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isaku-kikaku\政策企画課共有\100政策経営室\400新エネルギー\令和２年度\文化センター PV・蓄電池\環境省補助金\プロポーザル関係\文化Ｃプロポ\公告用\"/>
    </mc:Choice>
  </mc:AlternateContent>
  <bookViews>
    <workbookView xWindow="1860" yWindow="0" windowWidth="36540" windowHeight="18360"/>
  </bookViews>
  <sheets>
    <sheet name="別紙6" sheetId="2" r:id="rId1"/>
    <sheet name="最大_Rev.5" sheetId="1" state="hidden" r:id="rId2"/>
  </sheets>
  <definedNames>
    <definedName name="_xlnm._FilterDatabase" localSheetId="1" hidden="1">最大_Rev.5!$B$8:$J$67</definedName>
    <definedName name="_xlnm._FilterDatabase" localSheetId="0" hidden="1">別紙6!$B$3:$H$52</definedName>
    <definedName name="_xlnm.Print_Titles" localSheetId="1">最大_Rev.5!$1:$8</definedName>
    <definedName name="_xlnm.Print_Titles" localSheetId="0">別紙6!$1:$3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G44" i="2" l="1"/>
  <c r="G40" i="2"/>
  <c r="G33" i="2"/>
  <c r="G28" i="2"/>
  <c r="G22" i="2"/>
  <c r="G17" i="2"/>
  <c r="G8" i="2"/>
  <c r="G52" i="2" l="1"/>
  <c r="H52" i="2" s="1"/>
  <c r="H51" i="2"/>
  <c r="G50" i="2"/>
  <c r="H50" i="2" s="1"/>
  <c r="G46" i="2"/>
  <c r="F46" i="2"/>
  <c r="G45" i="2"/>
  <c r="H45" i="2" s="1"/>
  <c r="H44" i="2"/>
  <c r="G43" i="2"/>
  <c r="H43" i="2" s="1"/>
  <c r="G42" i="2"/>
  <c r="H42" i="2" s="1"/>
  <c r="G41" i="2"/>
  <c r="H41" i="2" s="1"/>
  <c r="H40" i="2"/>
  <c r="G39" i="2"/>
  <c r="F39" i="2"/>
  <c r="G38" i="2"/>
  <c r="H38" i="2" s="1"/>
  <c r="G37" i="2"/>
  <c r="H37" i="2" s="1"/>
  <c r="G36" i="2"/>
  <c r="F36" i="2"/>
  <c r="G35" i="2"/>
  <c r="F35" i="2"/>
  <c r="G34" i="2"/>
  <c r="F34" i="2"/>
  <c r="H33" i="2"/>
  <c r="G32" i="2"/>
  <c r="H32" i="2" s="1"/>
  <c r="G31" i="2"/>
  <c r="H31" i="2" s="1"/>
  <c r="G30" i="2"/>
  <c r="H30" i="2" s="1"/>
  <c r="G29" i="2"/>
  <c r="F29" i="2"/>
  <c r="H28" i="2"/>
  <c r="G27" i="2"/>
  <c r="H27" i="2" s="1"/>
  <c r="G26" i="2"/>
  <c r="H26" i="2" s="1"/>
  <c r="G25" i="2"/>
  <c r="H25" i="2" s="1"/>
  <c r="G24" i="2"/>
  <c r="F24" i="2"/>
  <c r="G23" i="2"/>
  <c r="F23" i="2"/>
  <c r="H22" i="2"/>
  <c r="G21" i="2"/>
  <c r="H21" i="2" s="1"/>
  <c r="G20" i="2"/>
  <c r="H20" i="2" s="1"/>
  <c r="G19" i="2"/>
  <c r="H19" i="2" s="1"/>
  <c r="G18" i="2"/>
  <c r="H18" i="2" s="1"/>
  <c r="H17" i="2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7" i="2"/>
  <c r="H7" i="2" s="1"/>
  <c r="G6" i="2"/>
  <c r="H6" i="2" s="1"/>
  <c r="G5" i="2"/>
  <c r="G4" i="2"/>
  <c r="H36" i="2" l="1"/>
  <c r="H8" i="2"/>
  <c r="H24" i="2"/>
  <c r="H4" i="2"/>
  <c r="H29" i="2"/>
  <c r="H39" i="2"/>
  <c r="H5" i="2"/>
  <c r="H34" i="2"/>
  <c r="H23" i="2"/>
  <c r="H46" i="2"/>
  <c r="H35" i="2"/>
  <c r="H67" i="1"/>
  <c r="I67" i="1" s="1"/>
  <c r="H66" i="1"/>
  <c r="I66" i="1" s="1"/>
  <c r="H65" i="1"/>
  <c r="I65" i="1" s="1"/>
  <c r="H58" i="1"/>
  <c r="G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I50" i="1"/>
  <c r="H50" i="1"/>
  <c r="H49" i="1"/>
  <c r="G49" i="1"/>
  <c r="H48" i="1"/>
  <c r="I48" i="1" s="1"/>
  <c r="H47" i="1"/>
  <c r="I47" i="1" s="1"/>
  <c r="H46" i="1"/>
  <c r="G46" i="1"/>
  <c r="I46" i="1" s="1"/>
  <c r="H45" i="1"/>
  <c r="G45" i="1"/>
  <c r="H44" i="1"/>
  <c r="G44" i="1"/>
  <c r="H43" i="1"/>
  <c r="I43" i="1" s="1"/>
  <c r="H42" i="1"/>
  <c r="I42" i="1" s="1"/>
  <c r="H41" i="1"/>
  <c r="I41" i="1" s="1"/>
  <c r="H40" i="1"/>
  <c r="I40" i="1" s="1"/>
  <c r="H39" i="1"/>
  <c r="I39" i="1" s="1"/>
  <c r="H38" i="1"/>
  <c r="G38" i="1"/>
  <c r="H37" i="1"/>
  <c r="I37" i="1" s="1"/>
  <c r="H36" i="1"/>
  <c r="I36" i="1" s="1"/>
  <c r="H35" i="1"/>
  <c r="I35" i="1" s="1"/>
  <c r="H34" i="1"/>
  <c r="I34" i="1" s="1"/>
  <c r="H33" i="1"/>
  <c r="I33" i="1" s="1"/>
  <c r="H32" i="1"/>
  <c r="G32" i="1"/>
  <c r="H31" i="1"/>
  <c r="G31" i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C5" i="1"/>
  <c r="C4" i="1"/>
  <c r="I32" i="1" l="1"/>
  <c r="I49" i="1"/>
  <c r="C6" i="1"/>
  <c r="I31" i="1"/>
  <c r="I44" i="1"/>
  <c r="D5" i="1"/>
  <c r="I38" i="1"/>
  <c r="I45" i="1"/>
  <c r="D4" i="1"/>
  <c r="D6" i="1" l="1"/>
</calcChain>
</file>

<file path=xl/sharedStrings.xml><?xml version="1.0" encoding="utf-8"?>
<sst xmlns="http://schemas.openxmlformats.org/spreadsheetml/2006/main" count="278" uniqueCount="89">
  <si>
    <t>総合文化センター/特定負荷一覧</t>
    <rPh sb="0" eb="2">
      <t>ソウゴウ</t>
    </rPh>
    <rPh sb="2" eb="4">
      <t>ブンカ</t>
    </rPh>
    <rPh sb="9" eb="11">
      <t>トクテイ</t>
    </rPh>
    <rPh sb="11" eb="13">
      <t>フカ</t>
    </rPh>
    <rPh sb="13" eb="15">
      <t>イチラン</t>
    </rPh>
    <phoneticPr fontId="4"/>
  </si>
  <si>
    <t>総負荷（kW）</t>
    <rPh sb="0" eb="1">
      <t>ソウ</t>
    </rPh>
    <rPh sb="1" eb="3">
      <t>フカ</t>
    </rPh>
    <phoneticPr fontId="4"/>
  </si>
  <si>
    <t>必要容量（kWｈ）</t>
    <rPh sb="0" eb="2">
      <t>ヒツヨウ</t>
    </rPh>
    <rPh sb="2" eb="4">
      <t>ヨウリョウ</t>
    </rPh>
    <phoneticPr fontId="4"/>
  </si>
  <si>
    <t>Better: 必要最低限ではないものの、蓄電量、発電量等の状況によっては使用する可能性があるもの</t>
    <rPh sb="8" eb="10">
      <t>ヒツヨウ</t>
    </rPh>
    <rPh sb="10" eb="13">
      <t>サイテイゲン</t>
    </rPh>
    <rPh sb="21" eb="23">
      <t>チクデン</t>
    </rPh>
    <rPh sb="23" eb="24">
      <t>リョウ</t>
    </rPh>
    <rPh sb="25" eb="27">
      <t>ハツデン</t>
    </rPh>
    <rPh sb="27" eb="28">
      <t>リョウ</t>
    </rPh>
    <rPh sb="28" eb="29">
      <t>トウ</t>
    </rPh>
    <rPh sb="30" eb="32">
      <t>ジョウキョウ</t>
    </rPh>
    <rPh sb="37" eb="39">
      <t>シヨウ</t>
    </rPh>
    <rPh sb="41" eb="44">
      <t>カノウセイ</t>
    </rPh>
    <phoneticPr fontId="4"/>
  </si>
  <si>
    <t>特定負荷合計 (Must)</t>
    <rPh sb="0" eb="2">
      <t>トクテイ</t>
    </rPh>
    <rPh sb="2" eb="4">
      <t>フカ</t>
    </rPh>
    <rPh sb="4" eb="6">
      <t>ゴウケイ</t>
    </rPh>
    <phoneticPr fontId="4"/>
  </si>
  <si>
    <t>Must: 避難所、災対本部として使用する際、必ず必要となるもの</t>
    <rPh sb="6" eb="9">
      <t>ヒナンショ</t>
    </rPh>
    <rPh sb="10" eb="12">
      <t>サイタイ</t>
    </rPh>
    <rPh sb="12" eb="14">
      <t>ホンブ</t>
    </rPh>
    <rPh sb="17" eb="19">
      <t>シヨウ</t>
    </rPh>
    <rPh sb="21" eb="22">
      <t>サイ</t>
    </rPh>
    <rPh sb="23" eb="24">
      <t>カナラ</t>
    </rPh>
    <rPh sb="25" eb="27">
      <t>ヒツヨウ</t>
    </rPh>
    <phoneticPr fontId="4"/>
  </si>
  <si>
    <t>特定負荷合計 (Better)</t>
    <rPh sb="0" eb="2">
      <t>トクテイ</t>
    </rPh>
    <rPh sb="2" eb="4">
      <t>フカ</t>
    </rPh>
    <rPh sb="4" eb="6">
      <t>ゴウケイ</t>
    </rPh>
    <phoneticPr fontId="4"/>
  </si>
  <si>
    <t>特定負荷合計 (Must + Better)</t>
    <rPh sb="0" eb="2">
      <t>トクテイ</t>
    </rPh>
    <rPh sb="2" eb="4">
      <t>フカ</t>
    </rPh>
    <rPh sb="4" eb="6">
      <t>ゴウケイ</t>
    </rPh>
    <phoneticPr fontId="4"/>
  </si>
  <si>
    <t>1コンセントで充電する携帯電話の個数</t>
    <rPh sb="7" eb="9">
      <t>ジュウデン</t>
    </rPh>
    <rPh sb="11" eb="13">
      <t>ケイタイ</t>
    </rPh>
    <rPh sb="13" eb="15">
      <t>デンワ</t>
    </rPh>
    <rPh sb="16" eb="18">
      <t>コスウ</t>
    </rPh>
    <phoneticPr fontId="4"/>
  </si>
  <si>
    <t>用途</t>
    <rPh sb="0" eb="2">
      <t>ヨウト</t>
    </rPh>
    <phoneticPr fontId="4"/>
  </si>
  <si>
    <t>必要機器</t>
    <rPh sb="0" eb="2">
      <t>ヒツヨウ</t>
    </rPh>
    <rPh sb="2" eb="4">
      <t>キキ</t>
    </rPh>
    <phoneticPr fontId="4"/>
  </si>
  <si>
    <t>電力供給優先順位</t>
    <rPh sb="0" eb="2">
      <t>デンリョク</t>
    </rPh>
    <rPh sb="2" eb="4">
      <t>キョウキュウ</t>
    </rPh>
    <rPh sb="4" eb="6">
      <t>ユウセン</t>
    </rPh>
    <rPh sb="6" eb="8">
      <t>ジュンイ</t>
    </rPh>
    <phoneticPr fontId="4"/>
  </si>
  <si>
    <t>負荷（W）</t>
    <rPh sb="0" eb="2">
      <t>フカ</t>
    </rPh>
    <phoneticPr fontId="4"/>
  </si>
  <si>
    <t>数量</t>
    <rPh sb="0" eb="2">
      <t>スウリョウ</t>
    </rPh>
    <phoneticPr fontId="4"/>
  </si>
  <si>
    <t>時間（ｈ）</t>
    <rPh sb="0" eb="2">
      <t>ジカン</t>
    </rPh>
    <phoneticPr fontId="4"/>
  </si>
  <si>
    <t>備考</t>
    <rPh sb="0" eb="2">
      <t>ビコウ</t>
    </rPh>
    <phoneticPr fontId="4"/>
  </si>
  <si>
    <t>管理事務所</t>
    <rPh sb="0" eb="5">
      <t>カンリジムショ</t>
    </rPh>
    <phoneticPr fontId="4"/>
  </si>
  <si>
    <t>照明機器（蛍光灯）</t>
    <rPh sb="0" eb="4">
      <t>ショウメイキキ</t>
    </rPh>
    <rPh sb="5" eb="8">
      <t>ケイコウトウ</t>
    </rPh>
    <phoneticPr fontId="4"/>
  </si>
  <si>
    <t>中央監視・ロッカールーム含む</t>
    <rPh sb="0" eb="4">
      <t>チュウオウカンシ</t>
    </rPh>
    <rPh sb="12" eb="13">
      <t>フク</t>
    </rPh>
    <phoneticPr fontId="4"/>
  </si>
  <si>
    <t>々</t>
    <phoneticPr fontId="4"/>
  </si>
  <si>
    <t>空調設備（ルームエアコン）</t>
    <rPh sb="0" eb="4">
      <t>クウチョウセツビ</t>
    </rPh>
    <phoneticPr fontId="4"/>
  </si>
  <si>
    <r>
      <rPr>
        <sz val="9"/>
        <color theme="1"/>
        <rFont val="游ゴシック"/>
        <family val="3"/>
        <charset val="128"/>
        <scheme val="minor"/>
      </rPr>
      <t>東芝天カセ４方向　室外機型式ROA-AP454HJ</t>
    </r>
    <r>
      <rPr>
        <sz val="11"/>
        <color theme="1"/>
        <rFont val="游ゴシック"/>
        <family val="2"/>
        <charset val="128"/>
        <scheme val="minor"/>
      </rPr>
      <t>　</t>
    </r>
    <rPh sb="0" eb="2">
      <t>トウシバ</t>
    </rPh>
    <rPh sb="2" eb="3">
      <t>テン</t>
    </rPh>
    <rPh sb="6" eb="8">
      <t>ホウコウ</t>
    </rPh>
    <rPh sb="9" eb="12">
      <t>シツガイキ</t>
    </rPh>
    <rPh sb="12" eb="14">
      <t>カタシキ</t>
    </rPh>
    <phoneticPr fontId="4"/>
  </si>
  <si>
    <t>会議室１～４</t>
    <rPh sb="0" eb="3">
      <t>カイギシツ</t>
    </rPh>
    <phoneticPr fontId="4"/>
  </si>
  <si>
    <t>照明機器（白熱灯）</t>
    <rPh sb="0" eb="4">
      <t>ショウメイキキ</t>
    </rPh>
    <rPh sb="5" eb="8">
      <t>ハクネツトウ</t>
    </rPh>
    <phoneticPr fontId="4"/>
  </si>
  <si>
    <t>ダウンライト</t>
    <phoneticPr fontId="4"/>
  </si>
  <si>
    <t>コンセント（携帯端末充電）</t>
    <rPh sb="6" eb="8">
      <t>ケイタイ</t>
    </rPh>
    <rPh sb="8" eb="10">
      <t>タンマツ</t>
    </rPh>
    <rPh sb="10" eb="12">
      <t>ジュウデン</t>
    </rPh>
    <phoneticPr fontId="4"/>
  </si>
  <si>
    <t>コンセント総数76個で、1コンセント当たり2個の携帯充電できる場合150人分。1時間交代にすると、午前午後２回として1日9時間で650人分の携帯2回充電可能。</t>
    <rPh sb="5" eb="7">
      <t>ソウスウ</t>
    </rPh>
    <rPh sb="9" eb="10">
      <t>コ</t>
    </rPh>
    <rPh sb="18" eb="19">
      <t>ア</t>
    </rPh>
    <rPh sb="22" eb="23">
      <t>コ</t>
    </rPh>
    <rPh sb="24" eb="26">
      <t>ケイタイ</t>
    </rPh>
    <rPh sb="26" eb="28">
      <t>ジュウデン</t>
    </rPh>
    <rPh sb="31" eb="33">
      <t>バアイ</t>
    </rPh>
    <rPh sb="36" eb="38">
      <t>ニンブン</t>
    </rPh>
    <rPh sb="40" eb="42">
      <t>ジカン</t>
    </rPh>
    <rPh sb="42" eb="44">
      <t>コウタイ</t>
    </rPh>
    <rPh sb="49" eb="51">
      <t>ゴゼン</t>
    </rPh>
    <rPh sb="51" eb="53">
      <t>ゴゴ</t>
    </rPh>
    <rPh sb="54" eb="55">
      <t>カイ</t>
    </rPh>
    <rPh sb="59" eb="60">
      <t>ニチ</t>
    </rPh>
    <rPh sb="61" eb="63">
      <t>ジカン</t>
    </rPh>
    <rPh sb="67" eb="69">
      <t>ニンブン</t>
    </rPh>
    <rPh sb="70" eb="72">
      <t>ケイタイ</t>
    </rPh>
    <rPh sb="73" eb="74">
      <t>カイ</t>
    </rPh>
    <rPh sb="74" eb="76">
      <t>ジュウデン</t>
    </rPh>
    <rPh sb="76" eb="78">
      <t>カノウ</t>
    </rPh>
    <phoneticPr fontId="4"/>
  </si>
  <si>
    <t>コンセント（扇風機、ヒーター）</t>
    <rPh sb="6" eb="9">
      <t>センプウキ</t>
    </rPh>
    <phoneticPr fontId="4"/>
  </si>
  <si>
    <t>災害対策本部なのでエアコンを稼働させる想定</t>
    <rPh sb="0" eb="2">
      <t>サイガイ</t>
    </rPh>
    <rPh sb="2" eb="4">
      <t>タイサク</t>
    </rPh>
    <rPh sb="4" eb="6">
      <t>ホンブ</t>
    </rPh>
    <rPh sb="14" eb="16">
      <t>カドウ</t>
    </rPh>
    <rPh sb="19" eb="21">
      <t>ソウテイ</t>
    </rPh>
    <phoneticPr fontId="4"/>
  </si>
  <si>
    <t>1・2</t>
    <phoneticPr fontId="4"/>
  </si>
  <si>
    <r>
      <rPr>
        <sz val="9"/>
        <color theme="1"/>
        <rFont val="游ゴシック"/>
        <family val="3"/>
        <charset val="128"/>
        <scheme val="minor"/>
      </rPr>
      <t>東芝天カセ４方向　室外機型式ROA-AP１６０４H</t>
    </r>
    <r>
      <rPr>
        <sz val="11"/>
        <color theme="1"/>
        <rFont val="游ゴシック"/>
        <family val="2"/>
        <charset val="128"/>
        <scheme val="minor"/>
      </rPr>
      <t>　</t>
    </r>
    <rPh sb="0" eb="2">
      <t>トウシバ</t>
    </rPh>
    <rPh sb="2" eb="3">
      <t>テン</t>
    </rPh>
    <rPh sb="6" eb="8">
      <t>ホウコウ</t>
    </rPh>
    <rPh sb="9" eb="12">
      <t>シツガイキ</t>
    </rPh>
    <rPh sb="12" eb="14">
      <t>カタシキ</t>
    </rPh>
    <phoneticPr fontId="4"/>
  </si>
  <si>
    <r>
      <rPr>
        <sz val="9"/>
        <color theme="1"/>
        <rFont val="游ゴシック"/>
        <family val="3"/>
        <charset val="128"/>
        <scheme val="minor"/>
      </rPr>
      <t>東芝天カセ1方向　室外機型式ROA-AP8０４H</t>
    </r>
    <r>
      <rPr>
        <sz val="11"/>
        <color theme="1"/>
        <rFont val="游ゴシック"/>
        <family val="2"/>
        <charset val="128"/>
        <scheme val="minor"/>
      </rPr>
      <t>　</t>
    </r>
    <rPh sb="0" eb="2">
      <t>トウシバ</t>
    </rPh>
    <rPh sb="2" eb="3">
      <t>テン</t>
    </rPh>
    <rPh sb="6" eb="8">
      <t>ホウコウ</t>
    </rPh>
    <rPh sb="9" eb="12">
      <t>シツガイキ</t>
    </rPh>
    <rPh sb="12" eb="14">
      <t>カタシキ</t>
    </rPh>
    <phoneticPr fontId="4"/>
  </si>
  <si>
    <r>
      <rPr>
        <sz val="9"/>
        <color theme="1"/>
        <rFont val="游ゴシック"/>
        <family val="3"/>
        <charset val="128"/>
        <scheme val="minor"/>
      </rPr>
      <t>東芝天カセ4方向　室外機型式ROA-AP112４H</t>
    </r>
    <r>
      <rPr>
        <sz val="11"/>
        <color theme="1"/>
        <rFont val="游ゴシック"/>
        <family val="2"/>
        <charset val="128"/>
        <scheme val="minor"/>
      </rPr>
      <t>　</t>
    </r>
    <rPh sb="0" eb="2">
      <t>トウシバ</t>
    </rPh>
    <rPh sb="2" eb="3">
      <t>テン</t>
    </rPh>
    <rPh sb="6" eb="8">
      <t>ホウコウ</t>
    </rPh>
    <rPh sb="9" eb="12">
      <t>シツガイキ</t>
    </rPh>
    <rPh sb="12" eb="14">
      <t>カタシキ</t>
    </rPh>
    <phoneticPr fontId="4"/>
  </si>
  <si>
    <t>２階各室前通路</t>
    <rPh sb="1" eb="2">
      <t>カイ</t>
    </rPh>
    <rPh sb="2" eb="3">
      <t>カク</t>
    </rPh>
    <rPh sb="3" eb="4">
      <t>シツ</t>
    </rPh>
    <rPh sb="4" eb="5">
      <t>マエ</t>
    </rPh>
    <rPh sb="5" eb="7">
      <t>ツウロ</t>
    </rPh>
    <phoneticPr fontId="4"/>
  </si>
  <si>
    <t>々</t>
    <phoneticPr fontId="4"/>
  </si>
  <si>
    <t>ギャラリー含む</t>
    <rPh sb="5" eb="6">
      <t>フク</t>
    </rPh>
    <phoneticPr fontId="4"/>
  </si>
  <si>
    <t>照明機器（水銀灯）</t>
    <rPh sb="0" eb="4">
      <t>ショウメイキキ</t>
    </rPh>
    <rPh sb="5" eb="8">
      <t>スイギントウ</t>
    </rPh>
    <phoneticPr fontId="4"/>
  </si>
  <si>
    <t>通路で人が長居することないので0</t>
    <rPh sb="0" eb="2">
      <t>ツウロ</t>
    </rPh>
    <rPh sb="3" eb="4">
      <t>ヒト</t>
    </rPh>
    <rPh sb="5" eb="7">
      <t>ナガイ</t>
    </rPh>
    <phoneticPr fontId="4"/>
  </si>
  <si>
    <t>アートフォーラム天井</t>
    <rPh sb="8" eb="10">
      <t>テンジョウ</t>
    </rPh>
    <phoneticPr fontId="4"/>
  </si>
  <si>
    <t>トップライト</t>
    <phoneticPr fontId="4"/>
  </si>
  <si>
    <t>大ホール楽屋1~6</t>
    <rPh sb="0" eb="1">
      <t>ダイ</t>
    </rPh>
    <rPh sb="4" eb="6">
      <t>ガクヤ</t>
    </rPh>
    <phoneticPr fontId="4"/>
  </si>
  <si>
    <t>々</t>
    <phoneticPr fontId="4"/>
  </si>
  <si>
    <t>通路・トイレ含む</t>
    <rPh sb="0" eb="2">
      <t>ツウロ</t>
    </rPh>
    <rPh sb="6" eb="7">
      <t>フク</t>
    </rPh>
    <phoneticPr fontId="4"/>
  </si>
  <si>
    <t>々</t>
    <phoneticPr fontId="4"/>
  </si>
  <si>
    <t>通路・トイレ含む　ダウンライト</t>
    <rPh sb="0" eb="2">
      <t>ツウロ</t>
    </rPh>
    <rPh sb="6" eb="7">
      <t>フク</t>
    </rPh>
    <phoneticPr fontId="4"/>
  </si>
  <si>
    <t>々</t>
    <phoneticPr fontId="4"/>
  </si>
  <si>
    <t>部屋数の半分。各部屋狭いのでいらない気もするが。</t>
    <rPh sb="0" eb="2">
      <t>ヘヤ</t>
    </rPh>
    <rPh sb="2" eb="3">
      <t>スウ</t>
    </rPh>
    <rPh sb="4" eb="6">
      <t>ハンブン</t>
    </rPh>
    <rPh sb="7" eb="10">
      <t>カクヘヤ</t>
    </rPh>
    <rPh sb="10" eb="11">
      <t>セマ</t>
    </rPh>
    <rPh sb="18" eb="19">
      <t>キ</t>
    </rPh>
    <phoneticPr fontId="4"/>
  </si>
  <si>
    <t xml:space="preserve"> 1・2・４</t>
    <phoneticPr fontId="4"/>
  </si>
  <si>
    <r>
      <rPr>
        <sz val="9"/>
        <color theme="1"/>
        <rFont val="游ゴシック"/>
        <family val="3"/>
        <charset val="128"/>
        <scheme val="minor"/>
      </rPr>
      <t>三菱壁掛け　室内機型式RKH-45EK</t>
    </r>
    <r>
      <rPr>
        <sz val="11"/>
        <color theme="1"/>
        <rFont val="游ゴシック"/>
        <family val="2"/>
        <charset val="128"/>
        <scheme val="minor"/>
      </rPr>
      <t>　</t>
    </r>
    <rPh sb="0" eb="2">
      <t>ミツビシ</t>
    </rPh>
    <rPh sb="2" eb="4">
      <t>カベカ</t>
    </rPh>
    <rPh sb="6" eb="9">
      <t>シツナイキ</t>
    </rPh>
    <rPh sb="9" eb="11">
      <t>カタシキ</t>
    </rPh>
    <phoneticPr fontId="4"/>
  </si>
  <si>
    <t>3・5・6</t>
    <phoneticPr fontId="4"/>
  </si>
  <si>
    <r>
      <rPr>
        <sz val="9"/>
        <color theme="1"/>
        <rFont val="游ゴシック"/>
        <family val="3"/>
        <charset val="128"/>
        <scheme val="minor"/>
      </rPr>
      <t>三菱壁掛け　</t>
    </r>
    <r>
      <rPr>
        <sz val="6.5"/>
        <color theme="1"/>
        <rFont val="游ゴシック"/>
        <family val="3"/>
        <charset val="128"/>
        <scheme val="minor"/>
      </rPr>
      <t>楽屋３室外機型式PUZ-ERMP50SKA2・楽屋５型式PUZ-RP50SHA10・楽屋６型式PUZ-ERMP50SKA2</t>
    </r>
    <r>
      <rPr>
        <sz val="11"/>
        <color theme="1"/>
        <rFont val="游ゴシック"/>
        <family val="2"/>
        <charset val="128"/>
        <scheme val="minor"/>
      </rPr>
      <t>　</t>
    </r>
    <rPh sb="0" eb="2">
      <t>ミツビシ</t>
    </rPh>
    <rPh sb="2" eb="4">
      <t>カベカ</t>
    </rPh>
    <rPh sb="6" eb="8">
      <t>ガクヤ</t>
    </rPh>
    <rPh sb="9" eb="12">
      <t>シツガイキ</t>
    </rPh>
    <rPh sb="12" eb="14">
      <t>カタシキ</t>
    </rPh>
    <rPh sb="29" eb="31">
      <t>ガクヤ</t>
    </rPh>
    <rPh sb="32" eb="34">
      <t>カタシキ</t>
    </rPh>
    <rPh sb="48" eb="50">
      <t>ガクヤ</t>
    </rPh>
    <rPh sb="51" eb="53">
      <t>カタシキ</t>
    </rPh>
    <phoneticPr fontId="4"/>
  </si>
  <si>
    <t>小ホール楽屋1.2</t>
    <rPh sb="0" eb="1">
      <t>ショウ</t>
    </rPh>
    <rPh sb="4" eb="6">
      <t>ガクヤ</t>
    </rPh>
    <phoneticPr fontId="4"/>
  </si>
  <si>
    <t>々</t>
    <phoneticPr fontId="4"/>
  </si>
  <si>
    <r>
      <rPr>
        <sz val="9"/>
        <color theme="1"/>
        <rFont val="游ゴシック"/>
        <family val="3"/>
        <charset val="128"/>
        <scheme val="minor"/>
      </rPr>
      <t>三菱壁掛け　室外機型式PUH-J50SGA</t>
    </r>
    <r>
      <rPr>
        <sz val="11"/>
        <color theme="1"/>
        <rFont val="游ゴシック"/>
        <family val="2"/>
        <charset val="128"/>
        <scheme val="minor"/>
      </rPr>
      <t>　</t>
    </r>
    <rPh sb="0" eb="2">
      <t>ミツビシ</t>
    </rPh>
    <rPh sb="2" eb="4">
      <t>カベカ</t>
    </rPh>
    <rPh sb="6" eb="9">
      <t>シツガイキ</t>
    </rPh>
    <rPh sb="9" eb="11">
      <t>カタシキ</t>
    </rPh>
    <phoneticPr fontId="4"/>
  </si>
  <si>
    <t>練習室1~3</t>
    <rPh sb="0" eb="3">
      <t>レンシュウシツ</t>
    </rPh>
    <phoneticPr fontId="4"/>
  </si>
  <si>
    <t>通路含む</t>
    <rPh sb="0" eb="2">
      <t>ツウロ</t>
    </rPh>
    <rPh sb="2" eb="3">
      <t>フク</t>
    </rPh>
    <phoneticPr fontId="4"/>
  </si>
  <si>
    <t>々</t>
    <phoneticPr fontId="4"/>
  </si>
  <si>
    <t>通路含む　ダウンライト</t>
    <rPh sb="0" eb="2">
      <t>ツウロ</t>
    </rPh>
    <rPh sb="2" eb="3">
      <t>フク</t>
    </rPh>
    <phoneticPr fontId="4"/>
  </si>
  <si>
    <t>大きい練習室1のみ使用。</t>
    <rPh sb="0" eb="1">
      <t>オオ</t>
    </rPh>
    <rPh sb="3" eb="6">
      <t>レンシュウシツ</t>
    </rPh>
    <rPh sb="9" eb="11">
      <t>シヨウ</t>
    </rPh>
    <phoneticPr fontId="4"/>
  </si>
  <si>
    <t>練習室1</t>
    <rPh sb="0" eb="3">
      <t>レンシュウシツ</t>
    </rPh>
    <phoneticPr fontId="4"/>
  </si>
  <si>
    <r>
      <rPr>
        <sz val="9"/>
        <color theme="1"/>
        <rFont val="游ゴシック"/>
        <family val="3"/>
        <charset val="128"/>
        <scheme val="minor"/>
      </rPr>
      <t>東芝天カセ1方向　室外機型式ROA-AP16０4H</t>
    </r>
    <r>
      <rPr>
        <sz val="11"/>
        <color theme="1"/>
        <rFont val="游ゴシック"/>
        <family val="2"/>
        <charset val="128"/>
        <scheme val="minor"/>
      </rPr>
      <t>　</t>
    </r>
    <rPh sb="0" eb="2">
      <t>トウシバ</t>
    </rPh>
    <rPh sb="2" eb="3">
      <t>テン</t>
    </rPh>
    <rPh sb="6" eb="8">
      <t>ホウコウ</t>
    </rPh>
    <rPh sb="9" eb="12">
      <t>シツガイキ</t>
    </rPh>
    <rPh sb="12" eb="14">
      <t>カタシキ</t>
    </rPh>
    <phoneticPr fontId="4"/>
  </si>
  <si>
    <t>練習室2</t>
    <rPh sb="0" eb="3">
      <t>レンシュウシツ</t>
    </rPh>
    <phoneticPr fontId="4"/>
  </si>
  <si>
    <r>
      <rPr>
        <sz val="9"/>
        <color theme="1"/>
        <rFont val="游ゴシック"/>
        <family val="3"/>
        <charset val="128"/>
        <scheme val="minor"/>
      </rPr>
      <t>東芝天カセ1方向　室外機型式ROA-AP8０4H</t>
    </r>
    <r>
      <rPr>
        <sz val="11"/>
        <color theme="1"/>
        <rFont val="游ゴシック"/>
        <family val="2"/>
        <charset val="128"/>
        <scheme val="minor"/>
      </rPr>
      <t>　</t>
    </r>
    <rPh sb="0" eb="2">
      <t>トウシバ</t>
    </rPh>
    <rPh sb="2" eb="3">
      <t>テン</t>
    </rPh>
    <rPh sb="6" eb="8">
      <t>ホウコウ</t>
    </rPh>
    <rPh sb="9" eb="12">
      <t>シツガイキ</t>
    </rPh>
    <rPh sb="12" eb="14">
      <t>カタシキ</t>
    </rPh>
    <phoneticPr fontId="4"/>
  </si>
  <si>
    <t>練習室3</t>
    <rPh sb="0" eb="3">
      <t>レンシュウシツ</t>
    </rPh>
    <phoneticPr fontId="4"/>
  </si>
  <si>
    <r>
      <rPr>
        <sz val="9"/>
        <color theme="1"/>
        <rFont val="游ゴシック"/>
        <family val="3"/>
        <charset val="128"/>
        <scheme val="minor"/>
      </rPr>
      <t>東芝天カセ1方向　室外機型式ROA-AP14０5HS</t>
    </r>
    <r>
      <rPr>
        <sz val="11"/>
        <color theme="1"/>
        <rFont val="游ゴシック"/>
        <family val="2"/>
        <charset val="128"/>
        <scheme val="minor"/>
      </rPr>
      <t>　</t>
    </r>
    <rPh sb="0" eb="2">
      <t>トウシバ</t>
    </rPh>
    <rPh sb="2" eb="3">
      <t>テン</t>
    </rPh>
    <rPh sb="6" eb="8">
      <t>ホウコウ</t>
    </rPh>
    <rPh sb="9" eb="12">
      <t>シツガイキ</t>
    </rPh>
    <rPh sb="12" eb="14">
      <t>カタシキ</t>
    </rPh>
    <phoneticPr fontId="4"/>
  </si>
  <si>
    <t>多目的ルーム</t>
    <rPh sb="0" eb="3">
      <t>タモクテキ</t>
    </rPh>
    <phoneticPr fontId="4"/>
  </si>
  <si>
    <t>ダウンライト</t>
    <phoneticPr fontId="4"/>
  </si>
  <si>
    <t>ダイキン天カセ２方向　室外機型式RZRP160B</t>
    <rPh sb="4" eb="5">
      <t>テン</t>
    </rPh>
    <rPh sb="8" eb="10">
      <t>ホウコウ</t>
    </rPh>
    <rPh sb="11" eb="14">
      <t>シツガイキ</t>
    </rPh>
    <rPh sb="14" eb="16">
      <t>カタシキ</t>
    </rPh>
    <phoneticPr fontId="4"/>
  </si>
  <si>
    <t>情報ラウンジ</t>
    <rPh sb="0" eb="2">
      <t>ジョウホウ</t>
    </rPh>
    <phoneticPr fontId="4"/>
  </si>
  <si>
    <t>通路・トイレ・1.2F自動ドアー風除室含む</t>
    <rPh sb="0" eb="2">
      <t>ツウロ</t>
    </rPh>
    <rPh sb="11" eb="13">
      <t>ジドウ</t>
    </rPh>
    <rPh sb="16" eb="19">
      <t>フウジョシツ</t>
    </rPh>
    <rPh sb="19" eb="20">
      <t>フク</t>
    </rPh>
    <phoneticPr fontId="4"/>
  </si>
  <si>
    <t>電気室</t>
    <rPh sb="0" eb="2">
      <t>デンキ</t>
    </rPh>
    <rPh sb="2" eb="3">
      <t>シツ</t>
    </rPh>
    <phoneticPr fontId="4"/>
  </si>
  <si>
    <t>ダイキン壁掛け　室外機型式RZRP1１２BC</t>
    <rPh sb="4" eb="6">
      <t>カベカ</t>
    </rPh>
    <rPh sb="8" eb="11">
      <t>シツガイキ</t>
    </rPh>
    <rPh sb="11" eb="13">
      <t>カタシキ</t>
    </rPh>
    <phoneticPr fontId="4"/>
  </si>
  <si>
    <t>【災害対策本部】</t>
    <rPh sb="1" eb="3">
      <t>サイガイ</t>
    </rPh>
    <rPh sb="3" eb="5">
      <t>タイサク</t>
    </rPh>
    <rPh sb="5" eb="7">
      <t>ホンブ</t>
    </rPh>
    <phoneticPr fontId="4"/>
  </si>
  <si>
    <t>総出力（kW）</t>
    <rPh sb="0" eb="3">
      <t>ソウシュツリョク</t>
    </rPh>
    <phoneticPr fontId="4"/>
  </si>
  <si>
    <t>必要負荷（kW）</t>
    <rPh sb="0" eb="2">
      <t>ヒツヨウ</t>
    </rPh>
    <rPh sb="2" eb="4">
      <t>フカ</t>
    </rPh>
    <phoneticPr fontId="4"/>
  </si>
  <si>
    <t>ノートパソコン</t>
    <phoneticPr fontId="4"/>
  </si>
  <si>
    <t>本庁舎被災等により、災対本部機能を文化センターに移転せざるを得ない場合の想定。
Ｗ数については、調査中</t>
    <rPh sb="0" eb="3">
      <t>ホンチョウシャ</t>
    </rPh>
    <rPh sb="3" eb="5">
      <t>ヒサイ</t>
    </rPh>
    <rPh sb="5" eb="6">
      <t>トウ</t>
    </rPh>
    <rPh sb="10" eb="12">
      <t>サイタイ</t>
    </rPh>
    <rPh sb="12" eb="14">
      <t>ホンブ</t>
    </rPh>
    <rPh sb="14" eb="16">
      <t>キノウ</t>
    </rPh>
    <rPh sb="17" eb="19">
      <t>ブンカ</t>
    </rPh>
    <rPh sb="24" eb="26">
      <t>イテン</t>
    </rPh>
    <rPh sb="30" eb="31">
      <t>エ</t>
    </rPh>
    <rPh sb="33" eb="35">
      <t>バアイ</t>
    </rPh>
    <rPh sb="36" eb="38">
      <t>ソウテイ</t>
    </rPh>
    <rPh sb="41" eb="42">
      <t>スウ</t>
    </rPh>
    <rPh sb="48" eb="51">
      <t>チョウサチュウ</t>
    </rPh>
    <phoneticPr fontId="4"/>
  </si>
  <si>
    <t>レーザープリンター</t>
    <phoneticPr fontId="4"/>
  </si>
  <si>
    <t>情報機器（ハブ等）</t>
    <rPh sb="0" eb="2">
      <t>ジョウホウ</t>
    </rPh>
    <rPh sb="2" eb="4">
      <t>キキ</t>
    </rPh>
    <rPh sb="7" eb="8">
      <t>トウ</t>
    </rPh>
    <phoneticPr fontId="4"/>
  </si>
  <si>
    <t>備考　　照明機器　各施設および室内の蛍光灯（40w)・白熱灯（60.40w）は随時LED球へ交換中です。</t>
    <rPh sb="0" eb="2">
      <t>ビコウ</t>
    </rPh>
    <rPh sb="4" eb="8">
      <t>ショウメイキキ</t>
    </rPh>
    <rPh sb="9" eb="10">
      <t>カク</t>
    </rPh>
    <rPh sb="10" eb="12">
      <t>シセツ</t>
    </rPh>
    <rPh sb="15" eb="17">
      <t>シツナイ</t>
    </rPh>
    <rPh sb="18" eb="21">
      <t>ケイコウトウ</t>
    </rPh>
    <rPh sb="27" eb="30">
      <t>ハクネツトウ</t>
    </rPh>
    <rPh sb="39" eb="41">
      <t>ズイジ</t>
    </rPh>
    <rPh sb="44" eb="45">
      <t>キュウ</t>
    </rPh>
    <rPh sb="46" eb="48">
      <t>コウカン</t>
    </rPh>
    <rPh sb="48" eb="49">
      <t>チュウ</t>
    </rPh>
    <phoneticPr fontId="4"/>
  </si>
  <si>
    <t>備考(三井物産記載) 空調設備の時間は、災害対策本部は仮に 12 hr x 3日=36 hr、それ以外は4hr x 3日=12hrと仮定。</t>
    <rPh sb="0" eb="2">
      <t>ビコウ</t>
    </rPh>
    <rPh sb="3" eb="5">
      <t>ミツイ</t>
    </rPh>
    <rPh sb="5" eb="7">
      <t>ブッサン</t>
    </rPh>
    <rPh sb="7" eb="9">
      <t>キサイ</t>
    </rPh>
    <rPh sb="11" eb="13">
      <t>クウチョウ</t>
    </rPh>
    <rPh sb="13" eb="15">
      <t>セツビ</t>
    </rPh>
    <rPh sb="16" eb="18">
      <t>ジカン</t>
    </rPh>
    <rPh sb="20" eb="22">
      <t>サイガイ</t>
    </rPh>
    <rPh sb="22" eb="24">
      <t>タイサク</t>
    </rPh>
    <rPh sb="24" eb="26">
      <t>ホンブ</t>
    </rPh>
    <rPh sb="27" eb="28">
      <t>カリ</t>
    </rPh>
    <rPh sb="39" eb="40">
      <t>ニチ</t>
    </rPh>
    <rPh sb="49" eb="51">
      <t>イガイ</t>
    </rPh>
    <rPh sb="59" eb="60">
      <t>ニチ</t>
    </rPh>
    <rPh sb="66" eb="68">
      <t>カテイ</t>
    </rPh>
    <phoneticPr fontId="4"/>
  </si>
  <si>
    <t>1Fトイレ</t>
    <phoneticPr fontId="4"/>
  </si>
  <si>
    <t>貯留タンク送水用ポンプ</t>
    <rPh sb="0" eb="2">
      <t>チョリュウ</t>
    </rPh>
    <rPh sb="5" eb="7">
      <t>ソウスイ</t>
    </rPh>
    <rPh sb="7" eb="8">
      <t>ヨウ</t>
    </rPh>
    <phoneticPr fontId="4"/>
  </si>
  <si>
    <t>現状、非発用回路に組み込まれている。非発回路から特定負荷回路への組み換えにかかる費用や、更新後の非発の稼働時間等を勘案し判断する。</t>
    <rPh sb="0" eb="2">
      <t>ゲンジョウ</t>
    </rPh>
    <rPh sb="3" eb="4">
      <t>ヒ</t>
    </rPh>
    <rPh sb="4" eb="5">
      <t>ハツ</t>
    </rPh>
    <rPh sb="5" eb="6">
      <t>ヨウ</t>
    </rPh>
    <rPh sb="6" eb="8">
      <t>カイロ</t>
    </rPh>
    <rPh sb="9" eb="10">
      <t>ク</t>
    </rPh>
    <rPh sb="11" eb="12">
      <t>コ</t>
    </rPh>
    <rPh sb="18" eb="19">
      <t>ヒ</t>
    </rPh>
    <rPh sb="19" eb="20">
      <t>ハツ</t>
    </rPh>
    <rPh sb="20" eb="22">
      <t>カイロ</t>
    </rPh>
    <rPh sb="24" eb="26">
      <t>トクテイ</t>
    </rPh>
    <rPh sb="26" eb="28">
      <t>フカ</t>
    </rPh>
    <rPh sb="28" eb="30">
      <t>カイロ</t>
    </rPh>
    <rPh sb="32" eb="33">
      <t>ク</t>
    </rPh>
    <rPh sb="34" eb="35">
      <t>カ</t>
    </rPh>
    <rPh sb="40" eb="42">
      <t>ヒヨウ</t>
    </rPh>
    <rPh sb="44" eb="47">
      <t>コウシンゴ</t>
    </rPh>
    <rPh sb="48" eb="49">
      <t>ヒ</t>
    </rPh>
    <rPh sb="49" eb="50">
      <t>ハツ</t>
    </rPh>
    <rPh sb="51" eb="53">
      <t>カドウ</t>
    </rPh>
    <rPh sb="53" eb="55">
      <t>ジカン</t>
    </rPh>
    <rPh sb="55" eb="56">
      <t>トウ</t>
    </rPh>
    <rPh sb="57" eb="59">
      <t>カンアン</t>
    </rPh>
    <rPh sb="60" eb="62">
      <t>ハンダン</t>
    </rPh>
    <phoneticPr fontId="4"/>
  </si>
  <si>
    <t>作成日：令和2年6月26日（金）</t>
    <rPh sb="0" eb="3">
      <t>サクセイビ</t>
    </rPh>
    <rPh sb="4" eb="6">
      <t>レイワ</t>
    </rPh>
    <rPh sb="7" eb="8">
      <t>ネン</t>
    </rPh>
    <rPh sb="9" eb="10">
      <t>ツキ</t>
    </rPh>
    <rPh sb="12" eb="13">
      <t>ヒ</t>
    </rPh>
    <rPh sb="14" eb="15">
      <t>キン</t>
    </rPh>
    <phoneticPr fontId="4"/>
  </si>
  <si>
    <t>　　　  別紙5の単線結線図では、特定負荷用分電盤は配置せず、災害時の運用によって上記一覧の機器を使用する想定だが、プロポー</t>
    <rPh sb="5" eb="7">
      <t>ベッシ</t>
    </rPh>
    <rPh sb="9" eb="11">
      <t>タンセン</t>
    </rPh>
    <rPh sb="11" eb="14">
      <t>ケッセンズ</t>
    </rPh>
    <rPh sb="17" eb="19">
      <t>トクテイ</t>
    </rPh>
    <rPh sb="19" eb="21">
      <t>フカ</t>
    </rPh>
    <rPh sb="21" eb="22">
      <t>ヨウ</t>
    </rPh>
    <rPh sb="22" eb="25">
      <t>ブンデンバン</t>
    </rPh>
    <rPh sb="26" eb="28">
      <t>ハイチ</t>
    </rPh>
    <rPh sb="31" eb="33">
      <t>サイガイ</t>
    </rPh>
    <rPh sb="33" eb="34">
      <t>ジ</t>
    </rPh>
    <rPh sb="35" eb="37">
      <t>ウンヨウ</t>
    </rPh>
    <rPh sb="41" eb="43">
      <t>ジョウキ</t>
    </rPh>
    <rPh sb="43" eb="45">
      <t>イチラン</t>
    </rPh>
    <rPh sb="46" eb="48">
      <t>キキ</t>
    </rPh>
    <rPh sb="49" eb="51">
      <t>シヨウ</t>
    </rPh>
    <rPh sb="53" eb="55">
      <t>ソウテイ</t>
    </rPh>
    <phoneticPr fontId="4"/>
  </si>
  <si>
    <t>　　　  ザルの提出物である詳細単線結線図においては、特定負荷用分電盤を設けるパターンの提案も歓迎。</t>
    <phoneticPr fontId="4"/>
  </si>
  <si>
    <t>特定負荷一覧（想定）</t>
    <rPh sb="0" eb="2">
      <t>トクテイ</t>
    </rPh>
    <rPh sb="2" eb="4">
      <t>フカ</t>
    </rPh>
    <rPh sb="4" eb="6">
      <t>イチラン</t>
    </rPh>
    <rPh sb="7" eb="9">
      <t>ソウテイ</t>
    </rPh>
    <phoneticPr fontId="4"/>
  </si>
  <si>
    <t>備考　　照明機器　各施設および室内の蛍光灯（40w)・白熱灯（60w/40w）は随時LED球へ交換中。</t>
    <rPh sb="0" eb="2">
      <t>ビコウ</t>
    </rPh>
    <rPh sb="4" eb="8">
      <t>ショウメイキキ</t>
    </rPh>
    <rPh sb="9" eb="10">
      <t>カク</t>
    </rPh>
    <rPh sb="10" eb="12">
      <t>シセツ</t>
    </rPh>
    <rPh sb="15" eb="17">
      <t>シツナイ</t>
    </rPh>
    <rPh sb="18" eb="21">
      <t>ケイコウトウ</t>
    </rPh>
    <rPh sb="27" eb="30">
      <t>ハクネツトウ</t>
    </rPh>
    <rPh sb="40" eb="42">
      <t>ズイジ</t>
    </rPh>
    <rPh sb="45" eb="46">
      <t>キュウ</t>
    </rPh>
    <rPh sb="47" eb="49">
      <t>コウカン</t>
    </rPh>
    <rPh sb="49" eb="50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</si>
</sst>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6.5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0" xfId="0" applyAlignment="1">
      <alignment vertical="center"/>
    </xf>
    <xf numFmtId="0" fontId="6" fillId="0" borderId="2" xfId="0" applyFont="1" applyBorder="1">
      <alignment vertical="center"/>
    </xf>
    <xf numFmtId="38" fontId="6" fillId="0" borderId="3" xfId="1" applyNumberFormat="1" applyFont="1" applyBorder="1">
      <alignment vertical="center"/>
    </xf>
    <xf numFmtId="38" fontId="6" fillId="0" borderId="3" xfId="1" applyFont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38" fontId="5" fillId="3" borderId="4" xfId="1" applyFont="1" applyFill="1" applyBorder="1" applyAlignment="1">
      <alignment horizontal="center" vertical="center"/>
    </xf>
    <xf numFmtId="38" fontId="7" fillId="3" borderId="4" xfId="1" applyFont="1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0" fontId="8" fillId="2" borderId="4" xfId="0" applyFont="1" applyFill="1" applyBorder="1">
      <alignment vertical="center"/>
    </xf>
    <xf numFmtId="38" fontId="0" fillId="0" borderId="4" xfId="1" applyFon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40" fontId="0" fillId="0" borderId="4" xfId="1" applyNumberFormat="1" applyFont="1" applyFill="1" applyBorder="1" applyAlignment="1">
      <alignment horizontal="right" vertical="center"/>
    </xf>
    <xf numFmtId="0" fontId="9" fillId="0" borderId="4" xfId="0" applyFont="1" applyBorder="1">
      <alignment vertical="center"/>
    </xf>
    <xf numFmtId="0" fontId="8" fillId="5" borderId="4" xfId="0" applyFont="1" applyFill="1" applyBorder="1" applyAlignment="1">
      <alignment horizontal="center" vertical="center"/>
    </xf>
    <xf numFmtId="0" fontId="8" fillId="4" borderId="4" xfId="0" applyFont="1" applyFill="1" applyBorder="1">
      <alignment vertical="center"/>
    </xf>
    <xf numFmtId="38" fontId="1" fillId="0" borderId="4" xfId="1" applyFont="1" applyFill="1" applyBorder="1" applyAlignment="1">
      <alignment horizontal="right" vertical="center"/>
    </xf>
    <xf numFmtId="0" fontId="10" fillId="6" borderId="4" xfId="0" applyFont="1" applyFill="1" applyBorder="1">
      <alignment vertical="center"/>
    </xf>
    <xf numFmtId="0" fontId="0" fillId="6" borderId="4" xfId="0" applyFill="1" applyBorder="1">
      <alignment vertical="center"/>
    </xf>
    <xf numFmtId="0" fontId="9" fillId="6" borderId="4" xfId="0" applyFont="1" applyFill="1" applyBorder="1">
      <alignment vertical="center"/>
    </xf>
    <xf numFmtId="0" fontId="12" fillId="6" borderId="4" xfId="0" applyFont="1" applyFill="1" applyBorder="1" applyAlignment="1">
      <alignment vertical="center" wrapText="1"/>
    </xf>
    <xf numFmtId="0" fontId="8" fillId="5" borderId="4" xfId="0" applyFont="1" applyFill="1" applyBorder="1">
      <alignment vertical="center"/>
    </xf>
    <xf numFmtId="0" fontId="12" fillId="6" borderId="4" xfId="0" applyFont="1" applyFill="1" applyBorder="1">
      <alignment vertical="center"/>
    </xf>
    <xf numFmtId="0" fontId="11" fillId="6" borderId="4" xfId="0" applyFont="1" applyFill="1" applyBorder="1">
      <alignment vertical="center"/>
    </xf>
    <xf numFmtId="0" fontId="8" fillId="5" borderId="4" xfId="0" applyFont="1" applyFill="1" applyBorder="1" applyAlignment="1">
      <alignment horizontal="left" vertical="center"/>
    </xf>
    <xf numFmtId="38" fontId="0" fillId="6" borderId="4" xfId="1" applyFont="1" applyFill="1" applyBorder="1">
      <alignment vertical="center"/>
    </xf>
    <xf numFmtId="40" fontId="0" fillId="6" borderId="4" xfId="1" applyNumberFormat="1" applyFont="1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38" fontId="0" fillId="0" borderId="6" xfId="1" applyFont="1" applyBorder="1">
      <alignment vertical="center"/>
    </xf>
    <xf numFmtId="40" fontId="0" fillId="0" borderId="6" xfId="1" applyNumberFormat="1" applyFont="1" applyBorder="1">
      <alignment vertical="center"/>
    </xf>
    <xf numFmtId="38" fontId="0" fillId="0" borderId="7" xfId="1" applyFont="1" applyBorder="1">
      <alignment vertical="center"/>
    </xf>
    <xf numFmtId="40" fontId="0" fillId="0" borderId="0" xfId="1" applyNumberFormat="1" applyFont="1">
      <alignment vertical="center"/>
    </xf>
    <xf numFmtId="40" fontId="5" fillId="3" borderId="1" xfId="1" applyNumberFormat="1" applyFont="1" applyFill="1" applyBorder="1" applyAlignment="1">
      <alignment vertical="center"/>
    </xf>
    <xf numFmtId="0" fontId="0" fillId="0" borderId="4" xfId="0" applyBorder="1">
      <alignment vertical="center"/>
    </xf>
    <xf numFmtId="0" fontId="0" fillId="2" borderId="4" xfId="0" applyFill="1" applyBorder="1">
      <alignment vertical="center"/>
    </xf>
    <xf numFmtId="0" fontId="8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38" fontId="0" fillId="0" borderId="12" xfId="1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6" borderId="4" xfId="1" applyFont="1" applyFill="1" applyBorder="1" applyAlignment="1">
      <alignment horizontal="right" vertical="center"/>
    </xf>
    <xf numFmtId="0" fontId="0" fillId="6" borderId="4" xfId="0" applyFill="1" applyBorder="1" applyAlignment="1">
      <alignment horizontal="right" vertical="center"/>
    </xf>
    <xf numFmtId="40" fontId="0" fillId="6" borderId="4" xfId="1" applyNumberFormat="1" applyFont="1" applyFill="1" applyBorder="1" applyAlignment="1">
      <alignment horizontal="right" vertical="center"/>
    </xf>
    <xf numFmtId="38" fontId="1" fillId="6" borderId="4" xfId="1" applyFont="1" applyFill="1" applyBorder="1" applyAlignment="1">
      <alignment horizontal="right" vertical="center"/>
    </xf>
    <xf numFmtId="0" fontId="0" fillId="6" borderId="4" xfId="0" applyFont="1" applyFill="1" applyBorder="1">
      <alignment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left" vertical="center"/>
    </xf>
    <xf numFmtId="0" fontId="0" fillId="0" borderId="5" xfId="0" applyFont="1" applyBorder="1">
      <alignment vertical="center"/>
    </xf>
    <xf numFmtId="0" fontId="10" fillId="0" borderId="6" xfId="0" applyFont="1" applyBorder="1">
      <alignment vertical="center"/>
    </xf>
    <xf numFmtId="38" fontId="10" fillId="0" borderId="6" xfId="1" applyFont="1" applyBorder="1">
      <alignment vertical="center"/>
    </xf>
    <xf numFmtId="38" fontId="10" fillId="0" borderId="7" xfId="1" applyFont="1" applyBorder="1">
      <alignment vertical="center"/>
    </xf>
    <xf numFmtId="0" fontId="14" fillId="0" borderId="11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8" fontId="10" fillId="0" borderId="0" xfId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38" fontId="10" fillId="0" borderId="14" xfId="1" applyFont="1" applyBorder="1" applyAlignment="1">
      <alignment vertical="center"/>
    </xf>
    <xf numFmtId="38" fontId="10" fillId="0" borderId="15" xfId="1" applyFont="1" applyBorder="1" applyAlignment="1">
      <alignment vertical="center"/>
    </xf>
    <xf numFmtId="0" fontId="15" fillId="0" borderId="0" xfId="0" applyFo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2.xml" />
  <Relationship Id="rId3" Type="http://schemas.openxmlformats.org/officeDocument/2006/relationships/theme" Target="theme/theme1.xml" />
  <Relationship Id="rId7" Type="http://schemas.openxmlformats.org/officeDocument/2006/relationships/customXml" Target="../customXml/item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  <Relationship Id="rId9" Type="http://schemas.openxmlformats.org/officeDocument/2006/relationships/customXml" Target="../customXml/item3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537883</xdr:colOff>
      <xdr:row>0</xdr:row>
      <xdr:rowOff>56029</xdr:rowOff>
    </xdr:from>
    <xdr:to>
      <xdr:col>7</xdr:col>
      <xdr:colOff>593912</xdr:colOff>
      <xdr:row>1</xdr:row>
      <xdr:rowOff>134471</xdr:rowOff>
    </xdr:to>
    <xdr:sp macro="" textlink="">
      <xdr:nvSpPr>
        <xdr:cNvPr id="2" name="テキスト ボックス 1"/>
        <xdr:cNvSpPr txBox="1"/>
      </xdr:nvSpPr>
      <xdr:spPr>
        <a:xfrm>
          <a:off x="7832912" y="56029"/>
          <a:ext cx="963706" cy="324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別紙６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6"/>
  <sheetViews>
    <sheetView tabSelected="1" view="pageBreakPreview" zoomScale="60" zoomScaleNormal="85" workbookViewId="0">
      <pane xSplit="6" ySplit="3" topLeftCell="G4" activePane="bottomRight" state="frozen"/>
      <selection pane="topRight" activeCell="G1" sqref="G1"/>
      <selection pane="bottomLeft" activeCell="A8" sqref="A8"/>
      <selection pane="bottomRight" activeCell="H35" sqref="H35"/>
    </sheetView>
  </sheetViews>
  <sheetFormatPr defaultRowHeight="18.75" x14ac:dyDescent="0.4"/>
  <cols>
    <col min="2" max="2" width="29.75" customWidth="1"/>
    <col min="3" max="3" width="27.5" customWidth="1"/>
    <col min="4" max="4" width="10.125" style="2" bestFit="1" customWidth="1"/>
    <col min="6" max="6" width="10.375" bestFit="1" customWidth="1"/>
    <col min="7" max="7" width="11.875" customWidth="1"/>
    <col min="8" max="8" width="14.125" style="2" bestFit="1" customWidth="1"/>
  </cols>
  <sheetData>
    <row r="1" spans="2:8" ht="19.5" x14ac:dyDescent="0.4">
      <c r="B1" s="1" t="s">
        <v>87</v>
      </c>
    </row>
    <row r="2" spans="2:8" ht="19.5" thickBot="1" x14ac:dyDescent="0.45"/>
    <row r="3" spans="2:8" ht="19.5" thickBot="1" x14ac:dyDescent="0.45">
      <c r="B3" s="12" t="s">
        <v>9</v>
      </c>
      <c r="C3" s="12" t="s">
        <v>10</v>
      </c>
      <c r="D3" s="13" t="s">
        <v>12</v>
      </c>
      <c r="E3" s="12" t="s">
        <v>13</v>
      </c>
      <c r="F3" s="12" t="s">
        <v>14</v>
      </c>
      <c r="G3" s="5" t="s">
        <v>1</v>
      </c>
      <c r="H3" s="14" t="s">
        <v>2</v>
      </c>
    </row>
    <row r="4" spans="2:8" x14ac:dyDescent="0.4">
      <c r="B4" s="56" t="s">
        <v>16</v>
      </c>
      <c r="C4" s="24" t="s">
        <v>17</v>
      </c>
      <c r="D4" s="52">
        <v>40</v>
      </c>
      <c r="E4" s="53">
        <v>5</v>
      </c>
      <c r="F4" s="53">
        <v>36</v>
      </c>
      <c r="G4" s="54">
        <f>+D4*E4/1000</f>
        <v>0.2</v>
      </c>
      <c r="H4" s="52">
        <f>+G4*F4</f>
        <v>7.2</v>
      </c>
    </row>
    <row r="5" spans="2:8" x14ac:dyDescent="0.4">
      <c r="B5" s="57" t="s">
        <v>19</v>
      </c>
      <c r="C5" s="24" t="s">
        <v>20</v>
      </c>
      <c r="D5" s="52">
        <v>750</v>
      </c>
      <c r="E5" s="53">
        <v>2</v>
      </c>
      <c r="F5" s="53">
        <v>12</v>
      </c>
      <c r="G5" s="54">
        <f>+D5*E5/1000</f>
        <v>1.5</v>
      </c>
      <c r="H5" s="55">
        <f t="shared" ref="H5:H46" si="0">+G5*F5</f>
        <v>18</v>
      </c>
    </row>
    <row r="6" spans="2:8" x14ac:dyDescent="0.4">
      <c r="B6" s="56" t="s">
        <v>22</v>
      </c>
      <c r="C6" s="24" t="s">
        <v>17</v>
      </c>
      <c r="D6" s="52">
        <v>40</v>
      </c>
      <c r="E6" s="53">
        <v>10</v>
      </c>
      <c r="F6" s="53">
        <v>36</v>
      </c>
      <c r="G6" s="54">
        <f t="shared" ref="G6:G46" si="1">+D6*E6/1000</f>
        <v>0.4</v>
      </c>
      <c r="H6" s="52">
        <f t="shared" si="0"/>
        <v>14.4</v>
      </c>
    </row>
    <row r="7" spans="2:8" x14ac:dyDescent="0.4">
      <c r="B7" s="57" t="s">
        <v>19</v>
      </c>
      <c r="C7" s="24" t="s">
        <v>23</v>
      </c>
      <c r="D7" s="52">
        <v>40</v>
      </c>
      <c r="E7" s="53">
        <v>3</v>
      </c>
      <c r="F7" s="53">
        <v>36</v>
      </c>
      <c r="G7" s="54">
        <f t="shared" si="1"/>
        <v>0.12</v>
      </c>
      <c r="H7" s="52">
        <f t="shared" si="0"/>
        <v>4.32</v>
      </c>
    </row>
    <row r="8" spans="2:8" x14ac:dyDescent="0.4">
      <c r="B8" s="57" t="s">
        <v>19</v>
      </c>
      <c r="C8" s="24" t="s">
        <v>25</v>
      </c>
      <c r="D8" s="52">
        <v>6</v>
      </c>
      <c r="E8" s="53">
        <v>16</v>
      </c>
      <c r="F8" s="53">
        <v>27</v>
      </c>
      <c r="G8" s="54">
        <f>+D8*E8/1000</f>
        <v>9.6000000000000002E-2</v>
      </c>
      <c r="H8" s="52">
        <f t="shared" si="0"/>
        <v>2.5920000000000001</v>
      </c>
    </row>
    <row r="9" spans="2:8" x14ac:dyDescent="0.4">
      <c r="B9" s="57" t="s">
        <v>29</v>
      </c>
      <c r="C9" s="24" t="s">
        <v>20</v>
      </c>
      <c r="D9" s="52">
        <v>3300</v>
      </c>
      <c r="E9" s="53">
        <v>2</v>
      </c>
      <c r="F9" s="53">
        <v>36</v>
      </c>
      <c r="G9" s="54">
        <f t="shared" si="1"/>
        <v>6.6</v>
      </c>
      <c r="H9" s="55">
        <f t="shared" si="0"/>
        <v>237.6</v>
      </c>
    </row>
    <row r="10" spans="2:8" x14ac:dyDescent="0.4">
      <c r="B10" s="57">
        <v>3</v>
      </c>
      <c r="C10" s="24" t="s">
        <v>20</v>
      </c>
      <c r="D10" s="52">
        <v>1600</v>
      </c>
      <c r="E10" s="53">
        <v>1</v>
      </c>
      <c r="F10" s="53">
        <v>36</v>
      </c>
      <c r="G10" s="54">
        <f t="shared" si="1"/>
        <v>1.6</v>
      </c>
      <c r="H10" s="55">
        <f t="shared" si="0"/>
        <v>57.6</v>
      </c>
    </row>
    <row r="11" spans="2:8" x14ac:dyDescent="0.4">
      <c r="B11" s="57">
        <v>4</v>
      </c>
      <c r="C11" s="24" t="s">
        <v>20</v>
      </c>
      <c r="D11" s="52">
        <v>2500</v>
      </c>
      <c r="E11" s="53">
        <v>1</v>
      </c>
      <c r="F11" s="53">
        <v>36</v>
      </c>
      <c r="G11" s="54">
        <f t="shared" si="1"/>
        <v>2.5</v>
      </c>
      <c r="H11" s="55">
        <f t="shared" si="0"/>
        <v>90</v>
      </c>
    </row>
    <row r="12" spans="2:8" x14ac:dyDescent="0.4">
      <c r="B12" s="56" t="s">
        <v>33</v>
      </c>
      <c r="C12" s="24" t="s">
        <v>17</v>
      </c>
      <c r="D12" s="52">
        <v>40</v>
      </c>
      <c r="E12" s="53">
        <v>5</v>
      </c>
      <c r="F12" s="53">
        <v>36</v>
      </c>
      <c r="G12" s="54">
        <f t="shared" si="1"/>
        <v>0.2</v>
      </c>
      <c r="H12" s="52">
        <f t="shared" si="0"/>
        <v>7.2</v>
      </c>
    </row>
    <row r="13" spans="2:8" x14ac:dyDescent="0.4">
      <c r="B13" s="57" t="s">
        <v>19</v>
      </c>
      <c r="C13" s="24" t="s">
        <v>17</v>
      </c>
      <c r="D13" s="52">
        <v>100</v>
      </c>
      <c r="E13" s="53">
        <v>1</v>
      </c>
      <c r="F13" s="53">
        <v>36</v>
      </c>
      <c r="G13" s="54">
        <f t="shared" si="1"/>
        <v>0.1</v>
      </c>
      <c r="H13" s="52">
        <f t="shared" si="0"/>
        <v>3.6</v>
      </c>
    </row>
    <row r="14" spans="2:8" x14ac:dyDescent="0.4">
      <c r="B14" s="57" t="s">
        <v>19</v>
      </c>
      <c r="C14" s="24" t="s">
        <v>17</v>
      </c>
      <c r="D14" s="52">
        <v>150</v>
      </c>
      <c r="E14" s="53">
        <v>2</v>
      </c>
      <c r="F14" s="53">
        <v>36</v>
      </c>
      <c r="G14" s="54">
        <f t="shared" si="1"/>
        <v>0.3</v>
      </c>
      <c r="H14" s="52">
        <f t="shared" si="0"/>
        <v>10.799999999999999</v>
      </c>
    </row>
    <row r="15" spans="2:8" x14ac:dyDescent="0.4">
      <c r="B15" s="57" t="s">
        <v>19</v>
      </c>
      <c r="C15" s="24" t="s">
        <v>23</v>
      </c>
      <c r="D15" s="52">
        <v>40</v>
      </c>
      <c r="E15" s="53">
        <v>5</v>
      </c>
      <c r="F15" s="53">
        <v>36</v>
      </c>
      <c r="G15" s="54">
        <f t="shared" si="1"/>
        <v>0.2</v>
      </c>
      <c r="H15" s="52">
        <f t="shared" si="0"/>
        <v>7.2</v>
      </c>
    </row>
    <row r="16" spans="2:8" x14ac:dyDescent="0.4">
      <c r="B16" s="57" t="s">
        <v>19</v>
      </c>
      <c r="C16" s="24" t="s">
        <v>36</v>
      </c>
      <c r="D16" s="52">
        <v>100</v>
      </c>
      <c r="E16" s="53">
        <v>1</v>
      </c>
      <c r="F16" s="53">
        <v>36</v>
      </c>
      <c r="G16" s="54">
        <f t="shared" si="1"/>
        <v>0.1</v>
      </c>
      <c r="H16" s="52">
        <f t="shared" si="0"/>
        <v>3.6</v>
      </c>
    </row>
    <row r="17" spans="2:8" x14ac:dyDescent="0.4">
      <c r="B17" s="57" t="s">
        <v>19</v>
      </c>
      <c r="C17" s="24" t="s">
        <v>25</v>
      </c>
      <c r="D17" s="52">
        <v>6</v>
      </c>
      <c r="E17" s="53">
        <v>13</v>
      </c>
      <c r="F17" s="53">
        <v>27</v>
      </c>
      <c r="G17" s="54">
        <f>+D17*E17/1000</f>
        <v>7.8E-2</v>
      </c>
      <c r="H17" s="52">
        <f t="shared" si="0"/>
        <v>2.1059999999999999</v>
      </c>
    </row>
    <row r="18" spans="2:8" x14ac:dyDescent="0.4">
      <c r="B18" s="24" t="s">
        <v>38</v>
      </c>
      <c r="C18" s="24" t="s">
        <v>36</v>
      </c>
      <c r="D18" s="52">
        <v>400</v>
      </c>
      <c r="E18" s="53">
        <v>3</v>
      </c>
      <c r="F18" s="53">
        <v>36</v>
      </c>
      <c r="G18" s="54">
        <f t="shared" si="1"/>
        <v>1.2</v>
      </c>
      <c r="H18" s="52">
        <f t="shared" si="0"/>
        <v>43.199999999999996</v>
      </c>
    </row>
    <row r="19" spans="2:8" x14ac:dyDescent="0.4">
      <c r="B19" s="56" t="s">
        <v>40</v>
      </c>
      <c r="C19" s="24" t="s">
        <v>17</v>
      </c>
      <c r="D19" s="52">
        <v>40</v>
      </c>
      <c r="E19" s="53">
        <v>5</v>
      </c>
      <c r="F19" s="53">
        <v>36</v>
      </c>
      <c r="G19" s="54">
        <f t="shared" si="1"/>
        <v>0.2</v>
      </c>
      <c r="H19" s="52">
        <f t="shared" si="0"/>
        <v>7.2</v>
      </c>
    </row>
    <row r="20" spans="2:8" x14ac:dyDescent="0.4">
      <c r="B20" s="57" t="s">
        <v>19</v>
      </c>
      <c r="C20" s="24" t="s">
        <v>17</v>
      </c>
      <c r="D20" s="52">
        <v>20</v>
      </c>
      <c r="E20" s="53">
        <v>2</v>
      </c>
      <c r="F20" s="53">
        <v>36</v>
      </c>
      <c r="G20" s="54">
        <f t="shared" si="1"/>
        <v>0.04</v>
      </c>
      <c r="H20" s="52">
        <f t="shared" si="0"/>
        <v>1.44</v>
      </c>
    </row>
    <row r="21" spans="2:8" x14ac:dyDescent="0.4">
      <c r="B21" s="57" t="s">
        <v>19</v>
      </c>
      <c r="C21" s="24" t="s">
        <v>23</v>
      </c>
      <c r="D21" s="52">
        <v>40</v>
      </c>
      <c r="E21" s="53">
        <v>5</v>
      </c>
      <c r="F21" s="53">
        <v>36</v>
      </c>
      <c r="G21" s="54">
        <f t="shared" si="1"/>
        <v>0.2</v>
      </c>
      <c r="H21" s="52">
        <f t="shared" si="0"/>
        <v>7.2</v>
      </c>
    </row>
    <row r="22" spans="2:8" x14ac:dyDescent="0.4">
      <c r="B22" s="57" t="s">
        <v>19</v>
      </c>
      <c r="C22" s="24" t="s">
        <v>25</v>
      </c>
      <c r="D22" s="52">
        <v>6</v>
      </c>
      <c r="E22" s="53">
        <v>18</v>
      </c>
      <c r="F22" s="53">
        <v>27</v>
      </c>
      <c r="G22" s="54">
        <f>+D22*E22/1000</f>
        <v>0.108</v>
      </c>
      <c r="H22" s="52">
        <f t="shared" si="0"/>
        <v>2.9159999999999999</v>
      </c>
    </row>
    <row r="23" spans="2:8" x14ac:dyDescent="0.4">
      <c r="B23" s="57" t="s">
        <v>47</v>
      </c>
      <c r="C23" s="24" t="s">
        <v>20</v>
      </c>
      <c r="D23" s="52">
        <v>1500</v>
      </c>
      <c r="E23" s="53">
        <v>3</v>
      </c>
      <c r="F23" s="53">
        <f t="shared" ref="F23:F24" si="2">$F$5</f>
        <v>12</v>
      </c>
      <c r="G23" s="54">
        <f t="shared" si="1"/>
        <v>4.5</v>
      </c>
      <c r="H23" s="55">
        <f t="shared" si="0"/>
        <v>54</v>
      </c>
    </row>
    <row r="24" spans="2:8" x14ac:dyDescent="0.4">
      <c r="B24" s="57" t="s">
        <v>49</v>
      </c>
      <c r="C24" s="24" t="s">
        <v>20</v>
      </c>
      <c r="D24" s="52">
        <v>1000</v>
      </c>
      <c r="E24" s="53">
        <v>3</v>
      </c>
      <c r="F24" s="53">
        <f t="shared" si="2"/>
        <v>12</v>
      </c>
      <c r="G24" s="54">
        <f t="shared" si="1"/>
        <v>3</v>
      </c>
      <c r="H24" s="55">
        <f t="shared" si="0"/>
        <v>36</v>
      </c>
    </row>
    <row r="25" spans="2:8" x14ac:dyDescent="0.4">
      <c r="B25" s="56" t="s">
        <v>51</v>
      </c>
      <c r="C25" s="24" t="s">
        <v>17</v>
      </c>
      <c r="D25" s="52">
        <v>40</v>
      </c>
      <c r="E25" s="53">
        <v>3</v>
      </c>
      <c r="F25" s="53">
        <v>36</v>
      </c>
      <c r="G25" s="54">
        <f t="shared" si="1"/>
        <v>0.12</v>
      </c>
      <c r="H25" s="52">
        <f t="shared" si="0"/>
        <v>4.32</v>
      </c>
    </row>
    <row r="26" spans="2:8" x14ac:dyDescent="0.4">
      <c r="B26" s="57"/>
      <c r="C26" s="24" t="s">
        <v>17</v>
      </c>
      <c r="D26" s="52">
        <v>20</v>
      </c>
      <c r="E26" s="53">
        <v>2</v>
      </c>
      <c r="F26" s="53">
        <v>36</v>
      </c>
      <c r="G26" s="54">
        <f t="shared" si="1"/>
        <v>0.04</v>
      </c>
      <c r="H26" s="52">
        <f t="shared" si="0"/>
        <v>1.44</v>
      </c>
    </row>
    <row r="27" spans="2:8" x14ac:dyDescent="0.4">
      <c r="B27" s="57" t="s">
        <v>19</v>
      </c>
      <c r="C27" s="24" t="s">
        <v>23</v>
      </c>
      <c r="D27" s="52">
        <v>40</v>
      </c>
      <c r="E27" s="53">
        <v>3</v>
      </c>
      <c r="F27" s="53">
        <v>36</v>
      </c>
      <c r="G27" s="54">
        <f t="shared" si="1"/>
        <v>0.12</v>
      </c>
      <c r="H27" s="52">
        <f t="shared" si="0"/>
        <v>4.32</v>
      </c>
    </row>
    <row r="28" spans="2:8" x14ac:dyDescent="0.4">
      <c r="B28" s="57" t="s">
        <v>19</v>
      </c>
      <c r="C28" s="24" t="s">
        <v>25</v>
      </c>
      <c r="D28" s="52">
        <v>6</v>
      </c>
      <c r="E28" s="53">
        <v>5</v>
      </c>
      <c r="F28" s="53">
        <v>27</v>
      </c>
      <c r="G28" s="54">
        <f>+D28*E28/1000</f>
        <v>0.03</v>
      </c>
      <c r="H28" s="52">
        <f t="shared" si="0"/>
        <v>0.80999999999999994</v>
      </c>
    </row>
    <row r="29" spans="2:8" x14ac:dyDescent="0.4">
      <c r="B29" s="57" t="s">
        <v>19</v>
      </c>
      <c r="C29" s="24" t="s">
        <v>20</v>
      </c>
      <c r="D29" s="52">
        <v>1300</v>
      </c>
      <c r="E29" s="53">
        <v>2</v>
      </c>
      <c r="F29" s="53">
        <f>$F$5</f>
        <v>12</v>
      </c>
      <c r="G29" s="54">
        <f t="shared" si="1"/>
        <v>2.6</v>
      </c>
      <c r="H29" s="55">
        <f t="shared" si="0"/>
        <v>31.200000000000003</v>
      </c>
    </row>
    <row r="30" spans="2:8" x14ac:dyDescent="0.4">
      <c r="B30" s="56" t="s">
        <v>54</v>
      </c>
      <c r="C30" s="24" t="s">
        <v>17</v>
      </c>
      <c r="D30" s="52">
        <v>60</v>
      </c>
      <c r="E30" s="53">
        <v>2</v>
      </c>
      <c r="F30" s="53">
        <v>36</v>
      </c>
      <c r="G30" s="54">
        <f t="shared" si="1"/>
        <v>0.12</v>
      </c>
      <c r="H30" s="52">
        <f t="shared" si="0"/>
        <v>4.32</v>
      </c>
    </row>
    <row r="31" spans="2:8" x14ac:dyDescent="0.4">
      <c r="B31" s="57" t="s">
        <v>19</v>
      </c>
      <c r="C31" s="24" t="s">
        <v>17</v>
      </c>
      <c r="D31" s="52">
        <v>40</v>
      </c>
      <c r="E31" s="53">
        <v>5</v>
      </c>
      <c r="F31" s="53">
        <v>36</v>
      </c>
      <c r="G31" s="54">
        <f t="shared" si="1"/>
        <v>0.2</v>
      </c>
      <c r="H31" s="52">
        <f t="shared" si="0"/>
        <v>7.2</v>
      </c>
    </row>
    <row r="32" spans="2:8" x14ac:dyDescent="0.4">
      <c r="B32" s="57" t="s">
        <v>19</v>
      </c>
      <c r="C32" s="24" t="s">
        <v>23</v>
      </c>
      <c r="D32" s="52">
        <v>40</v>
      </c>
      <c r="E32" s="53">
        <v>6</v>
      </c>
      <c r="F32" s="53">
        <v>36</v>
      </c>
      <c r="G32" s="54">
        <f t="shared" si="1"/>
        <v>0.24</v>
      </c>
      <c r="H32" s="52">
        <f t="shared" si="0"/>
        <v>8.64</v>
      </c>
    </row>
    <row r="33" spans="2:17" x14ac:dyDescent="0.4">
      <c r="B33" s="57" t="s">
        <v>19</v>
      </c>
      <c r="C33" s="24" t="s">
        <v>25</v>
      </c>
      <c r="D33" s="52">
        <v>6</v>
      </c>
      <c r="E33" s="53">
        <v>10</v>
      </c>
      <c r="F33" s="53">
        <v>27</v>
      </c>
      <c r="G33" s="54">
        <f>+D33*E33/1000</f>
        <v>0.06</v>
      </c>
      <c r="H33" s="52">
        <f t="shared" si="0"/>
        <v>1.6199999999999999</v>
      </c>
      <c r="Q33" s="72"/>
    </row>
    <row r="34" spans="2:17" x14ac:dyDescent="0.4">
      <c r="B34" s="56" t="s">
        <v>59</v>
      </c>
      <c r="C34" s="24" t="s">
        <v>20</v>
      </c>
      <c r="D34" s="52">
        <v>3300</v>
      </c>
      <c r="E34" s="53">
        <v>1</v>
      </c>
      <c r="F34" s="53">
        <f t="shared" ref="F34:F36" si="3">$F$5</f>
        <v>12</v>
      </c>
      <c r="G34" s="54">
        <f t="shared" si="1"/>
        <v>3.3</v>
      </c>
      <c r="H34" s="55">
        <f t="shared" si="0"/>
        <v>39.599999999999994</v>
      </c>
    </row>
    <row r="35" spans="2:17" x14ac:dyDescent="0.4">
      <c r="B35" s="56" t="s">
        <v>61</v>
      </c>
      <c r="C35" s="24" t="s">
        <v>20</v>
      </c>
      <c r="D35" s="52">
        <v>1600</v>
      </c>
      <c r="E35" s="53">
        <v>1</v>
      </c>
      <c r="F35" s="53">
        <f t="shared" si="3"/>
        <v>12</v>
      </c>
      <c r="G35" s="54">
        <f t="shared" si="1"/>
        <v>1.6</v>
      </c>
      <c r="H35" s="55">
        <f t="shared" si="0"/>
        <v>19.200000000000003</v>
      </c>
    </row>
    <row r="36" spans="2:17" x14ac:dyDescent="0.4">
      <c r="B36" s="56" t="s">
        <v>63</v>
      </c>
      <c r="C36" s="24" t="s">
        <v>20</v>
      </c>
      <c r="D36" s="52">
        <v>2500</v>
      </c>
      <c r="E36" s="53">
        <v>2</v>
      </c>
      <c r="F36" s="53">
        <f t="shared" si="3"/>
        <v>12</v>
      </c>
      <c r="G36" s="54">
        <f t="shared" si="1"/>
        <v>5</v>
      </c>
      <c r="H36" s="55">
        <f t="shared" si="0"/>
        <v>60</v>
      </c>
    </row>
    <row r="37" spans="2:17" x14ac:dyDescent="0.4">
      <c r="B37" s="58" t="s">
        <v>65</v>
      </c>
      <c r="C37" s="24" t="s">
        <v>17</v>
      </c>
      <c r="D37" s="52">
        <v>40</v>
      </c>
      <c r="E37" s="53">
        <v>4</v>
      </c>
      <c r="F37" s="53">
        <v>36</v>
      </c>
      <c r="G37" s="54">
        <f t="shared" si="1"/>
        <v>0.16</v>
      </c>
      <c r="H37" s="52">
        <f t="shared" si="0"/>
        <v>5.76</v>
      </c>
    </row>
    <row r="38" spans="2:17" x14ac:dyDescent="0.4">
      <c r="B38" s="57" t="s">
        <v>19</v>
      </c>
      <c r="C38" s="24" t="s">
        <v>23</v>
      </c>
      <c r="D38" s="52">
        <v>40</v>
      </c>
      <c r="E38" s="53">
        <v>2</v>
      </c>
      <c r="F38" s="53">
        <v>36</v>
      </c>
      <c r="G38" s="54">
        <f t="shared" si="1"/>
        <v>0.08</v>
      </c>
      <c r="H38" s="52">
        <f t="shared" si="0"/>
        <v>2.88</v>
      </c>
    </row>
    <row r="39" spans="2:17" x14ac:dyDescent="0.4">
      <c r="B39" s="57" t="s">
        <v>19</v>
      </c>
      <c r="C39" s="24" t="s">
        <v>20</v>
      </c>
      <c r="D39" s="52">
        <v>3000</v>
      </c>
      <c r="E39" s="53">
        <v>1</v>
      </c>
      <c r="F39" s="53">
        <f>$F$5</f>
        <v>12</v>
      </c>
      <c r="G39" s="54">
        <f t="shared" si="1"/>
        <v>3</v>
      </c>
      <c r="H39" s="55">
        <f t="shared" si="0"/>
        <v>36</v>
      </c>
    </row>
    <row r="40" spans="2:17" x14ac:dyDescent="0.4">
      <c r="B40" s="57" t="s">
        <v>19</v>
      </c>
      <c r="C40" s="24" t="s">
        <v>25</v>
      </c>
      <c r="D40" s="52">
        <v>6</v>
      </c>
      <c r="E40" s="53">
        <v>6</v>
      </c>
      <c r="F40" s="53">
        <v>27</v>
      </c>
      <c r="G40" s="54">
        <f>+D40*E40/1000</f>
        <v>3.5999999999999997E-2</v>
      </c>
      <c r="H40" s="52">
        <f t="shared" si="0"/>
        <v>0.97199999999999998</v>
      </c>
    </row>
    <row r="41" spans="2:17" x14ac:dyDescent="0.4">
      <c r="B41" s="56" t="s">
        <v>68</v>
      </c>
      <c r="C41" s="24" t="s">
        <v>17</v>
      </c>
      <c r="D41" s="52">
        <v>40</v>
      </c>
      <c r="E41" s="53">
        <v>3</v>
      </c>
      <c r="F41" s="53">
        <v>36</v>
      </c>
      <c r="G41" s="54">
        <f t="shared" si="1"/>
        <v>0.12</v>
      </c>
      <c r="H41" s="52">
        <f t="shared" si="0"/>
        <v>4.32</v>
      </c>
    </row>
    <row r="42" spans="2:17" x14ac:dyDescent="0.4">
      <c r="B42" s="57" t="s">
        <v>19</v>
      </c>
      <c r="C42" s="24" t="s">
        <v>23</v>
      </c>
      <c r="D42" s="52">
        <v>20</v>
      </c>
      <c r="E42" s="53">
        <v>1</v>
      </c>
      <c r="F42" s="53">
        <v>36</v>
      </c>
      <c r="G42" s="54">
        <f t="shared" si="1"/>
        <v>0.02</v>
      </c>
      <c r="H42" s="52">
        <f t="shared" si="0"/>
        <v>0.72</v>
      </c>
    </row>
    <row r="43" spans="2:17" x14ac:dyDescent="0.4">
      <c r="B43" s="57" t="s">
        <v>19</v>
      </c>
      <c r="C43" s="24" t="s">
        <v>23</v>
      </c>
      <c r="D43" s="52">
        <v>40</v>
      </c>
      <c r="E43" s="53">
        <v>4</v>
      </c>
      <c r="F43" s="53">
        <v>36</v>
      </c>
      <c r="G43" s="54">
        <f t="shared" si="1"/>
        <v>0.16</v>
      </c>
      <c r="H43" s="52">
        <f t="shared" si="0"/>
        <v>5.76</v>
      </c>
    </row>
    <row r="44" spans="2:17" x14ac:dyDescent="0.4">
      <c r="B44" s="57" t="s">
        <v>19</v>
      </c>
      <c r="C44" s="24" t="s">
        <v>25</v>
      </c>
      <c r="D44" s="52">
        <v>6</v>
      </c>
      <c r="E44" s="53">
        <v>8</v>
      </c>
      <c r="F44" s="53">
        <v>27</v>
      </c>
      <c r="G44" s="54">
        <f>+D44*E44/1000</f>
        <v>4.8000000000000001E-2</v>
      </c>
      <c r="H44" s="52">
        <f t="shared" si="0"/>
        <v>1.296</v>
      </c>
    </row>
    <row r="45" spans="2:17" x14ac:dyDescent="0.4">
      <c r="B45" s="56" t="s">
        <v>70</v>
      </c>
      <c r="C45" s="24" t="s">
        <v>17</v>
      </c>
      <c r="D45" s="52">
        <v>40</v>
      </c>
      <c r="E45" s="53">
        <v>5</v>
      </c>
      <c r="F45" s="53">
        <v>36</v>
      </c>
      <c r="G45" s="54">
        <f t="shared" si="1"/>
        <v>0.2</v>
      </c>
      <c r="H45" s="52">
        <f t="shared" si="0"/>
        <v>7.2</v>
      </c>
    </row>
    <row r="46" spans="2:17" x14ac:dyDescent="0.4">
      <c r="B46" s="57" t="s">
        <v>19</v>
      </c>
      <c r="C46" s="24" t="s">
        <v>20</v>
      </c>
      <c r="D46" s="52">
        <v>1950</v>
      </c>
      <c r="E46" s="53">
        <v>2</v>
      </c>
      <c r="F46" s="53">
        <f>$F$5</f>
        <v>12</v>
      </c>
      <c r="G46" s="54">
        <f t="shared" si="1"/>
        <v>3.9</v>
      </c>
      <c r="H46" s="55">
        <f t="shared" si="0"/>
        <v>46.8</v>
      </c>
    </row>
    <row r="47" spans="2:17" x14ac:dyDescent="0.4">
      <c r="B47" s="35"/>
      <c r="C47" s="35"/>
      <c r="D47" s="36"/>
      <c r="E47" s="35"/>
      <c r="F47" s="35"/>
      <c r="G47" s="37"/>
      <c r="H47" s="36"/>
    </row>
    <row r="48" spans="2:17" ht="19.5" thickBot="1" x14ac:dyDescent="0.45">
      <c r="B48" t="s">
        <v>72</v>
      </c>
      <c r="G48" s="39"/>
    </row>
    <row r="49" spans="2:8" ht="19.5" thickBot="1" x14ac:dyDescent="0.45">
      <c r="B49" s="12" t="s">
        <v>9</v>
      </c>
      <c r="C49" s="12" t="s">
        <v>10</v>
      </c>
      <c r="D49" s="13" t="s">
        <v>12</v>
      </c>
      <c r="E49" s="12" t="s">
        <v>13</v>
      </c>
      <c r="F49" s="12" t="s">
        <v>14</v>
      </c>
      <c r="G49" s="40" t="s">
        <v>73</v>
      </c>
      <c r="H49" s="13" t="s">
        <v>74</v>
      </c>
    </row>
    <row r="50" spans="2:8" ht="18" customHeight="1" x14ac:dyDescent="0.4">
      <c r="B50" s="25" t="s">
        <v>22</v>
      </c>
      <c r="C50" s="25" t="s">
        <v>75</v>
      </c>
      <c r="D50" s="52">
        <v>45</v>
      </c>
      <c r="E50" s="53">
        <v>2</v>
      </c>
      <c r="F50" s="53">
        <v>72</v>
      </c>
      <c r="G50" s="54">
        <f t="shared" ref="G50" si="4">+D50*E50/1000</f>
        <v>0.09</v>
      </c>
      <c r="H50" s="52">
        <f t="shared" ref="H50:H51" si="5">+G50*F50</f>
        <v>6.4799999999999995</v>
      </c>
    </row>
    <row r="51" spans="2:8" x14ac:dyDescent="0.4">
      <c r="B51" s="25" t="s">
        <v>22</v>
      </c>
      <c r="C51" s="25" t="s">
        <v>77</v>
      </c>
      <c r="D51" s="52">
        <v>40</v>
      </c>
      <c r="E51" s="53">
        <v>1</v>
      </c>
      <c r="F51" s="53">
        <v>72</v>
      </c>
      <c r="G51" s="54">
        <f>+D51*E51/1000</f>
        <v>0.04</v>
      </c>
      <c r="H51" s="52">
        <f t="shared" si="5"/>
        <v>2.88</v>
      </c>
    </row>
    <row r="52" spans="2:8" x14ac:dyDescent="0.4">
      <c r="B52" s="25" t="s">
        <v>22</v>
      </c>
      <c r="C52" s="25" t="s">
        <v>78</v>
      </c>
      <c r="D52" s="52">
        <v>2</v>
      </c>
      <c r="E52" s="53">
        <v>1</v>
      </c>
      <c r="F52" s="53">
        <v>72</v>
      </c>
      <c r="G52" s="54">
        <f>+D52*E52/1000</f>
        <v>2E-3</v>
      </c>
      <c r="H52" s="52">
        <f>+G52*F52</f>
        <v>0.14400000000000002</v>
      </c>
    </row>
    <row r="54" spans="2:8" x14ac:dyDescent="0.4">
      <c r="B54" s="59" t="s">
        <v>88</v>
      </c>
      <c r="C54" s="60"/>
      <c r="D54" s="61"/>
      <c r="E54" s="60"/>
      <c r="F54" s="60"/>
      <c r="G54" s="60"/>
      <c r="H54" s="62"/>
    </row>
    <row r="55" spans="2:8" x14ac:dyDescent="0.4">
      <c r="B55" s="63" t="s">
        <v>85</v>
      </c>
      <c r="C55" s="64"/>
      <c r="D55" s="65"/>
      <c r="E55" s="66"/>
      <c r="F55" s="66"/>
      <c r="G55" s="66"/>
      <c r="H55" s="67"/>
    </row>
    <row r="56" spans="2:8" x14ac:dyDescent="0.4">
      <c r="B56" s="68" t="s">
        <v>86</v>
      </c>
      <c r="C56" s="69"/>
      <c r="D56" s="70"/>
      <c r="E56" s="69"/>
      <c r="F56" s="69"/>
      <c r="G56" s="69"/>
      <c r="H56" s="71"/>
    </row>
  </sheetData>
  <phoneticPr fontId="4"/>
  <pageMargins left="0.23622047244094491" right="0.23622047244094491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1"/>
  <sheetViews>
    <sheetView zoomScale="55" zoomScaleNormal="55" workbookViewId="0">
      <pane xSplit="7" ySplit="8" topLeftCell="H9" activePane="bottomRight" state="frozen"/>
      <selection pane="topRight" activeCell="G1" sqref="G1"/>
      <selection pane="bottomLeft" activeCell="A8" sqref="A8"/>
      <selection pane="bottomRight" activeCell="G25" sqref="G25"/>
    </sheetView>
  </sheetViews>
  <sheetFormatPr defaultRowHeight="18.75" x14ac:dyDescent="0.4"/>
  <cols>
    <col min="2" max="2" width="29.75" customWidth="1"/>
    <col min="3" max="3" width="27.5" customWidth="1"/>
    <col min="4" max="4" width="18.625" customWidth="1"/>
    <col min="5" max="5" width="10.125" style="2" bestFit="1" customWidth="1"/>
    <col min="7" max="7" width="10.375" bestFit="1" customWidth="1"/>
    <col min="8" max="8" width="10.375" customWidth="1"/>
    <col min="9" max="9" width="14.125" style="2" bestFit="1" customWidth="1"/>
    <col min="10" max="10" width="46.875" customWidth="1"/>
  </cols>
  <sheetData>
    <row r="1" spans="2:10" ht="19.5" x14ac:dyDescent="0.4">
      <c r="B1" s="1" t="s">
        <v>0</v>
      </c>
      <c r="J1" s="4" t="s">
        <v>84</v>
      </c>
    </row>
    <row r="2" spans="2:10" ht="19.5" thickBot="1" x14ac:dyDescent="0.45">
      <c r="J2" s="4"/>
    </row>
    <row r="3" spans="2:10" ht="19.5" thickBot="1" x14ac:dyDescent="0.45">
      <c r="B3" s="5"/>
      <c r="C3" s="6" t="s">
        <v>1</v>
      </c>
      <c r="D3" s="6" t="s">
        <v>2</v>
      </c>
      <c r="F3" s="7">
        <v>2</v>
      </c>
      <c r="G3" s="8" t="s">
        <v>3</v>
      </c>
      <c r="H3" s="8"/>
      <c r="I3" s="8"/>
      <c r="J3" s="8"/>
    </row>
    <row r="4" spans="2:10" ht="19.5" thickBot="1" x14ac:dyDescent="0.45">
      <c r="B4" s="9" t="s">
        <v>4</v>
      </c>
      <c r="C4" s="10">
        <f>SUMIF(D9:D67,1,H9:H67)</f>
        <v>6.3280000000000003</v>
      </c>
      <c r="D4" s="11">
        <f>SUMIF(D9:D67,1,I9:I67)</f>
        <v>196.05599999999995</v>
      </c>
      <c r="F4" s="3">
        <v>1</v>
      </c>
      <c r="G4" s="8" t="s">
        <v>5</v>
      </c>
      <c r="H4" s="8"/>
      <c r="I4" s="8"/>
      <c r="J4" s="8"/>
    </row>
    <row r="5" spans="2:10" ht="19.5" thickBot="1" x14ac:dyDescent="0.45">
      <c r="B5" s="9" t="s">
        <v>6</v>
      </c>
      <c r="C5" s="11">
        <f>SUMIF(D9:D67,2,H9:H67)</f>
        <v>39.1</v>
      </c>
      <c r="D5" s="11">
        <f>SUMIF(D9:D67,2,I9:I67)</f>
        <v>726</v>
      </c>
      <c r="H5" s="8"/>
      <c r="I5" s="8"/>
      <c r="J5" s="8"/>
    </row>
    <row r="6" spans="2:10" ht="19.5" thickBot="1" x14ac:dyDescent="0.45">
      <c r="B6" s="9" t="s">
        <v>7</v>
      </c>
      <c r="C6" s="11">
        <f>+C5+C4</f>
        <v>45.428000000000004</v>
      </c>
      <c r="D6" s="11">
        <f>+D5+D4</f>
        <v>922.05599999999993</v>
      </c>
      <c r="F6">
        <v>1</v>
      </c>
      <c r="G6" s="8" t="s">
        <v>8</v>
      </c>
      <c r="J6" s="4"/>
    </row>
    <row r="7" spans="2:10" ht="19.5" thickBot="1" x14ac:dyDescent="0.45"/>
    <row r="8" spans="2:10" ht="19.5" thickBot="1" x14ac:dyDescent="0.45">
      <c r="B8" s="12" t="s">
        <v>9</v>
      </c>
      <c r="C8" s="12" t="s">
        <v>10</v>
      </c>
      <c r="D8" s="12" t="s">
        <v>11</v>
      </c>
      <c r="E8" s="13" t="s">
        <v>12</v>
      </c>
      <c r="F8" s="12" t="s">
        <v>13</v>
      </c>
      <c r="G8" s="12" t="s">
        <v>14</v>
      </c>
      <c r="H8" s="5" t="s">
        <v>1</v>
      </c>
      <c r="I8" s="14" t="s">
        <v>2</v>
      </c>
      <c r="J8" s="12" t="s">
        <v>15</v>
      </c>
    </row>
    <row r="9" spans="2:10" x14ac:dyDescent="0.4">
      <c r="B9" s="15" t="s">
        <v>16</v>
      </c>
      <c r="C9" s="16" t="s">
        <v>17</v>
      </c>
      <c r="D9" s="16">
        <v>1</v>
      </c>
      <c r="E9" s="17">
        <v>40</v>
      </c>
      <c r="F9" s="18">
        <v>5</v>
      </c>
      <c r="G9" s="18">
        <v>36</v>
      </c>
      <c r="H9" s="19">
        <f>+E9*F9/1000</f>
        <v>0.2</v>
      </c>
      <c r="I9" s="17">
        <f>+H9*G9</f>
        <v>7.2</v>
      </c>
      <c r="J9" s="20" t="s">
        <v>18</v>
      </c>
    </row>
    <row r="10" spans="2:10" x14ac:dyDescent="0.4">
      <c r="B10" s="21" t="s">
        <v>19</v>
      </c>
      <c r="C10" s="22" t="s">
        <v>20</v>
      </c>
      <c r="D10" s="22">
        <v>2</v>
      </c>
      <c r="E10" s="17">
        <v>750</v>
      </c>
      <c r="F10" s="18">
        <v>2</v>
      </c>
      <c r="G10" s="18">
        <v>12</v>
      </c>
      <c r="H10" s="19">
        <f>+E10*F10/1000</f>
        <v>1.5</v>
      </c>
      <c r="I10" s="23">
        <f t="shared" ref="I10:I58" si="0">+H10*G10</f>
        <v>18</v>
      </c>
      <c r="J10" s="24" t="s">
        <v>21</v>
      </c>
    </row>
    <row r="11" spans="2:10" x14ac:dyDescent="0.4">
      <c r="B11" s="15" t="s">
        <v>22</v>
      </c>
      <c r="C11" s="16" t="s">
        <v>17</v>
      </c>
      <c r="D11" s="16">
        <v>1</v>
      </c>
      <c r="E11" s="17">
        <v>40</v>
      </c>
      <c r="F11" s="18">
        <v>10</v>
      </c>
      <c r="G11" s="18">
        <v>36</v>
      </c>
      <c r="H11" s="19">
        <f t="shared" ref="H11:H58" si="1">+E11*F11/1000</f>
        <v>0.4</v>
      </c>
      <c r="I11" s="17">
        <f t="shared" si="0"/>
        <v>14.4</v>
      </c>
      <c r="J11" s="25"/>
    </row>
    <row r="12" spans="2:10" x14ac:dyDescent="0.4">
      <c r="B12" s="21" t="s">
        <v>19</v>
      </c>
      <c r="C12" s="16" t="s">
        <v>23</v>
      </c>
      <c r="D12" s="16">
        <v>1</v>
      </c>
      <c r="E12" s="17">
        <v>40</v>
      </c>
      <c r="F12" s="18">
        <v>3</v>
      </c>
      <c r="G12" s="18">
        <v>36</v>
      </c>
      <c r="H12" s="19">
        <f t="shared" si="1"/>
        <v>0.12</v>
      </c>
      <c r="I12" s="17">
        <f t="shared" si="0"/>
        <v>4.32</v>
      </c>
      <c r="J12" s="26" t="s">
        <v>24</v>
      </c>
    </row>
    <row r="13" spans="2:10" x14ac:dyDescent="0.4">
      <c r="B13" s="21" t="s">
        <v>19</v>
      </c>
      <c r="C13" s="16" t="s">
        <v>25</v>
      </c>
      <c r="D13" s="16">
        <v>1</v>
      </c>
      <c r="E13" s="17">
        <v>6</v>
      </c>
      <c r="F13" s="18">
        <v>16</v>
      </c>
      <c r="G13" s="18">
        <v>27</v>
      </c>
      <c r="H13" s="19">
        <f>+E13*F13*$F$6/1000</f>
        <v>9.6000000000000002E-2</v>
      </c>
      <c r="I13" s="17">
        <f t="shared" si="0"/>
        <v>2.5920000000000001</v>
      </c>
      <c r="J13" s="26" t="s">
        <v>26</v>
      </c>
    </row>
    <row r="14" spans="2:10" x14ac:dyDescent="0.4">
      <c r="B14" s="21"/>
      <c r="C14" s="16" t="s">
        <v>27</v>
      </c>
      <c r="D14" s="16">
        <v>1</v>
      </c>
      <c r="E14" s="17">
        <v>900</v>
      </c>
      <c r="F14" s="18">
        <v>1</v>
      </c>
      <c r="G14" s="18">
        <v>0</v>
      </c>
      <c r="H14" s="19">
        <f t="shared" si="1"/>
        <v>0.9</v>
      </c>
      <c r="I14" s="17">
        <f t="shared" si="0"/>
        <v>0</v>
      </c>
      <c r="J14" s="26" t="s">
        <v>28</v>
      </c>
    </row>
    <row r="15" spans="2:10" x14ac:dyDescent="0.4">
      <c r="B15" s="21" t="s">
        <v>29</v>
      </c>
      <c r="C15" s="22" t="s">
        <v>20</v>
      </c>
      <c r="D15" s="22">
        <v>2</v>
      </c>
      <c r="E15" s="17">
        <v>3300</v>
      </c>
      <c r="F15" s="18">
        <v>2</v>
      </c>
      <c r="G15" s="18">
        <v>36</v>
      </c>
      <c r="H15" s="19">
        <f t="shared" si="1"/>
        <v>6.6</v>
      </c>
      <c r="I15" s="23">
        <f t="shared" si="0"/>
        <v>237.6</v>
      </c>
      <c r="J15" s="24" t="s">
        <v>30</v>
      </c>
    </row>
    <row r="16" spans="2:10" x14ac:dyDescent="0.4">
      <c r="B16" s="21">
        <v>3</v>
      </c>
      <c r="C16" s="22" t="s">
        <v>20</v>
      </c>
      <c r="D16" s="22">
        <v>2</v>
      </c>
      <c r="E16" s="17">
        <v>1600</v>
      </c>
      <c r="F16" s="18">
        <v>1</v>
      </c>
      <c r="G16" s="18">
        <v>36</v>
      </c>
      <c r="H16" s="19">
        <f t="shared" si="1"/>
        <v>1.6</v>
      </c>
      <c r="I16" s="23">
        <f t="shared" si="0"/>
        <v>57.6</v>
      </c>
      <c r="J16" s="24" t="s">
        <v>31</v>
      </c>
    </row>
    <row r="17" spans="2:10" x14ac:dyDescent="0.4">
      <c r="B17" s="21">
        <v>4</v>
      </c>
      <c r="C17" s="22" t="s">
        <v>20</v>
      </c>
      <c r="D17" s="22">
        <v>2</v>
      </c>
      <c r="E17" s="17">
        <v>2500</v>
      </c>
      <c r="F17" s="18">
        <v>1</v>
      </c>
      <c r="G17" s="18">
        <v>36</v>
      </c>
      <c r="H17" s="19">
        <f t="shared" si="1"/>
        <v>2.5</v>
      </c>
      <c r="I17" s="23">
        <f t="shared" si="0"/>
        <v>90</v>
      </c>
      <c r="J17" s="24" t="s">
        <v>32</v>
      </c>
    </row>
    <row r="18" spans="2:10" x14ac:dyDescent="0.4">
      <c r="B18" s="15" t="s">
        <v>33</v>
      </c>
      <c r="C18" s="16" t="s">
        <v>17</v>
      </c>
      <c r="D18" s="16">
        <v>1</v>
      </c>
      <c r="E18" s="17">
        <v>40</v>
      </c>
      <c r="F18" s="18">
        <v>5</v>
      </c>
      <c r="G18" s="18">
        <v>36</v>
      </c>
      <c r="H18" s="19">
        <f t="shared" si="1"/>
        <v>0.2</v>
      </c>
      <c r="I18" s="17">
        <f t="shared" si="0"/>
        <v>7.2</v>
      </c>
      <c r="J18" s="27"/>
    </row>
    <row r="19" spans="2:10" x14ac:dyDescent="0.4">
      <c r="B19" s="21" t="s">
        <v>34</v>
      </c>
      <c r="C19" s="16" t="s">
        <v>17</v>
      </c>
      <c r="D19" s="16">
        <v>1</v>
      </c>
      <c r="E19" s="17">
        <v>100</v>
      </c>
      <c r="F19" s="18">
        <v>1</v>
      </c>
      <c r="G19" s="18">
        <v>36</v>
      </c>
      <c r="H19" s="19">
        <f t="shared" si="1"/>
        <v>0.1</v>
      </c>
      <c r="I19" s="17">
        <f t="shared" si="0"/>
        <v>3.6</v>
      </c>
      <c r="J19" s="25"/>
    </row>
    <row r="20" spans="2:10" x14ac:dyDescent="0.4">
      <c r="B20" s="21" t="s">
        <v>19</v>
      </c>
      <c r="C20" s="16" t="s">
        <v>17</v>
      </c>
      <c r="D20" s="16">
        <v>1</v>
      </c>
      <c r="E20" s="17">
        <v>150</v>
      </c>
      <c r="F20" s="18">
        <v>2</v>
      </c>
      <c r="G20" s="18">
        <v>36</v>
      </c>
      <c r="H20" s="19">
        <f t="shared" si="1"/>
        <v>0.3</v>
      </c>
      <c r="I20" s="17">
        <f t="shared" si="0"/>
        <v>10.799999999999999</v>
      </c>
      <c r="J20" s="26" t="s">
        <v>35</v>
      </c>
    </row>
    <row r="21" spans="2:10" x14ac:dyDescent="0.4">
      <c r="B21" s="21" t="s">
        <v>19</v>
      </c>
      <c r="C21" s="16" t="s">
        <v>23</v>
      </c>
      <c r="D21" s="16">
        <v>1</v>
      </c>
      <c r="E21" s="17">
        <v>40</v>
      </c>
      <c r="F21" s="18">
        <v>5</v>
      </c>
      <c r="G21" s="18">
        <v>36</v>
      </c>
      <c r="H21" s="19">
        <f t="shared" si="1"/>
        <v>0.2</v>
      </c>
      <c r="I21" s="17">
        <f t="shared" si="0"/>
        <v>7.2</v>
      </c>
      <c r="J21" s="26" t="s">
        <v>24</v>
      </c>
    </row>
    <row r="22" spans="2:10" x14ac:dyDescent="0.4">
      <c r="B22" s="21" t="s">
        <v>19</v>
      </c>
      <c r="C22" s="16" t="s">
        <v>36</v>
      </c>
      <c r="D22" s="16">
        <v>1</v>
      </c>
      <c r="E22" s="17">
        <v>100</v>
      </c>
      <c r="F22" s="18">
        <v>1</v>
      </c>
      <c r="G22" s="18">
        <v>36</v>
      </c>
      <c r="H22" s="19">
        <f t="shared" si="1"/>
        <v>0.1</v>
      </c>
      <c r="I22" s="17">
        <f t="shared" si="0"/>
        <v>3.6</v>
      </c>
      <c r="J22" s="25"/>
    </row>
    <row r="23" spans="2:10" x14ac:dyDescent="0.4">
      <c r="B23" s="21" t="s">
        <v>19</v>
      </c>
      <c r="C23" s="16" t="s">
        <v>25</v>
      </c>
      <c r="D23" s="16">
        <v>1</v>
      </c>
      <c r="E23" s="17">
        <v>6</v>
      </c>
      <c r="F23" s="18">
        <v>13</v>
      </c>
      <c r="G23" s="18">
        <v>27</v>
      </c>
      <c r="H23" s="19">
        <f>+E23*F23*$F$6/1000</f>
        <v>7.8E-2</v>
      </c>
      <c r="I23" s="17">
        <f t="shared" si="0"/>
        <v>2.1059999999999999</v>
      </c>
      <c r="J23" s="26" t="s">
        <v>26</v>
      </c>
    </row>
    <row r="24" spans="2:10" x14ac:dyDescent="0.4">
      <c r="B24" s="21"/>
      <c r="C24" s="16" t="s">
        <v>27</v>
      </c>
      <c r="D24" s="16">
        <v>1</v>
      </c>
      <c r="E24" s="17">
        <v>900</v>
      </c>
      <c r="F24" s="18">
        <v>0</v>
      </c>
      <c r="G24" s="18">
        <v>0</v>
      </c>
      <c r="H24" s="19">
        <f t="shared" si="1"/>
        <v>0</v>
      </c>
      <c r="I24" s="17">
        <f t="shared" si="0"/>
        <v>0</v>
      </c>
      <c r="J24" s="25" t="s">
        <v>37</v>
      </c>
    </row>
    <row r="25" spans="2:10" x14ac:dyDescent="0.4">
      <c r="B25" s="28" t="s">
        <v>38</v>
      </c>
      <c r="C25" s="16" t="s">
        <v>36</v>
      </c>
      <c r="D25" s="16">
        <v>1</v>
      </c>
      <c r="E25" s="17">
        <v>400</v>
      </c>
      <c r="F25" s="18">
        <v>3</v>
      </c>
      <c r="G25" s="18">
        <v>36</v>
      </c>
      <c r="H25" s="19">
        <f t="shared" si="1"/>
        <v>1.2</v>
      </c>
      <c r="I25" s="17">
        <f t="shared" si="0"/>
        <v>43.199999999999996</v>
      </c>
      <c r="J25" s="26" t="s">
        <v>39</v>
      </c>
    </row>
    <row r="26" spans="2:10" x14ac:dyDescent="0.4">
      <c r="B26" s="15" t="s">
        <v>40</v>
      </c>
      <c r="C26" s="16" t="s">
        <v>17</v>
      </c>
      <c r="D26" s="16">
        <v>1</v>
      </c>
      <c r="E26" s="17">
        <v>40</v>
      </c>
      <c r="F26" s="18">
        <v>5</v>
      </c>
      <c r="G26" s="18">
        <v>36</v>
      </c>
      <c r="H26" s="19">
        <f t="shared" si="1"/>
        <v>0.2</v>
      </c>
      <c r="I26" s="17">
        <f t="shared" si="0"/>
        <v>7.2</v>
      </c>
      <c r="J26" s="29"/>
    </row>
    <row r="27" spans="2:10" x14ac:dyDescent="0.4">
      <c r="B27" s="21" t="s">
        <v>41</v>
      </c>
      <c r="C27" s="16" t="s">
        <v>17</v>
      </c>
      <c r="D27" s="16">
        <v>1</v>
      </c>
      <c r="E27" s="17">
        <v>20</v>
      </c>
      <c r="F27" s="18">
        <v>2</v>
      </c>
      <c r="G27" s="18">
        <v>36</v>
      </c>
      <c r="H27" s="19">
        <f t="shared" si="1"/>
        <v>0.04</v>
      </c>
      <c r="I27" s="17">
        <f t="shared" si="0"/>
        <v>1.44</v>
      </c>
      <c r="J27" s="26" t="s">
        <v>42</v>
      </c>
    </row>
    <row r="28" spans="2:10" x14ac:dyDescent="0.4">
      <c r="B28" s="21" t="s">
        <v>43</v>
      </c>
      <c r="C28" s="16" t="s">
        <v>23</v>
      </c>
      <c r="D28" s="16">
        <v>1</v>
      </c>
      <c r="E28" s="17">
        <v>40</v>
      </c>
      <c r="F28" s="18">
        <v>5</v>
      </c>
      <c r="G28" s="18">
        <v>36</v>
      </c>
      <c r="H28" s="19">
        <f t="shared" si="1"/>
        <v>0.2</v>
      </c>
      <c r="I28" s="17">
        <f t="shared" si="0"/>
        <v>7.2</v>
      </c>
      <c r="J28" s="30" t="s">
        <v>44</v>
      </c>
    </row>
    <row r="29" spans="2:10" x14ac:dyDescent="0.4">
      <c r="B29" s="21" t="s">
        <v>45</v>
      </c>
      <c r="C29" s="16" t="s">
        <v>25</v>
      </c>
      <c r="D29" s="16">
        <v>1</v>
      </c>
      <c r="E29" s="17">
        <v>6</v>
      </c>
      <c r="F29" s="18">
        <v>18</v>
      </c>
      <c r="G29" s="18">
        <v>27</v>
      </c>
      <c r="H29" s="19">
        <f>+E29*F29*$F$6/1000</f>
        <v>0.108</v>
      </c>
      <c r="I29" s="17">
        <f t="shared" si="0"/>
        <v>2.9159999999999999</v>
      </c>
      <c r="J29" s="26" t="s">
        <v>26</v>
      </c>
    </row>
    <row r="30" spans="2:10" x14ac:dyDescent="0.4">
      <c r="B30" s="21"/>
      <c r="C30" s="16" t="s">
        <v>27</v>
      </c>
      <c r="D30" s="16">
        <v>1</v>
      </c>
      <c r="E30" s="17">
        <v>900</v>
      </c>
      <c r="F30" s="18">
        <v>0</v>
      </c>
      <c r="G30" s="18">
        <v>18</v>
      </c>
      <c r="H30" s="19">
        <f t="shared" si="1"/>
        <v>0</v>
      </c>
      <c r="I30" s="17">
        <f t="shared" si="0"/>
        <v>0</v>
      </c>
      <c r="J30" s="25" t="s">
        <v>46</v>
      </c>
    </row>
    <row r="31" spans="2:10" x14ac:dyDescent="0.4">
      <c r="B31" s="21" t="s">
        <v>47</v>
      </c>
      <c r="C31" s="22" t="s">
        <v>20</v>
      </c>
      <c r="D31" s="22">
        <v>2</v>
      </c>
      <c r="E31" s="17">
        <v>1500</v>
      </c>
      <c r="F31" s="18">
        <v>3</v>
      </c>
      <c r="G31" s="18">
        <f t="shared" ref="G31:G32" si="2">$G$10</f>
        <v>12</v>
      </c>
      <c r="H31" s="19">
        <f t="shared" si="1"/>
        <v>4.5</v>
      </c>
      <c r="I31" s="23">
        <f t="shared" si="0"/>
        <v>54</v>
      </c>
      <c r="J31" s="24" t="s">
        <v>48</v>
      </c>
    </row>
    <row r="32" spans="2:10" x14ac:dyDescent="0.4">
      <c r="B32" s="21" t="s">
        <v>49</v>
      </c>
      <c r="C32" s="22" t="s">
        <v>20</v>
      </c>
      <c r="D32" s="22">
        <v>2</v>
      </c>
      <c r="E32" s="17">
        <v>1000</v>
      </c>
      <c r="F32" s="18">
        <v>3</v>
      </c>
      <c r="G32" s="18">
        <f t="shared" si="2"/>
        <v>12</v>
      </c>
      <c r="H32" s="19">
        <f t="shared" si="1"/>
        <v>3</v>
      </c>
      <c r="I32" s="23">
        <f t="shared" si="0"/>
        <v>36</v>
      </c>
      <c r="J32" s="24" t="s">
        <v>50</v>
      </c>
    </row>
    <row r="33" spans="2:10" x14ac:dyDescent="0.4">
      <c r="B33" s="15" t="s">
        <v>51</v>
      </c>
      <c r="C33" s="16" t="s">
        <v>17</v>
      </c>
      <c r="D33" s="16">
        <v>1</v>
      </c>
      <c r="E33" s="17">
        <v>40</v>
      </c>
      <c r="F33" s="18">
        <v>3</v>
      </c>
      <c r="G33" s="18">
        <v>36</v>
      </c>
      <c r="H33" s="19">
        <f t="shared" si="1"/>
        <v>0.12</v>
      </c>
      <c r="I33" s="17">
        <f t="shared" si="0"/>
        <v>4.32</v>
      </c>
      <c r="J33" s="30" t="s">
        <v>42</v>
      </c>
    </row>
    <row r="34" spans="2:10" x14ac:dyDescent="0.4">
      <c r="B34" s="21"/>
      <c r="C34" s="16" t="s">
        <v>17</v>
      </c>
      <c r="D34" s="16">
        <v>1</v>
      </c>
      <c r="E34" s="17">
        <v>20</v>
      </c>
      <c r="F34" s="18">
        <v>2</v>
      </c>
      <c r="G34" s="18">
        <v>36</v>
      </c>
      <c r="H34" s="19">
        <f t="shared" si="1"/>
        <v>0.04</v>
      </c>
      <c r="I34" s="17">
        <f t="shared" si="0"/>
        <v>1.44</v>
      </c>
      <c r="J34" s="30" t="s">
        <v>42</v>
      </c>
    </row>
    <row r="35" spans="2:10" x14ac:dyDescent="0.4">
      <c r="B35" s="21" t="s">
        <v>43</v>
      </c>
      <c r="C35" s="16" t="s">
        <v>23</v>
      </c>
      <c r="D35" s="16">
        <v>1</v>
      </c>
      <c r="E35" s="17">
        <v>40</v>
      </c>
      <c r="F35" s="18">
        <v>3</v>
      </c>
      <c r="G35" s="18">
        <v>36</v>
      </c>
      <c r="H35" s="19">
        <f t="shared" si="1"/>
        <v>0.12</v>
      </c>
      <c r="I35" s="17">
        <f t="shared" si="0"/>
        <v>4.32</v>
      </c>
      <c r="J35" s="30" t="s">
        <v>44</v>
      </c>
    </row>
    <row r="36" spans="2:10" x14ac:dyDescent="0.4">
      <c r="B36" s="21" t="s">
        <v>43</v>
      </c>
      <c r="C36" s="16" t="s">
        <v>25</v>
      </c>
      <c r="D36" s="16">
        <v>1</v>
      </c>
      <c r="E36" s="17">
        <v>6</v>
      </c>
      <c r="F36" s="18">
        <v>5</v>
      </c>
      <c r="G36" s="18">
        <v>27</v>
      </c>
      <c r="H36" s="19">
        <f>+E36*F36*$F$6/1000</f>
        <v>0.03</v>
      </c>
      <c r="I36" s="17">
        <f t="shared" si="0"/>
        <v>0.80999999999999994</v>
      </c>
      <c r="J36" s="26" t="s">
        <v>26</v>
      </c>
    </row>
    <row r="37" spans="2:10" x14ac:dyDescent="0.4">
      <c r="B37" s="21"/>
      <c r="C37" s="16" t="s">
        <v>27</v>
      </c>
      <c r="D37" s="16">
        <v>1</v>
      </c>
      <c r="E37" s="17">
        <v>900</v>
      </c>
      <c r="F37" s="18">
        <v>0</v>
      </c>
      <c r="G37" s="18">
        <v>18</v>
      </c>
      <c r="H37" s="19">
        <f t="shared" si="1"/>
        <v>0</v>
      </c>
      <c r="I37" s="17">
        <f t="shared" si="0"/>
        <v>0</v>
      </c>
      <c r="J37" s="25" t="s">
        <v>46</v>
      </c>
    </row>
    <row r="38" spans="2:10" x14ac:dyDescent="0.4">
      <c r="B38" s="21" t="s">
        <v>52</v>
      </c>
      <c r="C38" s="22" t="s">
        <v>20</v>
      </c>
      <c r="D38" s="22">
        <v>2</v>
      </c>
      <c r="E38" s="17">
        <v>1300</v>
      </c>
      <c r="F38" s="18">
        <v>2</v>
      </c>
      <c r="G38" s="18">
        <f>$G$10</f>
        <v>12</v>
      </c>
      <c r="H38" s="19">
        <f t="shared" si="1"/>
        <v>2.6</v>
      </c>
      <c r="I38" s="23">
        <f t="shared" si="0"/>
        <v>31.200000000000003</v>
      </c>
      <c r="J38" s="24" t="s">
        <v>53</v>
      </c>
    </row>
    <row r="39" spans="2:10" x14ac:dyDescent="0.4">
      <c r="B39" s="15" t="s">
        <v>54</v>
      </c>
      <c r="C39" s="16" t="s">
        <v>17</v>
      </c>
      <c r="D39" s="16">
        <v>1</v>
      </c>
      <c r="E39" s="17">
        <v>60</v>
      </c>
      <c r="F39" s="18">
        <v>2</v>
      </c>
      <c r="G39" s="18">
        <v>36</v>
      </c>
      <c r="H39" s="19">
        <f t="shared" si="1"/>
        <v>0.12</v>
      </c>
      <c r="I39" s="17">
        <f t="shared" si="0"/>
        <v>4.32</v>
      </c>
      <c r="J39" s="30" t="s">
        <v>55</v>
      </c>
    </row>
    <row r="40" spans="2:10" x14ac:dyDescent="0.4">
      <c r="B40" s="21" t="s">
        <v>52</v>
      </c>
      <c r="C40" s="16" t="s">
        <v>17</v>
      </c>
      <c r="D40" s="16">
        <v>1</v>
      </c>
      <c r="E40" s="17">
        <v>40</v>
      </c>
      <c r="F40" s="18">
        <v>5</v>
      </c>
      <c r="G40" s="18">
        <v>36</v>
      </c>
      <c r="H40" s="19">
        <f t="shared" si="1"/>
        <v>0.2</v>
      </c>
      <c r="I40" s="17">
        <f t="shared" si="0"/>
        <v>7.2</v>
      </c>
      <c r="J40" s="30" t="s">
        <v>55</v>
      </c>
    </row>
    <row r="41" spans="2:10" x14ac:dyDescent="0.4">
      <c r="B41" s="21" t="s">
        <v>56</v>
      </c>
      <c r="C41" s="16" t="s">
        <v>23</v>
      </c>
      <c r="D41" s="16">
        <v>1</v>
      </c>
      <c r="E41" s="17">
        <v>40</v>
      </c>
      <c r="F41" s="18">
        <v>6</v>
      </c>
      <c r="G41" s="18">
        <v>36</v>
      </c>
      <c r="H41" s="19">
        <f t="shared" si="1"/>
        <v>0.24</v>
      </c>
      <c r="I41" s="17">
        <f t="shared" si="0"/>
        <v>8.64</v>
      </c>
      <c r="J41" s="30" t="s">
        <v>57</v>
      </c>
    </row>
    <row r="42" spans="2:10" x14ac:dyDescent="0.4">
      <c r="B42" s="21" t="s">
        <v>19</v>
      </c>
      <c r="C42" s="16" t="s">
        <v>25</v>
      </c>
      <c r="D42" s="16">
        <v>1</v>
      </c>
      <c r="E42" s="17">
        <v>6</v>
      </c>
      <c r="F42" s="18">
        <v>10</v>
      </c>
      <c r="G42" s="18">
        <v>27</v>
      </c>
      <c r="H42" s="19">
        <f>+E42*F42*$F$6/1000</f>
        <v>0.06</v>
      </c>
      <c r="I42" s="17">
        <f t="shared" si="0"/>
        <v>1.6199999999999999</v>
      </c>
      <c r="J42" s="26" t="s">
        <v>26</v>
      </c>
    </row>
    <row r="43" spans="2:10" x14ac:dyDescent="0.4">
      <c r="B43" s="21"/>
      <c r="C43" s="16" t="s">
        <v>27</v>
      </c>
      <c r="D43" s="16">
        <v>1</v>
      </c>
      <c r="E43" s="17">
        <v>900</v>
      </c>
      <c r="F43" s="18">
        <v>0</v>
      </c>
      <c r="G43" s="18">
        <v>18</v>
      </c>
      <c r="H43" s="19">
        <f t="shared" si="1"/>
        <v>0</v>
      </c>
      <c r="I43" s="17">
        <f t="shared" si="0"/>
        <v>0</v>
      </c>
      <c r="J43" s="25" t="s">
        <v>58</v>
      </c>
    </row>
    <row r="44" spans="2:10" x14ac:dyDescent="0.4">
      <c r="B44" s="15" t="s">
        <v>59</v>
      </c>
      <c r="C44" s="22" t="s">
        <v>20</v>
      </c>
      <c r="D44" s="22">
        <v>2</v>
      </c>
      <c r="E44" s="17">
        <v>3300</v>
      </c>
      <c r="F44" s="18">
        <v>1</v>
      </c>
      <c r="G44" s="18">
        <f t="shared" ref="G44:G46" si="3">$G$10</f>
        <v>12</v>
      </c>
      <c r="H44" s="19">
        <f t="shared" si="1"/>
        <v>3.3</v>
      </c>
      <c r="I44" s="23">
        <f t="shared" si="0"/>
        <v>39.599999999999994</v>
      </c>
      <c r="J44" s="24" t="s">
        <v>60</v>
      </c>
    </row>
    <row r="45" spans="2:10" x14ac:dyDescent="0.4">
      <c r="B45" s="15" t="s">
        <v>61</v>
      </c>
      <c r="C45" s="22" t="s">
        <v>20</v>
      </c>
      <c r="D45" s="22">
        <v>2</v>
      </c>
      <c r="E45" s="17">
        <v>1600</v>
      </c>
      <c r="F45" s="18">
        <v>1</v>
      </c>
      <c r="G45" s="18">
        <f t="shared" si="3"/>
        <v>12</v>
      </c>
      <c r="H45" s="19">
        <f t="shared" si="1"/>
        <v>1.6</v>
      </c>
      <c r="I45" s="23">
        <f t="shared" si="0"/>
        <v>19.200000000000003</v>
      </c>
      <c r="J45" s="24" t="s">
        <v>62</v>
      </c>
    </row>
    <row r="46" spans="2:10" x14ac:dyDescent="0.4">
      <c r="B46" s="15" t="s">
        <v>63</v>
      </c>
      <c r="C46" s="22" t="s">
        <v>20</v>
      </c>
      <c r="D46" s="22">
        <v>2</v>
      </c>
      <c r="E46" s="17">
        <v>2500</v>
      </c>
      <c r="F46" s="18">
        <v>2</v>
      </c>
      <c r="G46" s="18">
        <f t="shared" si="3"/>
        <v>12</v>
      </c>
      <c r="H46" s="19">
        <f t="shared" si="1"/>
        <v>5</v>
      </c>
      <c r="I46" s="23">
        <f t="shared" si="0"/>
        <v>60</v>
      </c>
      <c r="J46" s="24" t="s">
        <v>64</v>
      </c>
    </row>
    <row r="47" spans="2:10" x14ac:dyDescent="0.4">
      <c r="B47" s="31" t="s">
        <v>65</v>
      </c>
      <c r="C47" s="16" t="s">
        <v>17</v>
      </c>
      <c r="D47" s="16">
        <v>1</v>
      </c>
      <c r="E47" s="17">
        <v>40</v>
      </c>
      <c r="F47" s="18">
        <v>4</v>
      </c>
      <c r="G47" s="18">
        <v>36</v>
      </c>
      <c r="H47" s="19">
        <f t="shared" si="1"/>
        <v>0.16</v>
      </c>
      <c r="I47" s="17">
        <f t="shared" si="0"/>
        <v>5.76</v>
      </c>
      <c r="J47" s="30"/>
    </row>
    <row r="48" spans="2:10" x14ac:dyDescent="0.4">
      <c r="B48" s="21" t="s">
        <v>45</v>
      </c>
      <c r="C48" s="16" t="s">
        <v>23</v>
      </c>
      <c r="D48" s="16">
        <v>1</v>
      </c>
      <c r="E48" s="17">
        <v>40</v>
      </c>
      <c r="F48" s="18">
        <v>2</v>
      </c>
      <c r="G48" s="18">
        <v>36</v>
      </c>
      <c r="H48" s="19">
        <f t="shared" si="1"/>
        <v>0.08</v>
      </c>
      <c r="I48" s="17">
        <f t="shared" si="0"/>
        <v>2.88</v>
      </c>
      <c r="J48" s="26" t="s">
        <v>66</v>
      </c>
    </row>
    <row r="49" spans="2:10" x14ac:dyDescent="0.4">
      <c r="B49" s="21" t="s">
        <v>45</v>
      </c>
      <c r="C49" s="22" t="s">
        <v>20</v>
      </c>
      <c r="D49" s="22">
        <v>2</v>
      </c>
      <c r="E49" s="17">
        <v>3000</v>
      </c>
      <c r="F49" s="18">
        <v>1</v>
      </c>
      <c r="G49" s="18">
        <f>$G$10</f>
        <v>12</v>
      </c>
      <c r="H49" s="19">
        <f t="shared" si="1"/>
        <v>3</v>
      </c>
      <c r="I49" s="23">
        <f t="shared" si="0"/>
        <v>36</v>
      </c>
      <c r="J49" s="30" t="s">
        <v>67</v>
      </c>
    </row>
    <row r="50" spans="2:10" x14ac:dyDescent="0.4">
      <c r="B50" s="21" t="s">
        <v>45</v>
      </c>
      <c r="C50" s="16" t="s">
        <v>25</v>
      </c>
      <c r="D50" s="16">
        <v>1</v>
      </c>
      <c r="E50" s="17">
        <v>6</v>
      </c>
      <c r="F50" s="18">
        <v>6</v>
      </c>
      <c r="G50" s="18">
        <v>27</v>
      </c>
      <c r="H50" s="19">
        <f>+E50*F50*$F$6/1000</f>
        <v>3.5999999999999997E-2</v>
      </c>
      <c r="I50" s="17">
        <f t="shared" si="0"/>
        <v>0.97199999999999998</v>
      </c>
      <c r="J50" s="26" t="s">
        <v>26</v>
      </c>
    </row>
    <row r="51" spans="2:10" x14ac:dyDescent="0.4">
      <c r="B51" s="15"/>
      <c r="C51" s="16" t="s">
        <v>27</v>
      </c>
      <c r="D51" s="16">
        <v>1</v>
      </c>
      <c r="E51" s="17">
        <v>900</v>
      </c>
      <c r="F51" s="18">
        <v>0</v>
      </c>
      <c r="G51" s="18">
        <v>18</v>
      </c>
      <c r="H51" s="19">
        <f t="shared" si="1"/>
        <v>0</v>
      </c>
      <c r="I51" s="17">
        <f t="shared" si="0"/>
        <v>0</v>
      </c>
      <c r="J51" s="25"/>
    </row>
    <row r="52" spans="2:10" x14ac:dyDescent="0.4">
      <c r="B52" s="15" t="s">
        <v>68</v>
      </c>
      <c r="C52" s="16" t="s">
        <v>17</v>
      </c>
      <c r="D52" s="16">
        <v>1</v>
      </c>
      <c r="E52" s="17">
        <v>40</v>
      </c>
      <c r="F52" s="18">
        <v>3</v>
      </c>
      <c r="G52" s="18">
        <v>36</v>
      </c>
      <c r="H52" s="19">
        <f t="shared" si="1"/>
        <v>0.12</v>
      </c>
      <c r="I52" s="17">
        <f t="shared" si="0"/>
        <v>4.32</v>
      </c>
      <c r="J52" s="30" t="s">
        <v>42</v>
      </c>
    </row>
    <row r="53" spans="2:10" x14ac:dyDescent="0.4">
      <c r="B53" s="21" t="s">
        <v>45</v>
      </c>
      <c r="C53" s="16" t="s">
        <v>23</v>
      </c>
      <c r="D53" s="16">
        <v>1</v>
      </c>
      <c r="E53" s="17">
        <v>20</v>
      </c>
      <c r="F53" s="18">
        <v>1</v>
      </c>
      <c r="G53" s="18">
        <v>36</v>
      </c>
      <c r="H53" s="19">
        <f t="shared" si="1"/>
        <v>0.02</v>
      </c>
      <c r="I53" s="17">
        <f t="shared" si="0"/>
        <v>0.72</v>
      </c>
      <c r="J53" s="30" t="s">
        <v>42</v>
      </c>
    </row>
    <row r="54" spans="2:10" x14ac:dyDescent="0.4">
      <c r="B54" s="21" t="s">
        <v>19</v>
      </c>
      <c r="C54" s="16" t="s">
        <v>23</v>
      </c>
      <c r="D54" s="16">
        <v>1</v>
      </c>
      <c r="E54" s="17">
        <v>40</v>
      </c>
      <c r="F54" s="18">
        <v>4</v>
      </c>
      <c r="G54" s="18">
        <v>36</v>
      </c>
      <c r="H54" s="19">
        <f t="shared" si="1"/>
        <v>0.16</v>
      </c>
      <c r="I54" s="17">
        <f t="shared" si="0"/>
        <v>5.76</v>
      </c>
      <c r="J54" s="30" t="s">
        <v>69</v>
      </c>
    </row>
    <row r="55" spans="2:10" x14ac:dyDescent="0.4">
      <c r="B55" s="21" t="s">
        <v>45</v>
      </c>
      <c r="C55" s="16" t="s">
        <v>25</v>
      </c>
      <c r="D55" s="16">
        <v>1</v>
      </c>
      <c r="E55" s="17">
        <v>6</v>
      </c>
      <c r="F55" s="18">
        <v>8</v>
      </c>
      <c r="G55" s="18">
        <v>27</v>
      </c>
      <c r="H55" s="19">
        <f>+E55*F55*$F$6/1000</f>
        <v>4.8000000000000001E-2</v>
      </c>
      <c r="I55" s="17">
        <f t="shared" si="0"/>
        <v>1.296</v>
      </c>
      <c r="J55" s="26" t="s">
        <v>26</v>
      </c>
    </row>
    <row r="56" spans="2:10" x14ac:dyDescent="0.4">
      <c r="B56" s="21"/>
      <c r="C56" s="16" t="s">
        <v>27</v>
      </c>
      <c r="D56" s="16">
        <v>1</v>
      </c>
      <c r="E56" s="17">
        <v>900</v>
      </c>
      <c r="F56" s="18">
        <v>0</v>
      </c>
      <c r="G56" s="18">
        <v>18</v>
      </c>
      <c r="H56" s="19">
        <f t="shared" si="1"/>
        <v>0</v>
      </c>
      <c r="I56" s="17">
        <f t="shared" si="0"/>
        <v>0</v>
      </c>
      <c r="J56" s="25"/>
    </row>
    <row r="57" spans="2:10" x14ac:dyDescent="0.4">
      <c r="B57" s="15" t="s">
        <v>70</v>
      </c>
      <c r="C57" s="16" t="s">
        <v>17</v>
      </c>
      <c r="D57" s="16">
        <v>1</v>
      </c>
      <c r="E57" s="17">
        <v>40</v>
      </c>
      <c r="F57" s="18">
        <v>5</v>
      </c>
      <c r="G57" s="18">
        <v>36</v>
      </c>
      <c r="H57" s="19">
        <f t="shared" si="1"/>
        <v>0.2</v>
      </c>
      <c r="I57" s="17">
        <f t="shared" si="0"/>
        <v>7.2</v>
      </c>
      <c r="J57" s="29"/>
    </row>
    <row r="58" spans="2:10" x14ac:dyDescent="0.4">
      <c r="B58" s="15"/>
      <c r="C58" s="22" t="s">
        <v>20</v>
      </c>
      <c r="D58" s="22">
        <v>2</v>
      </c>
      <c r="E58" s="17">
        <v>1950</v>
      </c>
      <c r="F58" s="18">
        <v>2</v>
      </c>
      <c r="G58" s="18">
        <f>$G$10</f>
        <v>12</v>
      </c>
      <c r="H58" s="19">
        <f t="shared" si="1"/>
        <v>3.9</v>
      </c>
      <c r="I58" s="23">
        <f t="shared" si="0"/>
        <v>46.8</v>
      </c>
      <c r="J58" s="30" t="s">
        <v>71</v>
      </c>
    </row>
    <row r="59" spans="2:10" x14ac:dyDescent="0.4">
      <c r="B59" s="15" t="s">
        <v>81</v>
      </c>
      <c r="C59" s="42" t="s">
        <v>82</v>
      </c>
      <c r="D59" s="42">
        <v>1</v>
      </c>
      <c r="E59" s="32"/>
      <c r="F59" s="25"/>
      <c r="G59" s="25"/>
      <c r="H59" s="33"/>
      <c r="I59" s="32"/>
      <c r="J59" s="25" t="s">
        <v>83</v>
      </c>
    </row>
    <row r="60" spans="2:10" x14ac:dyDescent="0.4">
      <c r="B60" s="15"/>
      <c r="C60" s="15"/>
      <c r="D60" s="15"/>
      <c r="E60" s="32"/>
      <c r="F60" s="25"/>
      <c r="G60" s="25"/>
      <c r="H60" s="33"/>
      <c r="I60" s="32"/>
      <c r="J60" s="25"/>
    </row>
    <row r="61" spans="2:10" x14ac:dyDescent="0.4">
      <c r="B61" s="15"/>
      <c r="C61" s="15"/>
      <c r="D61" s="15"/>
      <c r="E61" s="32"/>
      <c r="F61" s="25"/>
      <c r="G61" s="25"/>
      <c r="H61" s="33"/>
      <c r="I61" s="32"/>
      <c r="J61" s="25"/>
    </row>
    <row r="62" spans="2:10" x14ac:dyDescent="0.4">
      <c r="B62" s="34"/>
      <c r="C62" s="35"/>
      <c r="D62" s="35"/>
      <c r="E62" s="36"/>
      <c r="F62" s="35"/>
      <c r="G62" s="35"/>
      <c r="H62" s="37"/>
      <c r="I62" s="38"/>
    </row>
    <row r="63" spans="2:10" ht="19.5" thickBot="1" x14ac:dyDescent="0.45">
      <c r="B63" t="s">
        <v>72</v>
      </c>
      <c r="H63" s="39"/>
    </row>
    <row r="64" spans="2:10" ht="19.5" thickBot="1" x14ac:dyDescent="0.45">
      <c r="B64" s="12" t="s">
        <v>9</v>
      </c>
      <c r="C64" s="12" t="s">
        <v>10</v>
      </c>
      <c r="D64" s="12"/>
      <c r="E64" s="13" t="s">
        <v>12</v>
      </c>
      <c r="F64" s="12" t="s">
        <v>13</v>
      </c>
      <c r="G64" s="12" t="s">
        <v>14</v>
      </c>
      <c r="H64" s="40" t="s">
        <v>73</v>
      </c>
      <c r="I64" s="13" t="s">
        <v>74</v>
      </c>
      <c r="J64" s="12" t="s">
        <v>15</v>
      </c>
    </row>
    <row r="65" spans="2:10" x14ac:dyDescent="0.4">
      <c r="B65" s="41" t="s">
        <v>22</v>
      </c>
      <c r="C65" s="42" t="s">
        <v>75</v>
      </c>
      <c r="D65" s="42">
        <v>1</v>
      </c>
      <c r="E65" s="17">
        <v>45</v>
      </c>
      <c r="F65" s="18">
        <v>2</v>
      </c>
      <c r="G65" s="18">
        <v>72</v>
      </c>
      <c r="H65" s="19">
        <f t="shared" ref="H65:H66" si="4">+E65*F65/1000</f>
        <v>0.09</v>
      </c>
      <c r="I65" s="17">
        <f t="shared" ref="I65:I66" si="5">+H65*G65</f>
        <v>6.4799999999999995</v>
      </c>
      <c r="J65" s="73" t="s">
        <v>76</v>
      </c>
    </row>
    <row r="66" spans="2:10" x14ac:dyDescent="0.4">
      <c r="B66" s="41" t="s">
        <v>22</v>
      </c>
      <c r="C66" s="42" t="s">
        <v>77</v>
      </c>
      <c r="D66" s="42">
        <v>1</v>
      </c>
      <c r="E66" s="17">
        <v>40</v>
      </c>
      <c r="F66" s="18">
        <v>1</v>
      </c>
      <c r="G66" s="18">
        <v>72</v>
      </c>
      <c r="H66" s="19">
        <f t="shared" si="4"/>
        <v>0.04</v>
      </c>
      <c r="I66" s="17">
        <f t="shared" si="5"/>
        <v>2.88</v>
      </c>
      <c r="J66" s="74"/>
    </row>
    <row r="67" spans="2:10" x14ac:dyDescent="0.4">
      <c r="B67" s="41" t="s">
        <v>22</v>
      </c>
      <c r="C67" s="42" t="s">
        <v>78</v>
      </c>
      <c r="D67" s="42">
        <v>1</v>
      </c>
      <c r="E67" s="17">
        <v>2</v>
      </c>
      <c r="F67" s="18">
        <v>1</v>
      </c>
      <c r="G67" s="18">
        <v>72</v>
      </c>
      <c r="H67" s="19">
        <f>+E67*F67/1000</f>
        <v>2E-3</v>
      </c>
      <c r="I67" s="17">
        <f>+H67*G67</f>
        <v>0.14400000000000002</v>
      </c>
      <c r="J67" s="75"/>
    </row>
    <row r="69" spans="2:10" x14ac:dyDescent="0.4">
      <c r="B69" s="43" t="s">
        <v>79</v>
      </c>
      <c r="C69" s="35"/>
      <c r="D69" s="35"/>
      <c r="E69" s="36"/>
      <c r="F69" s="35"/>
      <c r="G69" s="35"/>
      <c r="H69" s="35"/>
      <c r="I69" s="38"/>
    </row>
    <row r="70" spans="2:10" x14ac:dyDescent="0.4">
      <c r="B70" s="44" t="s">
        <v>80</v>
      </c>
      <c r="C70" s="45"/>
      <c r="D70" s="45"/>
      <c r="E70" s="46"/>
      <c r="F70" s="45"/>
      <c r="G70" s="45"/>
      <c r="H70" s="45"/>
      <c r="I70" s="47"/>
    </row>
    <row r="71" spans="2:10" x14ac:dyDescent="0.4">
      <c r="B71" s="48"/>
      <c r="C71" s="49"/>
      <c r="D71" s="49"/>
      <c r="E71" s="50"/>
      <c r="F71" s="49"/>
      <c r="G71" s="49"/>
      <c r="H71" s="49"/>
      <c r="I71" s="51"/>
    </row>
  </sheetData>
  <autoFilter ref="B8:J67"/>
  <mergeCells count="1">
    <mergeCell ref="J65:J67"/>
  </mergeCells>
  <phoneticPr fontId="4"/>
  <pageMargins left="0.23622047244094491" right="0.23622047244094491" top="0.74803149606299213" bottom="0.74803149606299213" header="0.31496062992125984" footer="0.31496062992125984"/>
  <pageSetup paperSize="8" scale="73" fitToHeight="0" orientation="landscape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4ok xmlns="e2d0d450-63d5-4fcf-989c-a4d5dd2a0cc8" xsi:nil="true"/>
    <_x65e5__x4ed8_ xmlns="e2d0d450-63d5-4fcf-989c-a4d5dd2a0cc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687867F0A594691E124B3A1E3E112" ma:contentTypeVersion="18" ma:contentTypeDescription="Create a new document." ma:contentTypeScope="" ma:versionID="cbedf0e6cc3599fe1c5d4eb12111819b">
  <xsd:schema xmlns:xsd="http://www.w3.org/2001/XMLSchema" xmlns:xs="http://www.w3.org/2001/XMLSchema" xmlns:p="http://schemas.microsoft.com/office/2006/metadata/properties" xmlns:ns2="e2d0d450-63d5-4fcf-989c-a4d5dd2a0cc8" xmlns:ns3="1d5a9430-2269-4e81-915a-f928d1965b30" targetNamespace="http://schemas.microsoft.com/office/2006/metadata/properties" ma:root="true" ma:fieldsID="d86141bece8b6d702303596efceed4c8" ns2:_="" ns3:_="">
    <xsd:import namespace="e2d0d450-63d5-4fcf-989c-a4d5dd2a0cc8"/>
    <xsd:import namespace="1d5a9430-2269-4e81-915a-f928d1965b30"/>
    <xsd:element name="properties">
      <xsd:complexType>
        <xsd:sequence>
          <xsd:element name="documentManagement">
            <xsd:complexType>
              <xsd:all>
                <xsd:element ref="ns2:q4ok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_x65e5__x4ed8_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0d450-63d5-4fcf-989c-a4d5dd2a0cc8" elementFormDefault="qualified">
    <xsd:import namespace="http://schemas.microsoft.com/office/2006/documentManagement/types"/>
    <xsd:import namespace="http://schemas.microsoft.com/office/infopath/2007/PartnerControls"/>
    <xsd:element name="q4ok" ma:index="8" nillable="true" ma:displayName="番号" ma:internalName="q4ok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x65e5__x4ed8_" ma:index="19" nillable="true" ma:displayName="日付" ma:format="DateOnly" ma:internalName="_x65e5__x4ed8_">
      <xsd:simpleType>
        <xsd:restriction base="dms:DateTim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a9430-2269-4e81-915a-f928d1965b3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256299-25EB-4146-990D-20EAA238CA7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1d5a9430-2269-4e81-915a-f928d1965b30"/>
    <ds:schemaRef ds:uri="http://purl.org/dc/elements/1.1/"/>
    <ds:schemaRef ds:uri="http://schemas.microsoft.com/office/2006/metadata/properties"/>
    <ds:schemaRef ds:uri="http://schemas.microsoft.com/office/infopath/2007/PartnerControls"/>
    <ds:schemaRef ds:uri="e2d0d450-63d5-4fcf-989c-a4d5dd2a0cc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839E081-9AAE-439A-BA2B-47F7E4F5C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0d450-63d5-4fcf-989c-a4d5dd2a0cc8"/>
    <ds:schemaRef ds:uri="1d5a9430-2269-4e81-915a-f928d1965b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09FD7D-7067-41F8-9CE9-D1790A52C3E6}">
  <ds:schemaRefs>
    <ds:schemaRef ds:uri="http://schemas.microsoft.com/sharepoint/v3/contenttype/forms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0x010100C10687867F0A594691E124B3A1E3E112</vt:lpwstr>
  </property>
</Properties>
</file>