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BE34" i="9" l="1"/>
  <c r="AM34" i="9"/>
  <c r="AM35" i="9" s="1"/>
</calcChain>
</file>

<file path=xl/sharedStrings.xml><?xml version="1.0" encoding="utf-8"?>
<sst xmlns="http://schemas.openxmlformats.org/spreadsheetml/2006/main" count="976" uniqueCount="549">
  <si>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</si>
  <si>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</si>
  <si>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</si>
  <si>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</si>
  <si>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</si>
  <si>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</si>
  <si>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</si>
  <si>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</si>
  <si>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</si>
  <si>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</si>
  <si>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</si>
  <si>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</si>
  <si>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</si>
  <si>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</si>
  <si>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</si>
  <si>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</si>
  <si>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</si>
  <si>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</si>
  <si>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</si>
  <si>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</si>
  <si>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</si>
  <si>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</si>
  <si>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</si>
  <si>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</si>
  <si>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</si>
  <si>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</si>
  <si>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</si>
  <si>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</si>
  <si>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</si>
  <si>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</si>
  <si>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</si>
  <si>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</si>
  <si>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</si>
  <si>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</si>
  <si>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</si>
  <si>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</si>
  <si>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</si>
  <si>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</si>
  <si>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</si>
  <si>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</si>
  <si>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</si>
  <si>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</si>
  <si>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</si>
  <si>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</si>
  <si>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</si>
  <si>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</si>
  <si>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</si>
  <si>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</si>
  <si>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</si>
  <si>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</si>
  <si>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</si>
  <si>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</si>
  <si>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</si>
  <si>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</si>
  <si>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</si>
  <si>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</si>
  <si>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</si>
  <si>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</si>
  <si>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</si>
  <si>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</si>
  <si>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</si>
  <si>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</si>
  <si>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</si>
  <si>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</si>
  <si>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</si>
  <si>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</si>
  <si>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</si>
  <si>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</si>
  <si>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</si>
  <si>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</si>
  <si>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</si>
  <si>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</si>
  <si>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</si>
  <si>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</si>
  <si>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</si>
  <si>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</si>
  <si>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</si>
  <si>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</si>
  <si>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</si>
  <si>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</si>
  <si>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</si>
  <si>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</si>
  <si>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</si>
  <si>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</si>
  <si>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</si>
  <si>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</si>
  <si>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</si>
  <si>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</si>
  <si>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</si>
  <si>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</si>
  <si>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</si>
  <si>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</si>
  <si>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</si>
  <si>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</si>
  <si>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</si>
  <si>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</si>
  <si>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</si>
  <si>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</si>
  <si>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</si>
  <si>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</si>
  <si>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</si>
  <si>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</si>
  <si>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</si>
  <si>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</si>
  <si>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</si>
  <si>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</si>
  <si>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</si>
  <si>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</si>
  <si>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</si>
  <si>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</si>
  <si>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</si>
  <si>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</si>
  <si>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</si>
  <si>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</si>
  <si>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</si>
  <si>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</si>
  <si>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</si>
  <si>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</si>
  <si>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</si>
  <si>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</si>
  <si>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</si>
  <si>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</si>
  <si>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</si>
  <si>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</si>
  <si>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</si>
  <si>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</si>
  <si>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</si>
  <si>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</si>
  <si>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</si>
  <si>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</si>
  <si>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</si>
  <si>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</si>
  <si>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</si>
  <si>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</si>
  <si>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</si>
  <si>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</si>
  <si>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</si>
  <si>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荒尾市病院事業会計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</si>
  <si>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</si>
  <si>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</si>
  <si>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</si>
  <si>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</si>
  <si>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</si>
  <si>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</si>
  <si>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</si>
  <si>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</si>
  <si>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</si>
  <si>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</si>
  <si>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</si>
  <si>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</si>
  <si>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</si>
  <si>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</si>
  <si>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</si>
  <si>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</si>
  <si>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</si>
  <si>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</si>
  <si>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</si>
  <si>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</si>
  <si>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</si>
  <si>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</si>
  <si>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</si>
  <si>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</si>
  <si>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</si>
  <si>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</si>
  <si>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</si>
  <si>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</si>
  <si>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</si>
  <si>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</si>
  <si>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</si>
  <si>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</si>
  <si>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</si>
  <si>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</si>
  <si>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</si>
  <si>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</si>
  <si>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</si>
  <si>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</si>
  <si>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</si>
  <si>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</si>
  <si>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</si>
  <si>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</si>
  <si>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</si>
  <si>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</si>
  <si>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</si>
  <si>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</si>
  <si>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</si>
  <si>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</si>
  <si>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</si>
  <si>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</si>
  <si>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</si>
  <si>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</si>
  <si>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</si>
  <si>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</si>
  <si>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</si>
  <si>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</si>
  <si>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</si>
  <si>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</si>
  <si>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熊本県荒尾市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</si>
  <si>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</si>
  <si>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</si>
  <si>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</si>
  <si>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</si>
  <si>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</si>
  <si>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</si>
  <si>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</si>
  <si>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</si>
  <si>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</si>
  <si>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</si>
  <si>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</si>
  <si>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</si>
  <si>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</si>
  <si>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</si>
  <si>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</si>
  <si>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</si>
  <si>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</si>
  <si>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</si>
  <si>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</si>
  <si>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</si>
  <si>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</si>
  <si>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</si>
  <si>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</si>
  <si>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</si>
  <si>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</si>
  <si>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</si>
  <si>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</si>
  <si>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</si>
  <si>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</si>
  <si>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</si>
  <si>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</si>
  <si>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</si>
  <si>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</si>
  <si>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</si>
  <si>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</si>
  <si>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</si>
  <si>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</si>
  <si>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</si>
  <si>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</si>
  <si>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</si>
  <si>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</si>
  <si>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</si>
  <si>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</si>
  <si>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</si>
  <si>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</si>
  <si>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</si>
  <si>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</si>
  <si>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</si>
  <si>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</si>
  <si>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</si>
  <si>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</si>
  <si>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</si>
  <si>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</si>
  <si>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</si>
  <si>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</si>
  <si>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</si>
  <si>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</si>
  <si>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</si>
  <si>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</si>
  <si>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</si>
  <si>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</si>
  <si>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</si>
  <si>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</si>
  <si>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</si>
  <si>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</si>
  <si>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</si>
  <si>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</si>
  <si>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</si>
  <si>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</si>
  <si>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</si>
  <si>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</si>
  <si>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</si>
  <si>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</si>
  <si>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</si>
  <si>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</si>
  <si>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</si>
  <si>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</si>
  <si>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</si>
  <si>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</si>
  <si>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</si>
  <si>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</si>
  <si>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</si>
  <si>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</si>
  <si>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</si>
  <si>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</si>
  <si>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</si>
  <si>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</si>
  <si>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</si>
  <si>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</si>
  <si>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</si>
  <si>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</si>
  <si>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</si>
  <si>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</si>
  <si>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</si>
  <si>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</si>
  <si>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</si>
  <si>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</si>
  <si>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</si>
  <si>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</si>
  <si>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</si>
  <si>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</si>
  <si>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</si>
  <si>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</si>
  <si>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</si>
  <si>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</si>
  <si>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</si>
  <si>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</si>
  <si>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</si>
  <si>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</si>
  <si>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</si>
  <si>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</si>
  <si>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</si>
  <si>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</si>
  <si>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</si>
  <si>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</si>
  <si>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</si>
  <si>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</si>
  <si>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</si>
  <si>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</si>
  <si>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</si>
  <si>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</si>
  <si>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</si>
  <si>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</si>
  <si>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</si>
  <si>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</si>
  <si>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</si>
  <si>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</si>
  <si>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</si>
  <si>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</si>
  <si>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</si>
  <si>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</si>
  <si>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</si>
  <si>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</si>
  <si>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</si>
  <si>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</si>
  <si>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</si>
  <si>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</si>
  <si>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</si>
  <si>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</si>
  <si>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</si>
  <si>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</si>
  <si>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</si>
  <si>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</si>
  <si>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</si>
  <si>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</si>
  <si>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</si>
  <si>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</si>
  <si>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</si>
  <si>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熊本県荒尾市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</si>
  <si>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</si>
  <si>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</si>
  <si>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</si>
  <si>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</si>
  <si>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</si>
  <si>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</si>
  <si>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</si>
  <si>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</si>
  <si>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</si>
  <si>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</si>
  <si>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</si>
  <si>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</si>
  <si>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</si>
  <si>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</si>
  <si>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</si>
  <si>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</si>
  <si>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</si>
  <si>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</si>
  <si>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</si>
  <si>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</si>
  <si>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</si>
  <si>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</si>
  <si>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</si>
  <si>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</si>
  <si>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</si>
  <si>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</si>
  <si>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</si>
  <si>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</si>
  <si>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</si>
  <si>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</si>
  <si>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</si>
  <si>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</si>
  <si>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</si>
  <si>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</si>
  <si>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</si>
  <si>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</si>
  <si>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</si>
  <si>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荒尾市水道事業会計</t>
    <phoneticPr fontId="5"/>
  </si>
  <si>
    <t>法適用企業</t>
    <phoneticPr fontId="5"/>
  </si>
  <si>
    <t>荒尾市病院事業会計</t>
    <phoneticPr fontId="5"/>
  </si>
  <si>
    <t>荒尾市公共下水道事業特別会計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</si>
  <si>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</si>
  <si>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</si>
  <si>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</si>
  <si>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</si>
  <si>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</si>
  <si>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</si>
  <si>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</si>
  <si>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</si>
  <si>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</si>
  <si>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</si>
  <si>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</si>
  <si>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</si>
  <si>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</si>
  <si>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</si>
  <si>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</si>
  <si>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</si>
  <si>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</si>
  <si>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</si>
  <si>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</si>
  <si>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</si>
  <si>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</si>
  <si>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</si>
  <si>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</si>
  <si>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</si>
  <si>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</si>
  <si>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</si>
  <si>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</si>
  <si>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</si>
  <si>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</si>
  <si>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</si>
  <si>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</si>
  <si>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</si>
  <si>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</si>
  <si>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</si>
  <si>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</si>
  <si>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</si>
  <si>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</si>
  <si>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</si>
  <si>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</si>
  <si>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</si>
  <si>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</si>
  <si>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</si>
  <si>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</si>
  <si>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</si>
  <si>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</si>
  <si>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</si>
  <si>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</si>
  <si>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</si>
  <si>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</si>
  <si>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</si>
  <si>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</si>
  <si>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</si>
  <si>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</si>
  <si>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</si>
  <si>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</si>
  <si>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</si>
  <si>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</si>
  <si>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</si>
  <si>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</si>
  <si>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</si>
  <si>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</si>
  <si>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</si>
  <si>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</si>
  <si>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</si>
  <si>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</si>
  <si>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</si>
  <si>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</si>
  <si>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</si>
  <si>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</si>
  <si>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</si>
  <si>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</si>
  <si>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</si>
  <si>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</si>
  <si>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</si>
  <si>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</si>
  <si>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</si>
  <si>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</si>
  <si>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</si>
  <si>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</si>
  <si>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</si>
  <si>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</si>
  <si>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</si>
  <si>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</si>
  <si>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</si>
  <si>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</si>
  <si>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</si>
  <si>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</si>
  <si>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</si>
  <si>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</si>
  <si>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</si>
  <si>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</si>
  <si>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</si>
  <si>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</si>
  <si>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</si>
  <si>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</si>
  <si>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</si>
  <si>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</si>
  <si>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</si>
  <si>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</si>
  <si>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</si>
  <si>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</si>
  <si>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</si>
  <si>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</si>
  <si>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</si>
  <si>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</si>
  <si>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</si>
  <si>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</si>
  <si>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</si>
  <si>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</si>
  <si>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</si>
  <si>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</si>
  <si>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</si>
  <si>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</si>
  <si>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</si>
  <si>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</si>
  <si>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</si>
  <si>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</si>
  <si>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</si>
  <si>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</si>
  <si>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</si>
  <si>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</si>
  <si>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</si>
  <si>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</si>
  <si>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</si>
  <si>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</si>
  <si>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</si>
  <si>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</si>
  <si>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</si>
  <si>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</si>
  <si>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</si>
  <si>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</si>
  <si>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</si>
  <si>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</si>
  <si>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</si>
  <si>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1.73</t>
  </si>
  <si>
    <t>荒尾市病院事業会計</t>
  </si>
  <si>
    <t>▲ 5.25</t>
  </si>
  <si>
    <t>▲ 4.28</t>
  </si>
  <si>
    <t>▲ 2.48</t>
  </si>
  <si>
    <t>▲ 1.17</t>
  </si>
  <si>
    <t>▲ 1.12</t>
  </si>
  <si>
    <t>荒尾市水道事業会計</t>
  </si>
  <si>
    <t>一般会計</t>
  </si>
  <si>
    <t>荒尾市介護保険特別会計（保険勘定）</t>
  </si>
  <si>
    <t>荒尾市公共下水道事業特別会計</t>
  </si>
  <si>
    <t>荒尾市国民健康保険特別会計</t>
  </si>
  <si>
    <t>▲ 0.21</t>
  </si>
  <si>
    <t>荒尾市後期高齢者医療特別会計</t>
  </si>
  <si>
    <t>荒尾市介護保険特別会計（介護サービス勘定）</t>
  </si>
  <si>
    <t>その他会計（赤字）</t>
  </si>
  <si>
    <t>▲ 0.02</t>
  </si>
  <si>
    <t>その他会計（黒字）</t>
  </si>
  <si>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</si>
  <si>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</si>
  <si>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</si>
  <si>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</si>
  <si>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荒尾市土地開発公社</t>
    <rPh sb="0" eb="3">
      <t>アラオシ</t>
    </rPh>
    <rPh sb="3" eb="5">
      <t>トチ</t>
    </rPh>
    <rPh sb="5" eb="7">
      <t>カイハツ</t>
    </rPh>
    <rPh sb="7" eb="9">
      <t>コウシャ</t>
    </rPh>
    <phoneticPr fontId="2"/>
  </si>
  <si>
    <t>荒尾商業開発</t>
    <rPh sb="0" eb="2">
      <t>アラオ</t>
    </rPh>
    <rPh sb="2" eb="4">
      <t>ショウギョウ</t>
    </rPh>
    <rPh sb="4" eb="6">
      <t>カイハツ</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</si>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</sst>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25778</c:v>
                </c:pt>
                <c:pt idx="1">
                  <c:v>53524</c:v>
                </c:pt>
                <c:pt idx="2">
                  <c:v>31614</c:v>
                </c:pt>
                <c:pt idx="3">
                  <c:v>17770</c:v>
                </c:pt>
                <c:pt idx="4">
                  <c:v>45458</c:v>
                </c:pt>
              </c:numCache>
            </c:numRef>
          </c:val>
          <c:smooth val="0"/>
        </c:ser>
        <c:dLbls>
          <c:showLegendKey val="0"/>
          <c:showVal val="0"/>
          <c:showCatName val="0"/>
          <c:showSerName val="0"/>
          <c:showPercent val="0"/>
          <c:showBubbleSize val="0"/>
        </c:dLbls>
        <c:marker val="1"/>
        <c:smooth val="0"/>
        <c:axId val="114574848"/>
        <c:axId val="114576768"/>
      </c:lineChart>
      <c:catAx>
        <c:axId val="114574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76768"/>
        <c:crosses val="autoZero"/>
        <c:auto val="1"/>
        <c:lblAlgn val="ctr"/>
        <c:lblOffset val="100"/>
        <c:tickLblSkip val="1"/>
        <c:tickMarkSkip val="1"/>
        <c:noMultiLvlLbl val="0"/>
      </c:catAx>
      <c:valAx>
        <c:axId val="1145767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7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4.0999999999999996</c:v>
                </c:pt>
                <c:pt idx="1">
                  <c:v>3.51</c:v>
                </c:pt>
                <c:pt idx="2">
                  <c:v>2.56</c:v>
                </c:pt>
                <c:pt idx="3">
                  <c:v>3.99</c:v>
                </c:pt>
                <c:pt idx="4">
                  <c:v>2.74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17.329999999999998</c:v>
                </c:pt>
                <c:pt idx="1">
                  <c:v>19.21</c:v>
                </c:pt>
                <c:pt idx="2">
                  <c:v>20.23</c:v>
                </c:pt>
                <c:pt idx="3">
                  <c:v>21.87</c:v>
                </c:pt>
                <c:pt idx="4">
                  <c:v>23.53</c:v>
                </c:pt>
              </c:numCache>
            </c:numRef>
          </c:val>
        </c:ser>
        <c:dLbls>
          <c:showLegendKey val="0"/>
          <c:showVal val="0"/>
          <c:showCatName val="0"/>
          <c:showSerName val="0"/>
          <c:showPercent val="0"/>
          <c:showBubbleSize val="0"/>
        </c:dLbls>
        <c:gapWidth val="250"/>
        <c:overlap val="100"/>
        <c:axId val="114778496"/>
        <c:axId val="11478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5.24</c:v>
                </c:pt>
                <c:pt idx="1">
                  <c:v>0.02</c:v>
                </c:pt>
                <c:pt idx="2">
                  <c:v>-1.73</c:v>
                </c:pt>
                <c:pt idx="3">
                  <c:v>1.65</c:v>
                </c:pt>
                <c:pt idx="4">
                  <c:v>2.71</c:v>
                </c:pt>
              </c:numCache>
            </c:numRef>
          </c:val>
          <c:smooth val="0"/>
        </c:ser>
        <c:dLbls>
          <c:showLegendKey val="0"/>
          <c:showVal val="0"/>
          <c:showCatName val="0"/>
          <c:showSerName val="0"/>
          <c:showPercent val="0"/>
          <c:showBubbleSize val="0"/>
        </c:dLbls>
        <c:marker val="1"/>
        <c:smooth val="0"/>
        <c:axId val="114778496"/>
        <c:axId val="114780416"/>
      </c:lineChart>
      <c:catAx>
        <c:axId val="1147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80416"/>
        <c:crosses val="autoZero"/>
        <c:auto val="1"/>
        <c:lblAlgn val="ctr"/>
        <c:lblOffset val="100"/>
        <c:tickLblSkip val="1"/>
        <c:tickMarkSkip val="1"/>
        <c:noMultiLvlLbl val="0"/>
      </c:catAx>
      <c:valAx>
        <c:axId val="11478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7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荒尾市介護保険特別会計（介護サービス勘定）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0.09</c:v>
                </c:pt>
                <c:pt idx="4">
                  <c:v>#N/A</c:v>
                </c:pt>
                <c:pt idx="5">
                  <c:v>0.1</c:v>
                </c:pt>
                <c:pt idx="6">
                  <c:v>#N/A</c:v>
                </c:pt>
                <c:pt idx="7">
                  <c:v>0.1</c:v>
                </c:pt>
                <c:pt idx="8">
                  <c:v>#N/A</c:v>
                </c:pt>
                <c:pt idx="9">
                  <c:v>0.1</c:v>
                </c:pt>
              </c:numCache>
            </c:numRef>
          </c:val>
        </c:ser>
        <c:ser>
          <c:idx val="4"/>
          <c:order val="4"/>
          <c:tx>
            <c:strRef>
              <c:f>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1.44</c:v>
                </c:pt>
                <c:pt idx="4">
                  <c:v>#N/A</c:v>
                </c:pt>
                <c:pt idx="5">
                  <c:v>0.03</c:v>
                </c:pt>
                <c:pt idx="6">
                  <c:v>0.21</c:v>
                </c:pt>
                <c:pt idx="7">
                  <c:v>#N/A</c:v>
                </c:pt>
                <c:pt idx="8">
                  <c:v>#N/A</c:v>
                </c:pt>
                <c:pt idx="9">
                  <c:v>0.57999999999999996</c:v>
                </c:pt>
              </c:numCache>
            </c:numRef>
          </c:val>
        </c:ser>
        <c:ser>
          <c:idx val="5"/>
          <c:order val="5"/>
          <c:tx>
            <c:strRef>
              <c:f>データシート!$A$32</c:f>
              <c:strCache>
                <c:ptCount val="1"/>
                <c:pt idx="0">
                  <c:v>荒尾市公共下水道事業特別会計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0.76</c:v>
                </c:pt>
              </c:numCache>
            </c:numRef>
          </c:val>
        </c:ser>
        <c:ser>
          <c:idx val="6"/>
          <c:order val="6"/>
          <c:tx>
            <c:strRef>
              <c:f>データシート!$A$33</c:f>
              <c:strCache>
                <c:ptCount val="1"/>
                <c:pt idx="0">
                  <c:v>荒尾市介護保険特別会計（保険勘定）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1.72</c:v>
                </c:pt>
                <c:pt idx="2">
                  <c:v>#N/A</c:v>
                </c:pt>
                <c:pt idx="3">
                  <c:v>1.1100000000000001</c:v>
                </c:pt>
                <c:pt idx="4">
                  <c:v>#N/A</c:v>
                </c:pt>
                <c:pt idx="5">
                  <c:v>0.9</c:v>
                </c:pt>
                <c:pt idx="6">
                  <c:v>#N/A</c:v>
                </c:pt>
                <c:pt idx="7">
                  <c:v>1.24</c:v>
                </c:pt>
                <c:pt idx="8">
                  <c:v>#N/A</c:v>
                </c:pt>
                <c:pt idx="9">
                  <c:v>0.98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4.0999999999999996</c:v>
                </c:pt>
                <c:pt idx="2">
                  <c:v>#N/A</c:v>
                </c:pt>
                <c:pt idx="3">
                  <c:v>3.51</c:v>
                </c:pt>
                <c:pt idx="4">
                  <c:v>#N/A</c:v>
                </c:pt>
                <c:pt idx="5">
                  <c:v>2.56</c:v>
                </c:pt>
                <c:pt idx="6">
                  <c:v>#N/A</c:v>
                </c:pt>
                <c:pt idx="7">
                  <c:v>3.99</c:v>
                </c:pt>
                <c:pt idx="8">
                  <c:v>#N/A</c:v>
                </c:pt>
                <c:pt idx="9">
                  <c:v>2.74</c:v>
                </c:pt>
              </c:numCache>
            </c:numRef>
          </c:val>
        </c:ser>
        <c:ser>
          <c:idx val="8"/>
          <c:order val="8"/>
          <c:tx>
            <c:strRef>
              <c:f>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4.2699999999999996</c:v>
                </c:pt>
                <c:pt idx="2">
                  <c:v>#N/A</c:v>
                </c:pt>
                <c:pt idx="3">
                  <c:v>3.99</c:v>
                </c:pt>
                <c:pt idx="4">
                  <c:v>#N/A</c:v>
                </c:pt>
                <c:pt idx="5">
                  <c:v>3.59</c:v>
                </c:pt>
                <c:pt idx="6">
                  <c:v>#N/A</c:v>
                </c:pt>
                <c:pt idx="7">
                  <c:v>3.78</c:v>
                </c:pt>
                <c:pt idx="8">
                  <c:v>#N/A</c:v>
                </c:pt>
                <c:pt idx="9">
                  <c:v>4.84</c:v>
                </c:pt>
              </c:numCache>
            </c:numRef>
          </c:val>
        </c:ser>
        <c:ser>
          <c:idx val="9"/>
          <c:order val="9"/>
          <c:tx>
            <c:strRef>
              <c:f>データシート!$A$36</c:f>
              <c:strCache>
                <c:ptCount val="1"/>
                <c:pt idx="0">
                  <c:v>荒尾市病院事業会計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5.25</c:v>
                </c:pt>
                <c:pt idx="1">
                  <c:v>#N/A</c:v>
                </c:pt>
                <c:pt idx="2">
                  <c:v>4.28</c:v>
                </c:pt>
                <c:pt idx="3">
                  <c:v>#N/A</c:v>
                </c:pt>
                <c:pt idx="4">
                  <c:v>2.48</c:v>
                </c:pt>
                <c:pt idx="5">
                  <c:v>#N/A</c:v>
                </c:pt>
                <c:pt idx="6">
                  <c:v>1.17</c:v>
                </c:pt>
                <c:pt idx="7">
                  <c:v>#N/A</c:v>
                </c:pt>
                <c:pt idx="8">
                  <c:v>1.1200000000000001</c:v>
                </c:pt>
                <c:pt idx="9">
                  <c:v>#N/A</c:v>
                </c:pt>
              </c:numCache>
            </c:numRef>
          </c:val>
        </c:ser>
        <c:dLbls>
          <c:showLegendKey val="0"/>
          <c:showVal val="0"/>
          <c:showCatName val="0"/>
          <c:showSerName val="0"/>
          <c:showPercent val="0"/>
          <c:showBubbleSize val="0"/>
        </c:dLbls>
        <c:gapWidth val="150"/>
        <c:overlap val="100"/>
        <c:axId val="114886912"/>
        <c:axId val="114896896"/>
      </c:barChart>
      <c:catAx>
        <c:axId val="1148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96896"/>
        <c:crosses val="autoZero"/>
        <c:auto val="1"/>
        <c:lblAlgn val="ctr"/>
        <c:lblOffset val="100"/>
        <c:tickLblSkip val="1"/>
        <c:tickMarkSkip val="1"/>
        <c:noMultiLvlLbl val="0"/>
      </c:catAx>
      <c:valAx>
        <c:axId val="11489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8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1311</c:v>
                </c:pt>
                <c:pt idx="5">
                  <c:v>1366</c:v>
                </c:pt>
                <c:pt idx="8">
                  <c:v>1352</c:v>
                </c:pt>
                <c:pt idx="11">
                  <c:v>1403</c:v>
                </c:pt>
                <c:pt idx="14">
                  <c:v>1461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10</c:v>
                </c:pt>
                <c:pt idx="6">
                  <c:v>13</c:v>
                </c:pt>
                <c:pt idx="9">
                  <c:v>8</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91</c:v>
                </c:pt>
                <c:pt idx="3">
                  <c:v>92</c:v>
                </c:pt>
                <c:pt idx="6">
                  <c:v>100</c:v>
                </c:pt>
                <c:pt idx="9">
                  <c:v>106</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711</c:v>
                </c:pt>
                <c:pt idx="3">
                  <c:v>761</c:v>
                </c:pt>
                <c:pt idx="6">
                  <c:v>776</c:v>
                </c:pt>
                <c:pt idx="9">
                  <c:v>770</c:v>
                </c:pt>
                <c:pt idx="12">
                  <c:v>926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1718</c:v>
                </c:pt>
                <c:pt idx="3">
                  <c:v>1624</c:v>
                </c:pt>
                <c:pt idx="6">
                  <c:v>1485</c:v>
                </c:pt>
                <c:pt idx="9">
                  <c:v>1640</c:v>
                </c:pt>
                <c:pt idx="12">
                  <c:v>1650</c:v>
                </c:pt>
              </c:numCache>
            </c:numRef>
          </c:val>
        </c:ser>
        <c:dLbls>
          <c:showLegendKey val="0"/>
          <c:showVal val="0"/>
          <c:showCatName val="0"/>
          <c:showSerName val="0"/>
          <c:showPercent val="0"/>
          <c:showBubbleSize val="0"/>
        </c:dLbls>
        <c:gapWidth val="100"/>
        <c:overlap val="100"/>
        <c:axId val="115049984"/>
        <c:axId val="11505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1212</c:v>
                </c:pt>
                <c:pt idx="2">
                  <c:v>#N/A</c:v>
                </c:pt>
                <c:pt idx="3">
                  <c:v>#N/A</c:v>
                </c:pt>
                <c:pt idx="4">
                  <c:v>1121</c:v>
                </c:pt>
                <c:pt idx="5">
                  <c:v>#N/A</c:v>
                </c:pt>
                <c:pt idx="6">
                  <c:v>#N/A</c:v>
                </c:pt>
                <c:pt idx="7">
                  <c:v>1022</c:v>
                </c:pt>
                <c:pt idx="8">
                  <c:v>#N/A</c:v>
                </c:pt>
                <c:pt idx="9">
                  <c:v>#N/A</c:v>
                </c:pt>
                <c:pt idx="10">
                  <c:v>1121</c:v>
                </c:pt>
                <c:pt idx="11">
                  <c:v>#N/A</c:v>
                </c:pt>
                <c:pt idx="12">
                  <c:v>#N/A</c:v>
                </c:pt>
                <c:pt idx="13">
                  <c:v>1227</c:v>
                </c:pt>
                <c:pt idx="14">
                  <c:v>#N/A</c:v>
                </c:pt>
              </c:numCache>
            </c:numRef>
          </c:val>
          <c:smooth val="0"/>
        </c:ser>
        <c:dLbls>
          <c:showLegendKey val="0"/>
          <c:showVal val="0"/>
          <c:showCatName val="0"/>
          <c:showSerName val="0"/>
          <c:showPercent val="0"/>
          <c:showBubbleSize val="0"/>
        </c:dLbls>
        <c:marker val="1"/>
        <c:smooth val="0"/>
        <c:axId val="115049984"/>
        <c:axId val="115051904"/>
      </c:lineChart>
      <c:catAx>
        <c:axId val="1150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51904"/>
        <c:crosses val="autoZero"/>
        <c:auto val="1"/>
        <c:lblAlgn val="ctr"/>
        <c:lblOffset val="100"/>
        <c:tickLblSkip val="1"/>
        <c:tickMarkSkip val="1"/>
        <c:noMultiLvlLbl val="0"/>
      </c:catAx>
      <c:valAx>
        <c:axId val="11505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4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14626</c:v>
                </c:pt>
                <c:pt idx="5">
                  <c:v>14921</c:v>
                </c:pt>
                <c:pt idx="8">
                  <c:v>14833</c:v>
                </c:pt>
                <c:pt idx="11">
                  <c:v>15204</c:v>
                </c:pt>
                <c:pt idx="14">
                  <c:v>15153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1745</c:v>
                </c:pt>
                <c:pt idx="5">
                  <c:v>1684</c:v>
                </c:pt>
                <c:pt idx="8">
                  <c:v>1619</c:v>
                </c:pt>
                <c:pt idx="11">
                  <c:v>1532</c:v>
                </c:pt>
                <c:pt idx="14">
                  <c:v>1455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3652</c:v>
                </c:pt>
                <c:pt idx="5">
                  <c:v>4919</c:v>
                </c:pt>
                <c:pt idx="8">
                  <c:v>5216</c:v>
                </c:pt>
                <c:pt idx="11">
                  <c:v>5593</c:v>
                </c:pt>
                <c:pt idx="14">
                  <c:v>5876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1402</c:v>
                </c:pt>
                <c:pt idx="3">
                  <c:v>1359</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4032</c:v>
                </c:pt>
                <c:pt idx="3">
                  <c:v>3400</c:v>
                </c:pt>
                <c:pt idx="6">
                  <c:v>2814</c:v>
                </c:pt>
                <c:pt idx="9">
                  <c:v>2616</c:v>
                </c:pt>
                <c:pt idx="12">
                  <c:v>2266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1643</c:v>
                </c:pt>
                <c:pt idx="3">
                  <c:v>1432</c:v>
                </c:pt>
                <c:pt idx="6">
                  <c:v>1227</c:v>
                </c:pt>
                <c:pt idx="9">
                  <c:v>1041</c:v>
                </c:pt>
                <c:pt idx="12">
                  <c:v>974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8134</c:v>
                </c:pt>
                <c:pt idx="3">
                  <c:v>7909</c:v>
                </c:pt>
                <c:pt idx="6">
                  <c:v>8378</c:v>
                </c:pt>
                <c:pt idx="9">
                  <c:v>8480</c:v>
                </c:pt>
                <c:pt idx="12">
                  <c:v>7459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429</c:v>
                </c:pt>
                <c:pt idx="3">
                  <c:v>409</c:v>
                </c:pt>
                <c:pt idx="6">
                  <c:v>314</c:v>
                </c:pt>
                <c:pt idx="9">
                  <c:v>260</c:v>
                </c:pt>
                <c:pt idx="12">
                  <c:v>243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14889</c:v>
                </c:pt>
                <c:pt idx="3">
                  <c:v>15261</c:v>
                </c:pt>
                <c:pt idx="6">
                  <c:v>16403</c:v>
                </c:pt>
                <c:pt idx="9">
                  <c:v>16029</c:v>
                </c:pt>
                <c:pt idx="12">
                  <c:v>15818</c:v>
                </c:pt>
              </c:numCache>
            </c:numRef>
          </c:val>
        </c:ser>
        <c:dLbls>
          <c:showLegendKey val="0"/>
          <c:showVal val="0"/>
          <c:showCatName val="0"/>
          <c:showSerName val="0"/>
          <c:showPercent val="0"/>
          <c:showBubbleSize val="0"/>
        </c:dLbls>
        <c:gapWidth val="100"/>
        <c:overlap val="100"/>
        <c:axId val="99685504"/>
        <c:axId val="9968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10506</c:v>
                </c:pt>
                <c:pt idx="2">
                  <c:v>#N/A</c:v>
                </c:pt>
                <c:pt idx="3">
                  <c:v>#N/A</c:v>
                </c:pt>
                <c:pt idx="4">
                  <c:v>8247</c:v>
                </c:pt>
                <c:pt idx="5">
                  <c:v>#N/A</c:v>
                </c:pt>
                <c:pt idx="6">
                  <c:v>#N/A</c:v>
                </c:pt>
                <c:pt idx="7">
                  <c:v>7466</c:v>
                </c:pt>
                <c:pt idx="8">
                  <c:v>#N/A</c:v>
                </c:pt>
                <c:pt idx="9">
                  <c:v>#N/A</c:v>
                </c:pt>
                <c:pt idx="10">
                  <c:v>6097</c:v>
                </c:pt>
                <c:pt idx="11">
                  <c:v>#N/A</c:v>
                </c:pt>
                <c:pt idx="12">
                  <c:v>#N/A</c:v>
                </c:pt>
                <c:pt idx="13">
                  <c:v>4277</c:v>
                </c:pt>
                <c:pt idx="14">
                  <c:v>#N/A</c:v>
                </c:pt>
              </c:numCache>
            </c:numRef>
          </c:val>
          <c:smooth val="0"/>
        </c:ser>
        <c:dLbls>
          <c:showLegendKey val="0"/>
          <c:showVal val="0"/>
          <c:showCatName val="0"/>
          <c:showSerName val="0"/>
          <c:showPercent val="0"/>
          <c:showBubbleSize val="0"/>
        </c:dLbls>
        <c:marker val="1"/>
        <c:smooth val="0"/>
        <c:axId val="99685504"/>
        <c:axId val="99687424"/>
      </c:lineChart>
      <c:catAx>
        <c:axId val="996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687424"/>
        <c:crosses val="autoZero"/>
        <c:auto val="1"/>
        <c:lblAlgn val="ctr"/>
        <c:lblOffset val="100"/>
        <c:tickLblSkip val="1"/>
        <c:tickMarkSkip val="1"/>
        <c:noMultiLvlLbl val="0"/>
      </c:catAx>
      <c:valAx>
        <c:axId val="9968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55,257
55,053
57.15
20,709,006
20,345,336
318,202
11,595,863
15,818,494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旧産炭地域で高齢化の進んだ本市は、歳入に占める地方交付税の割合が高く、財政力指数が類似団体平均を大きく下回っている。組織の見直し、窓口サービスの非常勤職員化等、第４次荒尾市行政改革大綱（Ｈ２２～Ｈ２６年度）の着実な実施に努め、安定した財政基盤の確立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税収に比べ、扶助費を中心とした義務的経費の割合が高いという長年の傾向があり、経常収支比率は慢性的に高く、９２．５％と類似団体平均を上回っている。</a:t>
          </a:r>
          <a:endParaRPr kumimoji="1" lang="en-US" altLang="ja-JP" sz="1300">
            <a:latin typeface="ＭＳ Ｐゴシック"/>
          </a:endParaRPr>
        </a:p>
        <a:p>
          <a:r>
            <a:rPr kumimoji="1" lang="ja-JP" altLang="en-US" sz="1300">
              <a:latin typeface="ＭＳ Ｐゴシック"/>
            </a:rPr>
            <a:t>今後も、行政改革に取組み、経費の抑制に努めるとともに、税収確保をさらに推進するため市税徴収率（滞納繰越分含む）９４％以上を目指す。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63</xdr:row>
      <xdr:rowOff>94192</xdr:rowOff>
    </xdr:to>
    <xdr:cxnSp macro="">
      <xdr:nvCxnSpPr>
        <xdr:cNvPr id="131" name="直線コネクタ 130"/>
        <xdr:cNvCxnSpPr/>
      </xdr:nvCxnSpPr>
      <xdr:spPr>
        <a:xfrm>
          <a:off x="4114800" y="1087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63</xdr:row>
      <xdr:rowOff>78105</xdr:rowOff>
    </xdr:to>
    <xdr:cxnSp macro="">
      <xdr:nvCxnSpPr>
        <xdr:cNvPr id="134" name="直線コネクタ 133"/>
        <xdr:cNvCxnSpPr/>
      </xdr:nvCxnSpPr>
      <xdr:spPr>
        <a:xfrm flipV="1">
          <a:off x="3225800" y="108754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78105</xdr:rowOff>
    </xdr:to>
    <xdr:cxnSp macro="">
      <xdr:nvCxnSpPr>
        <xdr:cNvPr id="137" name="直線コネクタ 136"/>
        <xdr:cNvCxnSpPr/>
      </xdr:nvCxnSpPr>
      <xdr:spPr>
        <a:xfrm>
          <a:off x="2336800" y="108191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82127</xdr:rowOff>
    </xdr:to>
    <xdr:cxnSp macro="">
      <xdr:nvCxnSpPr>
        <xdr:cNvPr id="140" name="直線コネクタ 139"/>
        <xdr:cNvCxnSpPr/>
      </xdr:nvCxnSpPr>
      <xdr:spPr>
        <a:xfrm flipV="1">
          <a:off x="1447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50" name="円/楕円 149"/>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15469</xdr:rowOff>
    </xdr:from>
    <xdr:ext cx="762000" cy="259045"/>
    <xdr:sp macro="" textlink="">
      <xdr:nvSpPr>
        <xdr:cNvPr id="151" name="財政構造の弾力性該当値テキスト"/>
        <xdr:cNvSpPr txBox="1"/>
      </xdr:nvSpPr>
      <xdr:spPr>
        <a:xfrm>
          <a:off x="5041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23283</xdr:rowOff>
    </xdr:from>
    <xdr:to>
      <xdr:col>6</xdr:col>
      <xdr:colOff>50800</xdr:colOff>
      <xdr:row>63</xdr:row>
      <xdr:rowOff>124883</xdr:rowOff>
    </xdr:to>
    <xdr:sp macro="" textlink="">
      <xdr:nvSpPr>
        <xdr:cNvPr id="152" name="円/楕円 151"/>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109660</xdr:rowOff>
    </xdr:from>
    <xdr:ext cx="736600" cy="259045"/>
    <xdr:sp macro="" textlink="">
      <xdr:nvSpPr>
        <xdr:cNvPr id="153" name="テキスト ボックス 152"/>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4" name="円/楕円 153"/>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5" name="テキスト ボックス 154"/>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6" name="円/楕円 155"/>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7" name="テキスト ボックス 156"/>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8" name="円/楕円 157"/>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117704</xdr:rowOff>
    </xdr:from>
    <xdr:ext cx="762000" cy="259045"/>
    <xdr:sp macro="" textlink="">
      <xdr:nvSpPr>
        <xdr:cNvPr id="159" name="テキスト ボックス 158"/>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低くなっているのは、主に物件費を要因としている。これは平成１６年１月に策定した財政健全化緊急３カ年計画により、事務事業や予算編成の見直しなど、集中的に財政の立て直しに取り組んだ為である。</a:t>
          </a:r>
          <a:endParaRPr kumimoji="1" lang="en-US" altLang="ja-JP" sz="1300">
            <a:latin typeface="ＭＳ Ｐゴシック"/>
          </a:endParaRPr>
        </a:p>
        <a:p>
          <a:r>
            <a:rPr kumimoji="1" lang="ja-JP" altLang="en-US" sz="1300">
              <a:latin typeface="ＭＳ Ｐゴシック"/>
            </a:rPr>
            <a:t>今後も、行政改革に取組み、経費の抑制に努める。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167253</xdr:rowOff>
    </xdr:from>
    <xdr:to>
      <xdr:col>7</xdr:col>
      <xdr:colOff>152400</xdr:colOff>
      <xdr:row>81</xdr:row>
      <xdr:rowOff>2009</xdr:rowOff>
    </xdr:to>
    <xdr:cxnSp macro="">
      <xdr:nvCxnSpPr>
        <xdr:cNvPr id="195" name="直線コネクタ 194"/>
        <xdr:cNvCxnSpPr/>
      </xdr:nvCxnSpPr>
      <xdr:spPr>
        <a:xfrm flipV="1">
          <a:off x="4114800" y="13883253"/>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2009</xdr:rowOff>
    </xdr:from>
    <xdr:to>
      <xdr:col>6</xdr:col>
      <xdr:colOff>0</xdr:colOff>
      <xdr:row>81</xdr:row>
      <xdr:rowOff>9206</xdr:rowOff>
    </xdr:to>
    <xdr:cxnSp macro="">
      <xdr:nvCxnSpPr>
        <xdr:cNvPr id="198" name="直線コネクタ 197"/>
        <xdr:cNvCxnSpPr/>
      </xdr:nvCxnSpPr>
      <xdr:spPr>
        <a:xfrm flipV="1">
          <a:off x="3225800" y="13889459"/>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908</xdr:rowOff>
    </xdr:from>
    <xdr:to>
      <xdr:col>4</xdr:col>
      <xdr:colOff>482600</xdr:colOff>
      <xdr:row>81</xdr:row>
      <xdr:rowOff>9206</xdr:rowOff>
    </xdr:to>
    <xdr:cxnSp macro="">
      <xdr:nvCxnSpPr>
        <xdr:cNvPr id="201" name="直線コネクタ 200"/>
        <xdr:cNvCxnSpPr/>
      </xdr:nvCxnSpPr>
      <xdr:spPr>
        <a:xfrm>
          <a:off x="2336800" y="13888358"/>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908</xdr:rowOff>
    </xdr:from>
    <xdr:to>
      <xdr:col>3</xdr:col>
      <xdr:colOff>279400</xdr:colOff>
      <xdr:row>81</xdr:row>
      <xdr:rowOff>1426</xdr:rowOff>
    </xdr:to>
    <xdr:cxnSp macro="">
      <xdr:nvCxnSpPr>
        <xdr:cNvPr id="204" name="直線コネクタ 203"/>
        <xdr:cNvCxnSpPr/>
      </xdr:nvCxnSpPr>
      <xdr:spPr>
        <a:xfrm flipV="1">
          <a:off x="1447800" y="13888358"/>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116453</xdr:rowOff>
    </xdr:from>
    <xdr:to>
      <xdr:col>7</xdr:col>
      <xdr:colOff>203200</xdr:colOff>
      <xdr:row>81</xdr:row>
      <xdr:rowOff>46603</xdr:rowOff>
    </xdr:to>
    <xdr:sp macro="" textlink="">
      <xdr:nvSpPr>
        <xdr:cNvPr id="214" name="円/楕円 213"/>
        <xdr:cNvSpPr/>
      </xdr:nvSpPr>
      <xdr:spPr>
        <a:xfrm>
          <a:off x="4902200" y="138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37730</xdr:rowOff>
    </xdr:from>
    <xdr:ext cx="762000" cy="259045"/>
    <xdr:sp macro="" textlink="">
      <xdr:nvSpPr>
        <xdr:cNvPr id="215" name="人件費・物件費等の状況該当値テキスト"/>
        <xdr:cNvSpPr txBox="1"/>
      </xdr:nvSpPr>
      <xdr:spPr>
        <a:xfrm>
          <a:off x="5041900" y="1375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122659</xdr:rowOff>
    </xdr:from>
    <xdr:to>
      <xdr:col>6</xdr:col>
      <xdr:colOff>50800</xdr:colOff>
      <xdr:row>81</xdr:row>
      <xdr:rowOff>52809</xdr:rowOff>
    </xdr:to>
    <xdr:sp macro="" textlink="">
      <xdr:nvSpPr>
        <xdr:cNvPr id="216" name="円/楕円 215"/>
        <xdr:cNvSpPr/>
      </xdr:nvSpPr>
      <xdr:spPr>
        <a:xfrm>
          <a:off x="4064000" y="138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62986</xdr:rowOff>
    </xdr:from>
    <xdr:ext cx="736600" cy="259045"/>
    <xdr:sp macro="" textlink="">
      <xdr:nvSpPr>
        <xdr:cNvPr id="217" name="テキスト ボックス 216"/>
        <xdr:cNvSpPr txBox="1"/>
      </xdr:nvSpPr>
      <xdr:spPr>
        <a:xfrm>
          <a:off x="3733800" y="1360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129856</xdr:rowOff>
    </xdr:from>
    <xdr:to>
      <xdr:col>4</xdr:col>
      <xdr:colOff>533400</xdr:colOff>
      <xdr:row>81</xdr:row>
      <xdr:rowOff>60006</xdr:rowOff>
    </xdr:to>
    <xdr:sp macro="" textlink="">
      <xdr:nvSpPr>
        <xdr:cNvPr id="218" name="円/楕円 217"/>
        <xdr:cNvSpPr/>
      </xdr:nvSpPr>
      <xdr:spPr>
        <a:xfrm>
          <a:off x="3175000" y="138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70183</xdr:rowOff>
    </xdr:from>
    <xdr:ext cx="762000" cy="259045"/>
    <xdr:sp macro="" textlink="">
      <xdr:nvSpPr>
        <xdr:cNvPr id="219" name="テキスト ボックス 218"/>
        <xdr:cNvSpPr txBox="1"/>
      </xdr:nvSpPr>
      <xdr:spPr>
        <a:xfrm>
          <a:off x="2844800" y="1361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121558</xdr:rowOff>
    </xdr:from>
    <xdr:to>
      <xdr:col>3</xdr:col>
      <xdr:colOff>330200</xdr:colOff>
      <xdr:row>81</xdr:row>
      <xdr:rowOff>51708</xdr:rowOff>
    </xdr:to>
    <xdr:sp macro="" textlink="">
      <xdr:nvSpPr>
        <xdr:cNvPr id="220" name="円/楕円 219"/>
        <xdr:cNvSpPr/>
      </xdr:nvSpPr>
      <xdr:spPr>
        <a:xfrm>
          <a:off x="2286000" y="138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61885</xdr:rowOff>
    </xdr:from>
    <xdr:ext cx="762000" cy="259045"/>
    <xdr:sp macro="" textlink="">
      <xdr:nvSpPr>
        <xdr:cNvPr id="221" name="テキスト ボックス 220"/>
        <xdr:cNvSpPr txBox="1"/>
      </xdr:nvSpPr>
      <xdr:spPr>
        <a:xfrm>
          <a:off x="1955800" y="1360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122076</xdr:rowOff>
    </xdr:from>
    <xdr:to>
      <xdr:col>2</xdr:col>
      <xdr:colOff>127000</xdr:colOff>
      <xdr:row>81</xdr:row>
      <xdr:rowOff>52226</xdr:rowOff>
    </xdr:to>
    <xdr:sp macro="" textlink="">
      <xdr:nvSpPr>
        <xdr:cNvPr id="222" name="円/楕円 221"/>
        <xdr:cNvSpPr/>
      </xdr:nvSpPr>
      <xdr:spPr>
        <a:xfrm>
          <a:off x="1397000" y="138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62403</xdr:rowOff>
    </xdr:from>
    <xdr:ext cx="762000" cy="259045"/>
    <xdr:sp macro="" textlink="">
      <xdr:nvSpPr>
        <xdr:cNvPr id="223" name="テキスト ボックス 222"/>
        <xdr:cNvSpPr txBox="1"/>
      </xdr:nvSpPr>
      <xdr:spPr>
        <a:xfrm>
          <a:off x="1066800" y="136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長年実施してきた給与減額措置も、財政健全化への一定の成果を得たことで平成２３年１２月には終了し、ラスパイレス指数は１００を下回るものの上昇傾向にあった。平成２３、２４年度において１００を超えたことは、国家公務員の給与減額措置が影響している。この措置は２年間で終了したため、平成２５年度においては再び１００を下回る９６．９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89</xdr:row>
      <xdr:rowOff>166370</xdr:rowOff>
    </xdr:to>
    <xdr:cxnSp macro="">
      <xdr:nvCxnSpPr>
        <xdr:cNvPr id="257" name="直線コネクタ 256"/>
        <xdr:cNvCxnSpPr/>
      </xdr:nvCxnSpPr>
      <xdr:spPr>
        <a:xfrm flipV="1">
          <a:off x="16179800" y="14757823"/>
          <a:ext cx="8382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150284</xdr:rowOff>
    </xdr:from>
    <xdr:to>
      <xdr:col>23</xdr:col>
      <xdr:colOff>406400</xdr:colOff>
      <xdr:row>89</xdr:row>
      <xdr:rowOff>166370</xdr:rowOff>
    </xdr:to>
    <xdr:cxnSp macro="">
      <xdr:nvCxnSpPr>
        <xdr:cNvPr id="260" name="直線コネクタ 259"/>
        <xdr:cNvCxnSpPr/>
      </xdr:nvCxnSpPr>
      <xdr:spPr>
        <a:xfrm>
          <a:off x="15290800" y="154093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89</xdr:row>
      <xdr:rowOff>150284</xdr:rowOff>
    </xdr:to>
    <xdr:cxnSp macro="">
      <xdr:nvCxnSpPr>
        <xdr:cNvPr id="263" name="直線コネクタ 262"/>
        <xdr:cNvCxnSpPr/>
      </xdr:nvCxnSpPr>
      <xdr:spPr>
        <a:xfrm>
          <a:off x="14401800" y="1476586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86</xdr:row>
      <xdr:rowOff>21166</xdr:rowOff>
    </xdr:to>
    <xdr:cxnSp macro="">
      <xdr:nvCxnSpPr>
        <xdr:cNvPr id="266" name="直線コネクタ 265"/>
        <xdr:cNvCxnSpPr/>
      </xdr:nvCxnSpPr>
      <xdr:spPr>
        <a:xfrm>
          <a:off x="13512800" y="1458087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6" name="円/楕円 275"/>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7"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115570</xdr:rowOff>
    </xdr:from>
    <xdr:to>
      <xdr:col>23</xdr:col>
      <xdr:colOff>457200</xdr:colOff>
      <xdr:row>90</xdr:row>
      <xdr:rowOff>45720</xdr:rowOff>
    </xdr:to>
    <xdr:sp macro="" textlink="">
      <xdr:nvSpPr>
        <xdr:cNvPr id="278" name="円/楕円 277"/>
        <xdr:cNvSpPr/>
      </xdr:nvSpPr>
      <xdr:spPr>
        <a:xfrm>
          <a:off x="16129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55897</xdr:rowOff>
    </xdr:from>
    <xdr:ext cx="736600" cy="259045"/>
    <xdr:sp macro="" textlink="">
      <xdr:nvSpPr>
        <xdr:cNvPr id="279" name="テキスト ボックス 278"/>
        <xdr:cNvSpPr txBox="1"/>
      </xdr:nvSpPr>
      <xdr:spPr>
        <a:xfrm>
          <a:off x="15798800" y="151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80" name="円/楕円 279"/>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39811</xdr:rowOff>
    </xdr:from>
    <xdr:ext cx="762000" cy="259045"/>
    <xdr:sp macro="" textlink="">
      <xdr:nvSpPr>
        <xdr:cNvPr id="281" name="テキスト ボックス 280"/>
        <xdr:cNvSpPr txBox="1"/>
      </xdr:nvSpPr>
      <xdr:spPr>
        <a:xfrm>
          <a:off x="14909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2" name="円/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3" name="テキスト ボックス 282"/>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4" name="円/楕円 283"/>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5" name="テキスト ボックス 284"/>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退職者数に対して新規採用数を抑制するなど、長年にわたる行財政改革による大幅な職員数削減により財政健全化への一定の成果が得られたが、その結果、人口千人当たりの職員数は年々減少傾向にあり、全国平均や熊本県平均を下回っているところである。ここ数年は、市町村業務の多様化、複雑化がますます進んでおり、職員一人ひとりの業務量も以前より増加している。一部業務の民間委託等も検討していく一方で、各部門における職員配置の充実を図り、適正な定員管理を維持できるように取り組んでいるところ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165826</xdr:rowOff>
    </xdr:from>
    <xdr:to>
      <xdr:col>24</xdr:col>
      <xdr:colOff>558800</xdr:colOff>
      <xdr:row>60</xdr:row>
      <xdr:rowOff>2419</xdr:rowOff>
    </xdr:to>
    <xdr:cxnSp macro="">
      <xdr:nvCxnSpPr>
        <xdr:cNvPr id="322" name="直線コネクタ 321"/>
        <xdr:cNvCxnSpPr/>
      </xdr:nvCxnSpPr>
      <xdr:spPr>
        <a:xfrm flipV="1">
          <a:off x="16179800" y="1028137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2419</xdr:rowOff>
    </xdr:from>
    <xdr:to>
      <xdr:col>23</xdr:col>
      <xdr:colOff>406400</xdr:colOff>
      <xdr:row>60</xdr:row>
      <xdr:rowOff>15059</xdr:rowOff>
    </xdr:to>
    <xdr:cxnSp macro="">
      <xdr:nvCxnSpPr>
        <xdr:cNvPr id="325" name="直線コネクタ 324"/>
        <xdr:cNvCxnSpPr/>
      </xdr:nvCxnSpPr>
      <xdr:spPr>
        <a:xfrm flipV="1">
          <a:off x="15290800" y="1028941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15059</xdr:rowOff>
    </xdr:from>
    <xdr:to>
      <xdr:col>22</xdr:col>
      <xdr:colOff>203200</xdr:colOff>
      <xdr:row>60</xdr:row>
      <xdr:rowOff>38040</xdr:rowOff>
    </xdr:to>
    <xdr:cxnSp macro="">
      <xdr:nvCxnSpPr>
        <xdr:cNvPr id="328" name="直線コネクタ 327"/>
        <xdr:cNvCxnSpPr/>
      </xdr:nvCxnSpPr>
      <xdr:spPr>
        <a:xfrm flipV="1">
          <a:off x="14401800" y="103020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38040</xdr:rowOff>
    </xdr:from>
    <xdr:to>
      <xdr:col>21</xdr:col>
      <xdr:colOff>0</xdr:colOff>
      <xdr:row>60</xdr:row>
      <xdr:rowOff>46083</xdr:rowOff>
    </xdr:to>
    <xdr:cxnSp macro="">
      <xdr:nvCxnSpPr>
        <xdr:cNvPr id="331" name="直線コネクタ 330"/>
        <xdr:cNvCxnSpPr/>
      </xdr:nvCxnSpPr>
      <xdr:spPr>
        <a:xfrm flipV="1">
          <a:off x="13512800" y="10325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115026</xdr:rowOff>
    </xdr:from>
    <xdr:to>
      <xdr:col>24</xdr:col>
      <xdr:colOff>609600</xdr:colOff>
      <xdr:row>60</xdr:row>
      <xdr:rowOff>45176</xdr:rowOff>
    </xdr:to>
    <xdr:sp macro="" textlink="">
      <xdr:nvSpPr>
        <xdr:cNvPr id="341" name="円/楕円 340"/>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131553</xdr:rowOff>
    </xdr:from>
    <xdr:ext cx="762000" cy="259045"/>
    <xdr:sp macro="" textlink="">
      <xdr:nvSpPr>
        <xdr:cNvPr id="342"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123069</xdr:rowOff>
    </xdr:from>
    <xdr:to>
      <xdr:col>23</xdr:col>
      <xdr:colOff>457200</xdr:colOff>
      <xdr:row>60</xdr:row>
      <xdr:rowOff>53219</xdr:rowOff>
    </xdr:to>
    <xdr:sp macro="" textlink="">
      <xdr:nvSpPr>
        <xdr:cNvPr id="343" name="円/楕円 342"/>
        <xdr:cNvSpPr/>
      </xdr:nvSpPr>
      <xdr:spPr>
        <a:xfrm>
          <a:off x="16129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63396</xdr:rowOff>
    </xdr:from>
    <xdr:ext cx="736600" cy="259045"/>
    <xdr:sp macro="" textlink="">
      <xdr:nvSpPr>
        <xdr:cNvPr id="344" name="テキスト ボックス 343"/>
        <xdr:cNvSpPr txBox="1"/>
      </xdr:nvSpPr>
      <xdr:spPr>
        <a:xfrm>
          <a:off x="15798800" y="100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135709</xdr:rowOff>
    </xdr:from>
    <xdr:to>
      <xdr:col>22</xdr:col>
      <xdr:colOff>254000</xdr:colOff>
      <xdr:row>60</xdr:row>
      <xdr:rowOff>65859</xdr:rowOff>
    </xdr:to>
    <xdr:sp macro="" textlink="">
      <xdr:nvSpPr>
        <xdr:cNvPr id="345" name="円/楕円 344"/>
        <xdr:cNvSpPr/>
      </xdr:nvSpPr>
      <xdr:spPr>
        <a:xfrm>
          <a:off x="15240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76036</xdr:rowOff>
    </xdr:from>
    <xdr:ext cx="762000" cy="259045"/>
    <xdr:sp macro="" textlink="">
      <xdr:nvSpPr>
        <xdr:cNvPr id="346" name="テキスト ボックス 345"/>
        <xdr:cNvSpPr txBox="1"/>
      </xdr:nvSpPr>
      <xdr:spPr>
        <a:xfrm>
          <a:off x="14909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158690</xdr:rowOff>
    </xdr:from>
    <xdr:to>
      <xdr:col>21</xdr:col>
      <xdr:colOff>50800</xdr:colOff>
      <xdr:row>60</xdr:row>
      <xdr:rowOff>88840</xdr:rowOff>
    </xdr:to>
    <xdr:sp macro="" textlink="">
      <xdr:nvSpPr>
        <xdr:cNvPr id="347" name="円/楕円 346"/>
        <xdr:cNvSpPr/>
      </xdr:nvSpPr>
      <xdr:spPr>
        <a:xfrm>
          <a:off x="14351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99017</xdr:rowOff>
    </xdr:from>
    <xdr:ext cx="762000" cy="259045"/>
    <xdr:sp macro="" textlink="">
      <xdr:nvSpPr>
        <xdr:cNvPr id="348" name="テキスト ボックス 347"/>
        <xdr:cNvSpPr txBox="1"/>
      </xdr:nvSpPr>
      <xdr:spPr>
        <a:xfrm>
          <a:off x="14020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166733</xdr:rowOff>
    </xdr:from>
    <xdr:to>
      <xdr:col>19</xdr:col>
      <xdr:colOff>533400</xdr:colOff>
      <xdr:row>60</xdr:row>
      <xdr:rowOff>96883</xdr:rowOff>
    </xdr:to>
    <xdr:sp macro="" textlink="">
      <xdr:nvSpPr>
        <xdr:cNvPr id="349" name="円/楕円 348"/>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107060</xdr:rowOff>
    </xdr:from>
    <xdr:ext cx="762000" cy="259045"/>
    <xdr:sp macro="" textlink="">
      <xdr:nvSpPr>
        <xdr:cNvPr id="350" name="テキスト ボックス 349"/>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昨年度と比べて０．７ポイント増加しているが、主な要因としては、公営企業に要する経費の財源とする地方債の償還の財源に充てたと認められる繰入金（水道事業０．５億円）の増加があげられる。</a:t>
          </a:r>
          <a:endParaRPr kumimoji="1" lang="en-US" altLang="ja-JP" sz="1300">
            <a:latin typeface="ＭＳ Ｐゴシック"/>
          </a:endParaRPr>
        </a:p>
        <a:p>
          <a:r>
            <a:rPr kumimoji="1" lang="ja-JP" altLang="en-US" sz="1300">
              <a:latin typeface="ＭＳ Ｐゴシック"/>
            </a:rPr>
            <a:t>今後控えている市民病院建替事業や、公共施設の老朽化対策等事業についても、緊急度や住民ニーズを的確に把握し、起債に大きく頼ることのない財政運営に努める。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27940</xdr:rowOff>
    </xdr:to>
    <xdr:cxnSp macro="">
      <xdr:nvCxnSpPr>
        <xdr:cNvPr id="380" name="直線コネクタ 379"/>
        <xdr:cNvCxnSpPr/>
      </xdr:nvCxnSpPr>
      <xdr:spPr>
        <a:xfrm>
          <a:off x="16179800" y="70151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3810</xdr:rowOff>
    </xdr:to>
    <xdr:cxnSp macro="">
      <xdr:nvCxnSpPr>
        <xdr:cNvPr id="383" name="直線コネクタ 382"/>
        <xdr:cNvCxnSpPr/>
      </xdr:nvCxnSpPr>
      <xdr:spPr>
        <a:xfrm flipV="1">
          <a:off x="15290800" y="70151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15875</xdr:rowOff>
    </xdr:to>
    <xdr:cxnSp macro="">
      <xdr:nvCxnSpPr>
        <xdr:cNvPr id="386" name="直線コネクタ 385"/>
        <xdr:cNvCxnSpPr/>
      </xdr:nvCxnSpPr>
      <xdr:spPr>
        <a:xfrm flipV="1">
          <a:off x="14401800" y="703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40005</xdr:rowOff>
    </xdr:to>
    <xdr:cxnSp macro="">
      <xdr:nvCxnSpPr>
        <xdr:cNvPr id="389" name="直線コネクタ 388"/>
        <xdr:cNvCxnSpPr/>
      </xdr:nvCxnSpPr>
      <xdr:spPr>
        <a:xfrm flipV="1">
          <a:off x="13512800" y="70453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9" name="円/楕円 398"/>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0"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401" name="円/楕円 400"/>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402" name="テキスト ボックス 401"/>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3" name="円/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4" name="テキスト ボックス 40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05" name="円/楕円 404"/>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406" name="テキスト ボックス 405"/>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7" name="円/楕円 406"/>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408" name="テキスト ボックス 407"/>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昨年度と比べ１８．４ポイント減少しているが、主な要因としては、財政調整基金への積立２２９百万円等、充当可能基金の増額があげられる。</a:t>
          </a:r>
          <a:endParaRPr kumimoji="1" lang="en-US" altLang="ja-JP" sz="1300">
            <a:latin typeface="ＭＳ Ｐゴシック"/>
          </a:endParaRPr>
        </a:p>
        <a:p>
          <a:r>
            <a:rPr kumimoji="1" lang="ja-JP" altLang="en-US" sz="1300">
              <a:latin typeface="ＭＳ Ｐゴシック"/>
            </a:rPr>
            <a:t>今後については、市民病院建替事業や、公共施設の老朽化対策等事業が控えていることから、市債の借り入れや債務負担行為額の増加が見込まれるが、将来への負担が急激に増加しないように、引き続き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80105</xdr:rowOff>
    </xdr:from>
    <xdr:to>
      <xdr:col>24</xdr:col>
      <xdr:colOff>558800</xdr:colOff>
      <xdr:row>17</xdr:row>
      <xdr:rowOff>19653</xdr:rowOff>
    </xdr:to>
    <xdr:cxnSp macro="">
      <xdr:nvCxnSpPr>
        <xdr:cNvPr id="438" name="直線コネクタ 437"/>
        <xdr:cNvCxnSpPr/>
      </xdr:nvCxnSpPr>
      <xdr:spPr>
        <a:xfrm flipV="1">
          <a:off x="16179800" y="2823305"/>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19653</xdr:rowOff>
    </xdr:from>
    <xdr:to>
      <xdr:col>23</xdr:col>
      <xdr:colOff>406400</xdr:colOff>
      <xdr:row>17</xdr:row>
      <xdr:rowOff>91440</xdr:rowOff>
    </xdr:to>
    <xdr:cxnSp macro="">
      <xdr:nvCxnSpPr>
        <xdr:cNvPr id="441" name="直線コネクタ 440"/>
        <xdr:cNvCxnSpPr/>
      </xdr:nvCxnSpPr>
      <xdr:spPr>
        <a:xfrm flipV="1">
          <a:off x="15290800" y="2934303"/>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91440</xdr:rowOff>
    </xdr:from>
    <xdr:to>
      <xdr:col>22</xdr:col>
      <xdr:colOff>203200</xdr:colOff>
      <xdr:row>17</xdr:row>
      <xdr:rowOff>134874</xdr:rowOff>
    </xdr:to>
    <xdr:cxnSp macro="">
      <xdr:nvCxnSpPr>
        <xdr:cNvPr id="444" name="直線コネクタ 443"/>
        <xdr:cNvCxnSpPr/>
      </xdr:nvCxnSpPr>
      <xdr:spPr>
        <a:xfrm flipV="1">
          <a:off x="14401800" y="30060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134874</xdr:rowOff>
    </xdr:from>
    <xdr:to>
      <xdr:col>21</xdr:col>
      <xdr:colOff>0</xdr:colOff>
      <xdr:row>18</xdr:row>
      <xdr:rowOff>115443</xdr:rowOff>
    </xdr:to>
    <xdr:cxnSp macro="">
      <xdr:nvCxnSpPr>
        <xdr:cNvPr id="447" name="直線コネクタ 446"/>
        <xdr:cNvCxnSpPr/>
      </xdr:nvCxnSpPr>
      <xdr:spPr>
        <a:xfrm flipV="1">
          <a:off x="13512800" y="3049524"/>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29305</xdr:rowOff>
    </xdr:from>
    <xdr:to>
      <xdr:col>24</xdr:col>
      <xdr:colOff>609600</xdr:colOff>
      <xdr:row>16</xdr:row>
      <xdr:rowOff>130905</xdr:rowOff>
    </xdr:to>
    <xdr:sp macro="" textlink="">
      <xdr:nvSpPr>
        <xdr:cNvPr id="457" name="円/楕円 456"/>
        <xdr:cNvSpPr/>
      </xdr:nvSpPr>
      <xdr:spPr>
        <a:xfrm>
          <a:off x="16967200" y="27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45832</xdr:rowOff>
    </xdr:from>
    <xdr:ext cx="762000" cy="259045"/>
    <xdr:sp macro="" textlink="">
      <xdr:nvSpPr>
        <xdr:cNvPr id="458" name="将来負担の状況該当値テキスト"/>
        <xdr:cNvSpPr txBox="1"/>
      </xdr:nvSpPr>
      <xdr:spPr>
        <a:xfrm>
          <a:off x="17106900" y="26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140303</xdr:rowOff>
    </xdr:from>
    <xdr:to>
      <xdr:col>23</xdr:col>
      <xdr:colOff>457200</xdr:colOff>
      <xdr:row>17</xdr:row>
      <xdr:rowOff>70453</xdr:rowOff>
    </xdr:to>
    <xdr:sp macro="" textlink="">
      <xdr:nvSpPr>
        <xdr:cNvPr id="459" name="円/楕円 458"/>
        <xdr:cNvSpPr/>
      </xdr:nvSpPr>
      <xdr:spPr>
        <a:xfrm>
          <a:off x="16129000" y="2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55230</xdr:rowOff>
    </xdr:from>
    <xdr:ext cx="736600" cy="259045"/>
    <xdr:sp macro="" textlink="">
      <xdr:nvSpPr>
        <xdr:cNvPr id="460" name="テキスト ボックス 459"/>
        <xdr:cNvSpPr txBox="1"/>
      </xdr:nvSpPr>
      <xdr:spPr>
        <a:xfrm>
          <a:off x="15798800" y="296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40640</xdr:rowOff>
    </xdr:from>
    <xdr:to>
      <xdr:col>22</xdr:col>
      <xdr:colOff>254000</xdr:colOff>
      <xdr:row>17</xdr:row>
      <xdr:rowOff>142240</xdr:rowOff>
    </xdr:to>
    <xdr:sp macro="" textlink="">
      <xdr:nvSpPr>
        <xdr:cNvPr id="461" name="円/楕円 460"/>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127017</xdr:rowOff>
    </xdr:from>
    <xdr:ext cx="762000" cy="259045"/>
    <xdr:sp macro="" textlink="">
      <xdr:nvSpPr>
        <xdr:cNvPr id="462" name="テキスト ボックス 461"/>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84074</xdr:rowOff>
    </xdr:from>
    <xdr:to>
      <xdr:col>21</xdr:col>
      <xdr:colOff>50800</xdr:colOff>
      <xdr:row>18</xdr:row>
      <xdr:rowOff>14224</xdr:rowOff>
    </xdr:to>
    <xdr:sp macro="" textlink="">
      <xdr:nvSpPr>
        <xdr:cNvPr id="463" name="円/楕円 462"/>
        <xdr:cNvSpPr/>
      </xdr:nvSpPr>
      <xdr:spPr>
        <a:xfrm>
          <a:off x="14351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24401</xdr:rowOff>
    </xdr:from>
    <xdr:ext cx="762000" cy="259045"/>
    <xdr:sp macro="" textlink="">
      <xdr:nvSpPr>
        <xdr:cNvPr id="464" name="テキスト ボックス 463"/>
        <xdr:cNvSpPr txBox="1"/>
      </xdr:nvSpPr>
      <xdr:spPr>
        <a:xfrm>
          <a:off x="14020800" y="276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64643</xdr:rowOff>
    </xdr:from>
    <xdr:to>
      <xdr:col>19</xdr:col>
      <xdr:colOff>533400</xdr:colOff>
      <xdr:row>18</xdr:row>
      <xdr:rowOff>166243</xdr:rowOff>
    </xdr:to>
    <xdr:sp macro="" textlink="">
      <xdr:nvSpPr>
        <xdr:cNvPr id="465" name="円/楕円 464"/>
        <xdr:cNvSpPr/>
      </xdr:nvSpPr>
      <xdr:spPr>
        <a:xfrm>
          <a:off x="13462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4970</xdr:rowOff>
    </xdr:from>
    <xdr:ext cx="762000" cy="259045"/>
    <xdr:sp macro="" textlink="">
      <xdr:nvSpPr>
        <xdr:cNvPr id="466" name="テキスト ボックス 465"/>
        <xdr:cNvSpPr txBox="1"/>
      </xdr:nvSpPr>
      <xdr:spPr>
        <a:xfrm>
          <a:off x="13131800" y="291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55,257
55,053
57.15
20,709,006
20,345,336
318,202
11,595,863
15,818,494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人件費に係るものは、平成２５年度において２３．３％と類似団体平均を下回った。これはＨ２５年７月からＨ２６年３月まで給料月額５％等、期末勤勉手当等２．８％のカットを実施したためである。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142240</xdr:rowOff>
    </xdr:to>
    <xdr:cxnSp macro="">
      <xdr:nvCxnSpPr>
        <xdr:cNvPr id="65" name="直線コネクタ 64"/>
        <xdr:cNvCxnSpPr/>
      </xdr:nvCxnSpPr>
      <xdr:spPr>
        <a:xfrm flipV="1">
          <a:off x="3987800" y="6283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38</xdr:row>
      <xdr:rowOff>81280</xdr:rowOff>
    </xdr:to>
    <xdr:cxnSp macro="">
      <xdr:nvCxnSpPr>
        <xdr:cNvPr id="68" name="直線コネクタ 67"/>
        <xdr:cNvCxnSpPr/>
      </xdr:nvCxnSpPr>
      <xdr:spPr>
        <a:xfrm flipV="1">
          <a:off x="3098800" y="63144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81280</xdr:rowOff>
    </xdr:to>
    <xdr:cxnSp macro="">
      <xdr:nvCxnSpPr>
        <xdr:cNvPr id="71" name="直線コネクタ 70"/>
        <xdr:cNvCxnSpPr/>
      </xdr:nvCxnSpPr>
      <xdr:spPr>
        <a:xfrm>
          <a:off x="2209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161290</xdr:rowOff>
    </xdr:to>
    <xdr:cxnSp macro="">
      <xdr:nvCxnSpPr>
        <xdr:cNvPr id="74" name="直線コネクタ 73"/>
        <xdr:cNvCxnSpPr/>
      </xdr:nvCxnSpPr>
      <xdr:spPr>
        <a:xfrm>
          <a:off x="1320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4" name="円/楕円 83"/>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5"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6" name="円/楕円 85"/>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7" name="テキスト ボックス 86"/>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8" name="円/楕円 87"/>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9" name="テキスト ボックス 88"/>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0" name="円/楕円 89"/>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1" name="テキスト ボックス 90"/>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2" name="円/楕円 91"/>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3" name="テキスト ボックス 92"/>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物件費に係る経常収支比率が類似団体平均より大きく低くなっているのは、行財政改革により事務事業や予算編成の見直しを行ったためである。今後も引き続き、水準を抑えるよう、努める。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104140</xdr:rowOff>
    </xdr:from>
    <xdr:to>
      <xdr:col>24</xdr:col>
      <xdr:colOff>31750</xdr:colOff>
      <xdr:row>14</xdr:row>
      <xdr:rowOff>127000</xdr:rowOff>
    </xdr:to>
    <xdr:cxnSp macro="">
      <xdr:nvCxnSpPr>
        <xdr:cNvPr id="126" name="直線コネクタ 125"/>
        <xdr:cNvCxnSpPr/>
      </xdr:nvCxnSpPr>
      <xdr:spPr>
        <a:xfrm>
          <a:off x="15671800" y="250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104140</xdr:rowOff>
    </xdr:to>
    <xdr:cxnSp macro="">
      <xdr:nvCxnSpPr>
        <xdr:cNvPr id="129" name="直線コネクタ 128"/>
        <xdr:cNvCxnSpPr/>
      </xdr:nvCxnSpPr>
      <xdr:spPr>
        <a:xfrm>
          <a:off x="14782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14</xdr:row>
      <xdr:rowOff>104140</xdr:rowOff>
    </xdr:to>
    <xdr:cxnSp macro="">
      <xdr:nvCxnSpPr>
        <xdr:cNvPr id="132" name="直線コネクタ 131"/>
        <xdr:cNvCxnSpPr/>
      </xdr:nvCxnSpPr>
      <xdr:spPr>
        <a:xfrm>
          <a:off x="13893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127000</xdr:rowOff>
    </xdr:to>
    <xdr:cxnSp macro="">
      <xdr:nvCxnSpPr>
        <xdr:cNvPr id="135" name="直線コネクタ 134"/>
        <xdr:cNvCxnSpPr/>
      </xdr:nvCxnSpPr>
      <xdr:spPr>
        <a:xfrm flipV="1">
          <a:off x="13004800" y="247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6"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7" name="円/楕円 146"/>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8" name="テキスト ボックス 147"/>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9" name="円/楕円 148"/>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50" name="テキスト ボックス 149"/>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1" name="円/楕円 150"/>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2" name="テキスト ボックス 151"/>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3" name="円/楕円 15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4" name="テキスト ボックス 15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大きく上回っている要因として、生活保護費や自立支援事業費（障害福祉サービス事業費）があげられる。景気回復の波は地方へは届いておらず、今後も高水準で推移していく可能性が高い。</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44704</xdr:rowOff>
    </xdr:from>
    <xdr:to>
      <xdr:col>7</xdr:col>
      <xdr:colOff>15875</xdr:colOff>
      <xdr:row>58</xdr:row>
      <xdr:rowOff>44704</xdr:rowOff>
    </xdr:to>
    <xdr:cxnSp macro="">
      <xdr:nvCxnSpPr>
        <xdr:cNvPr id="185" name="直線コネクタ 184"/>
        <xdr:cNvCxnSpPr/>
      </xdr:nvCxnSpPr>
      <xdr:spPr>
        <a:xfrm>
          <a:off x="3987800" y="9988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97282</xdr:rowOff>
    </xdr:from>
    <xdr:to>
      <xdr:col>5</xdr:col>
      <xdr:colOff>549275</xdr:colOff>
      <xdr:row>58</xdr:row>
      <xdr:rowOff>44704</xdr:rowOff>
    </xdr:to>
    <xdr:cxnSp macro="">
      <xdr:nvCxnSpPr>
        <xdr:cNvPr id="188" name="直線コネクタ 187"/>
        <xdr:cNvCxnSpPr/>
      </xdr:nvCxnSpPr>
      <xdr:spPr>
        <a:xfrm>
          <a:off x="3098800" y="98699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78994</xdr:rowOff>
    </xdr:from>
    <xdr:to>
      <xdr:col>4</xdr:col>
      <xdr:colOff>346075</xdr:colOff>
      <xdr:row>57</xdr:row>
      <xdr:rowOff>97282</xdr:rowOff>
    </xdr:to>
    <xdr:cxnSp macro="">
      <xdr:nvCxnSpPr>
        <xdr:cNvPr id="191" name="直線コネクタ 190"/>
        <xdr:cNvCxnSpPr/>
      </xdr:nvCxnSpPr>
      <xdr:spPr>
        <a:xfrm>
          <a:off x="2209800" y="9851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57</xdr:row>
      <xdr:rowOff>78994</xdr:rowOff>
    </xdr:to>
    <xdr:cxnSp macro="">
      <xdr:nvCxnSpPr>
        <xdr:cNvPr id="194" name="直線コネクタ 193"/>
        <xdr:cNvCxnSpPr/>
      </xdr:nvCxnSpPr>
      <xdr:spPr>
        <a:xfrm>
          <a:off x="1320800" y="9796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165354</xdr:rowOff>
    </xdr:from>
    <xdr:to>
      <xdr:col>7</xdr:col>
      <xdr:colOff>66675</xdr:colOff>
      <xdr:row>58</xdr:row>
      <xdr:rowOff>95504</xdr:rowOff>
    </xdr:to>
    <xdr:sp macro="" textlink="">
      <xdr:nvSpPr>
        <xdr:cNvPr id="204" name="円/楕円 203"/>
        <xdr:cNvSpPr/>
      </xdr:nvSpPr>
      <xdr:spPr>
        <a:xfrm>
          <a:off x="4775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137431</xdr:rowOff>
    </xdr:from>
    <xdr:ext cx="762000" cy="259045"/>
    <xdr:sp macro="" textlink="">
      <xdr:nvSpPr>
        <xdr:cNvPr id="205" name="扶助費該当値テキスト"/>
        <xdr:cNvSpPr txBox="1"/>
      </xdr:nvSpPr>
      <xdr:spPr>
        <a:xfrm>
          <a:off x="49149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165354</xdr:rowOff>
    </xdr:from>
    <xdr:to>
      <xdr:col>5</xdr:col>
      <xdr:colOff>600075</xdr:colOff>
      <xdr:row>58</xdr:row>
      <xdr:rowOff>95504</xdr:rowOff>
    </xdr:to>
    <xdr:sp macro="" textlink="">
      <xdr:nvSpPr>
        <xdr:cNvPr id="206" name="円/楕円 205"/>
        <xdr:cNvSpPr/>
      </xdr:nvSpPr>
      <xdr:spPr>
        <a:xfrm>
          <a:off x="3937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80281</xdr:rowOff>
    </xdr:from>
    <xdr:ext cx="736600" cy="259045"/>
    <xdr:sp macro="" textlink="">
      <xdr:nvSpPr>
        <xdr:cNvPr id="207" name="テキスト ボックス 206"/>
        <xdr:cNvSpPr txBox="1"/>
      </xdr:nvSpPr>
      <xdr:spPr>
        <a:xfrm>
          <a:off x="3606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46482</xdr:rowOff>
    </xdr:from>
    <xdr:to>
      <xdr:col>4</xdr:col>
      <xdr:colOff>396875</xdr:colOff>
      <xdr:row>57</xdr:row>
      <xdr:rowOff>148082</xdr:rowOff>
    </xdr:to>
    <xdr:sp macro="" textlink="">
      <xdr:nvSpPr>
        <xdr:cNvPr id="208" name="円/楕円 207"/>
        <xdr:cNvSpPr/>
      </xdr:nvSpPr>
      <xdr:spPr>
        <a:xfrm>
          <a:off x="3048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132859</xdr:rowOff>
    </xdr:from>
    <xdr:ext cx="762000" cy="259045"/>
    <xdr:sp macro="" textlink="">
      <xdr:nvSpPr>
        <xdr:cNvPr id="209" name="テキスト ボックス 208"/>
        <xdr:cNvSpPr txBox="1"/>
      </xdr:nvSpPr>
      <xdr:spPr>
        <a:xfrm>
          <a:off x="2717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28194</xdr:rowOff>
    </xdr:from>
    <xdr:to>
      <xdr:col>3</xdr:col>
      <xdr:colOff>193675</xdr:colOff>
      <xdr:row>57</xdr:row>
      <xdr:rowOff>129794</xdr:rowOff>
    </xdr:to>
    <xdr:sp macro="" textlink="">
      <xdr:nvSpPr>
        <xdr:cNvPr id="210" name="円/楕円 209"/>
        <xdr:cNvSpPr/>
      </xdr:nvSpPr>
      <xdr:spPr>
        <a:xfrm>
          <a:off x="2159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114571</xdr:rowOff>
    </xdr:from>
    <xdr:ext cx="762000" cy="259045"/>
    <xdr:sp macro="" textlink="">
      <xdr:nvSpPr>
        <xdr:cNvPr id="211" name="テキスト ボックス 210"/>
        <xdr:cNvSpPr txBox="1"/>
      </xdr:nvSpPr>
      <xdr:spPr>
        <a:xfrm>
          <a:off x="1828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12" name="円/楕円 211"/>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13" name="テキスト ボックス 212"/>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大きく上回っているのは、繰出金の増加が主な要因である。今後は、その繰出金の多くを占める国保事業、介護事業等の会計運営の安定化を図るため、引き続き医療費等削減、徴収率向上対策等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39370</xdr:rowOff>
    </xdr:to>
    <xdr:cxnSp macro="">
      <xdr:nvCxnSpPr>
        <xdr:cNvPr id="246" name="直線コネクタ 245"/>
        <xdr:cNvCxnSpPr/>
      </xdr:nvCxnSpPr>
      <xdr:spPr>
        <a:xfrm>
          <a:off x="15671800" y="1013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59</xdr:row>
      <xdr:rowOff>16510</xdr:rowOff>
    </xdr:to>
    <xdr:cxnSp macro="">
      <xdr:nvCxnSpPr>
        <xdr:cNvPr id="249" name="直線コネクタ 248"/>
        <xdr:cNvCxnSpPr/>
      </xdr:nvCxnSpPr>
      <xdr:spPr>
        <a:xfrm>
          <a:off x="14782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96520</xdr:rowOff>
    </xdr:to>
    <xdr:cxnSp macro="">
      <xdr:nvCxnSpPr>
        <xdr:cNvPr id="252" name="直線コネクタ 251"/>
        <xdr:cNvCxnSpPr/>
      </xdr:nvCxnSpPr>
      <xdr:spPr>
        <a:xfrm>
          <a:off x="13893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111760</xdr:rowOff>
    </xdr:to>
    <xdr:cxnSp macro="">
      <xdr:nvCxnSpPr>
        <xdr:cNvPr id="255" name="直線コネクタ 254"/>
        <xdr:cNvCxnSpPr/>
      </xdr:nvCxnSpPr>
      <xdr:spPr>
        <a:xfrm flipV="1">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160020</xdr:rowOff>
    </xdr:from>
    <xdr:to>
      <xdr:col>24</xdr:col>
      <xdr:colOff>82550</xdr:colOff>
      <xdr:row>59</xdr:row>
      <xdr:rowOff>90170</xdr:rowOff>
    </xdr:to>
    <xdr:sp macro="" textlink="">
      <xdr:nvSpPr>
        <xdr:cNvPr id="265" name="円/楕円 264"/>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132097</xdr:rowOff>
    </xdr:from>
    <xdr:ext cx="762000" cy="259045"/>
    <xdr:sp macro="" textlink="">
      <xdr:nvSpPr>
        <xdr:cNvPr id="266"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67" name="円/楕円 266"/>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68" name="テキスト ボックス 267"/>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69" name="円/楕円 268"/>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0" name="テキスト ボックス 269"/>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1" name="円/楕円 270"/>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2" name="テキスト ボックス 271"/>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73" name="円/楕円 272"/>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74" name="テキスト ボックス 273"/>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従来より大きく上回っているのは、病院事業を抱え、また清掃を組合組織で行っていることが主な要因である。このほかにも一部事務組合（消防）もあるが、これら組合とも連携しながら、適正な支出に努めていき、補助費等においても精査しながら適正な支出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19558</xdr:rowOff>
    </xdr:to>
    <xdr:cxnSp macro="">
      <xdr:nvCxnSpPr>
        <xdr:cNvPr id="304" name="直線コネクタ 303"/>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24130</xdr:rowOff>
    </xdr:to>
    <xdr:cxnSp macro="">
      <xdr:nvCxnSpPr>
        <xdr:cNvPr id="307" name="直線コネクタ 306"/>
        <xdr:cNvCxnSpPr/>
      </xdr:nvCxnSpPr>
      <xdr:spPr>
        <a:xfrm flipV="1">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24130</xdr:rowOff>
    </xdr:to>
    <xdr:cxnSp macro="">
      <xdr:nvCxnSpPr>
        <xdr:cNvPr id="310" name="直線コネクタ 309"/>
        <xdr:cNvCxnSpPr/>
      </xdr:nvCxnSpPr>
      <xdr:spPr>
        <a:xfrm>
          <a:off x="13893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14986</xdr:rowOff>
    </xdr:to>
    <xdr:cxnSp macro="">
      <xdr:nvCxnSpPr>
        <xdr:cNvPr id="313" name="直線コネクタ 312"/>
        <xdr:cNvCxnSpPr/>
      </xdr:nvCxnSpPr>
      <xdr:spPr>
        <a:xfrm flipV="1">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3" name="円/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4"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5" name="円/楕円 324"/>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6" name="テキスト ボックス 32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7" name="円/楕円 32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8" name="テキスト ボックス 32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9" name="円/楕円 328"/>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30" name="テキスト ボックス 32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31" name="円/楕円 330"/>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32" name="テキスト ボックス 331"/>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公債費に係るものは、平成２５年度において１３．１％と類似団体平均と比べて低い水準にある。これは、不要不急の事業見直しの継続によるものである。今後も継続し水準を抑えるよう、努める。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76</xdr:row>
      <xdr:rowOff>154432</xdr:rowOff>
    </xdr:to>
    <xdr:cxnSp macro="">
      <xdr:nvCxnSpPr>
        <xdr:cNvPr id="362" name="直線コネクタ 361"/>
        <xdr:cNvCxnSpPr/>
      </xdr:nvCxnSpPr>
      <xdr:spPr>
        <a:xfrm>
          <a:off x="3987800" y="13184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154432</xdr:rowOff>
    </xdr:to>
    <xdr:cxnSp macro="">
      <xdr:nvCxnSpPr>
        <xdr:cNvPr id="365" name="直線コネクタ 364"/>
        <xdr:cNvCxnSpPr/>
      </xdr:nvCxnSpPr>
      <xdr:spPr>
        <a:xfrm>
          <a:off x="3098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76</xdr:row>
      <xdr:rowOff>136144</xdr:rowOff>
    </xdr:to>
    <xdr:cxnSp macro="">
      <xdr:nvCxnSpPr>
        <xdr:cNvPr id="368" name="直線コネクタ 367"/>
        <xdr:cNvCxnSpPr/>
      </xdr:nvCxnSpPr>
      <xdr:spPr>
        <a:xfrm flipV="1">
          <a:off x="2209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136144</xdr:rowOff>
    </xdr:from>
    <xdr:to>
      <xdr:col>3</xdr:col>
      <xdr:colOff>142875</xdr:colOff>
      <xdr:row>77</xdr:row>
      <xdr:rowOff>37846</xdr:rowOff>
    </xdr:to>
    <xdr:cxnSp macro="">
      <xdr:nvCxnSpPr>
        <xdr:cNvPr id="371" name="直線コネクタ 370"/>
        <xdr:cNvCxnSpPr/>
      </xdr:nvCxnSpPr>
      <xdr:spPr>
        <a:xfrm flipV="1">
          <a:off x="1320800" y="13166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1" name="円/楕円 380"/>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2"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3" name="円/楕円 382"/>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4" name="テキスト ボックス 383"/>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85" name="円/楕円 384"/>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86" name="テキスト ボックス 385"/>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87" name="円/楕円 386"/>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88" name="テキスト ボックス 387"/>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89" name="円/楕円 388"/>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90" name="テキスト ボックス 389"/>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昨年度より０．５ポイント上昇し、類似団体平均より７．４ポイント、熊本県平均より８．９ポイント、全国平均より７．８ポイント上回っている。</a:t>
          </a:r>
          <a:endParaRPr kumimoji="1" lang="en-US" altLang="ja-JP" sz="1300">
            <a:latin typeface="ＭＳ Ｐゴシック"/>
          </a:endParaRPr>
        </a:p>
        <a:p>
          <a:r>
            <a:rPr kumimoji="1" lang="ja-JP" altLang="en-US" sz="1300">
              <a:latin typeface="ＭＳ Ｐゴシック"/>
            </a:rPr>
            <a:t>類似団体１９８のうち物件費は６位、人件費は８６位と類似団体平均を上回っているが、それ以外は１４８位以下と低く、特に、扶助費が高いことが経常収支比率を高める主な要因となっている。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66039</xdr:rowOff>
    </xdr:from>
    <xdr:to>
      <xdr:col>24</xdr:col>
      <xdr:colOff>31750</xdr:colOff>
      <xdr:row>79</xdr:row>
      <xdr:rowOff>85089</xdr:rowOff>
    </xdr:to>
    <xdr:cxnSp macro="">
      <xdr:nvCxnSpPr>
        <xdr:cNvPr id="423" name="直線コネクタ 422"/>
        <xdr:cNvCxnSpPr/>
      </xdr:nvCxnSpPr>
      <xdr:spPr>
        <a:xfrm>
          <a:off x="15671800" y="136105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66039</xdr:rowOff>
    </xdr:from>
    <xdr:to>
      <xdr:col>22</xdr:col>
      <xdr:colOff>565150</xdr:colOff>
      <xdr:row>79</xdr:row>
      <xdr:rowOff>127000</xdr:rowOff>
    </xdr:to>
    <xdr:cxnSp macro="">
      <xdr:nvCxnSpPr>
        <xdr:cNvPr id="426" name="直線コネクタ 425"/>
        <xdr:cNvCxnSpPr/>
      </xdr:nvCxnSpPr>
      <xdr:spPr>
        <a:xfrm flipV="1">
          <a:off x="14782800" y="136105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27939</xdr:rowOff>
    </xdr:from>
    <xdr:to>
      <xdr:col>21</xdr:col>
      <xdr:colOff>361950</xdr:colOff>
      <xdr:row>79</xdr:row>
      <xdr:rowOff>127000</xdr:rowOff>
    </xdr:to>
    <xdr:cxnSp macro="">
      <xdr:nvCxnSpPr>
        <xdr:cNvPr id="429" name="直線コネクタ 428"/>
        <xdr:cNvCxnSpPr/>
      </xdr:nvCxnSpPr>
      <xdr:spPr>
        <a:xfrm>
          <a:off x="13893800" y="135724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27939</xdr:rowOff>
    </xdr:from>
    <xdr:to>
      <xdr:col>20</xdr:col>
      <xdr:colOff>158750</xdr:colOff>
      <xdr:row>79</xdr:row>
      <xdr:rowOff>27939</xdr:rowOff>
    </xdr:to>
    <xdr:cxnSp macro="">
      <xdr:nvCxnSpPr>
        <xdr:cNvPr id="432" name="直線コネクタ 431"/>
        <xdr:cNvCxnSpPr/>
      </xdr:nvCxnSpPr>
      <xdr:spPr>
        <a:xfrm>
          <a:off x="13004800" y="1357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42" name="円/楕円 441"/>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43"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15239</xdr:rowOff>
    </xdr:from>
    <xdr:to>
      <xdr:col>22</xdr:col>
      <xdr:colOff>615950</xdr:colOff>
      <xdr:row>79</xdr:row>
      <xdr:rowOff>116839</xdr:rowOff>
    </xdr:to>
    <xdr:sp macro="" textlink="">
      <xdr:nvSpPr>
        <xdr:cNvPr id="444" name="円/楕円 443"/>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101616</xdr:rowOff>
    </xdr:from>
    <xdr:ext cx="736600" cy="259045"/>
    <xdr:sp macro="" textlink="">
      <xdr:nvSpPr>
        <xdr:cNvPr id="445" name="テキスト ボックス 444"/>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76200</xdr:rowOff>
    </xdr:from>
    <xdr:to>
      <xdr:col>21</xdr:col>
      <xdr:colOff>412750</xdr:colOff>
      <xdr:row>80</xdr:row>
      <xdr:rowOff>6350</xdr:rowOff>
    </xdr:to>
    <xdr:sp macro="" textlink="">
      <xdr:nvSpPr>
        <xdr:cNvPr id="446" name="円/楕円 445"/>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162577</xdr:rowOff>
    </xdr:from>
    <xdr:ext cx="762000" cy="259045"/>
    <xdr:sp macro="" textlink="">
      <xdr:nvSpPr>
        <xdr:cNvPr id="447" name="テキスト ボックス 446"/>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148589</xdr:rowOff>
    </xdr:from>
    <xdr:to>
      <xdr:col>20</xdr:col>
      <xdr:colOff>209550</xdr:colOff>
      <xdr:row>79</xdr:row>
      <xdr:rowOff>78739</xdr:rowOff>
    </xdr:to>
    <xdr:sp macro="" textlink="">
      <xdr:nvSpPr>
        <xdr:cNvPr id="448" name="円/楕円 447"/>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63516</xdr:rowOff>
    </xdr:from>
    <xdr:ext cx="762000" cy="259045"/>
    <xdr:sp macro="" textlink="">
      <xdr:nvSpPr>
        <xdr:cNvPr id="449" name="テキスト ボックス 448"/>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148589</xdr:rowOff>
    </xdr:from>
    <xdr:to>
      <xdr:col>19</xdr:col>
      <xdr:colOff>6350</xdr:colOff>
      <xdr:row>79</xdr:row>
      <xdr:rowOff>78739</xdr:rowOff>
    </xdr:to>
    <xdr:sp macro="" textlink="">
      <xdr:nvSpPr>
        <xdr:cNvPr id="450" name="円/楕円 449"/>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63516</xdr:rowOff>
    </xdr:from>
    <xdr:ext cx="762000" cy="259045"/>
    <xdr:sp macro="" textlink="">
      <xdr:nvSpPr>
        <xdr:cNvPr id="451" name="テキスト ボックス 450"/>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熊本県荒尾市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62992</xdr:rowOff>
    </xdr:from>
    <xdr:to>
      <xdr:col>4</xdr:col>
      <xdr:colOff>1117600</xdr:colOff>
      <xdr:row>17</xdr:row>
      <xdr:rowOff>96539</xdr:rowOff>
    </xdr:to>
    <xdr:cxnSp macro="">
      <xdr:nvCxnSpPr>
        <xdr:cNvPr id="50" name="直線コネクタ 49"/>
        <xdr:cNvCxnSpPr/>
      </xdr:nvCxnSpPr>
      <xdr:spPr bwMode="auto">
        <a:xfrm>
          <a:off x="5003800" y="3025267"/>
          <a:ext cx="6477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1308</xdr:rowOff>
    </xdr:from>
    <xdr:to>
      <xdr:col>4</xdr:col>
      <xdr:colOff>469900</xdr:colOff>
      <xdr:row>17</xdr:row>
      <xdr:rowOff>62992</xdr:rowOff>
    </xdr:to>
    <xdr:cxnSp macro="">
      <xdr:nvCxnSpPr>
        <xdr:cNvPr id="53" name="直線コネクタ 52"/>
        <xdr:cNvCxnSpPr/>
      </xdr:nvCxnSpPr>
      <xdr:spPr bwMode="auto">
        <a:xfrm>
          <a:off x="4305300" y="2963583"/>
          <a:ext cx="698500" cy="6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1308</xdr:rowOff>
    </xdr:from>
    <xdr:to>
      <xdr:col>3</xdr:col>
      <xdr:colOff>904875</xdr:colOff>
      <xdr:row>17</xdr:row>
      <xdr:rowOff>16281</xdr:rowOff>
    </xdr:to>
    <xdr:cxnSp macro="">
      <xdr:nvCxnSpPr>
        <xdr:cNvPr id="56" name="直線コネクタ 55"/>
        <xdr:cNvCxnSpPr/>
      </xdr:nvCxnSpPr>
      <xdr:spPr bwMode="auto">
        <a:xfrm flipV="1">
          <a:off x="3606800" y="2963583"/>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16281</xdr:rowOff>
    </xdr:from>
    <xdr:to>
      <xdr:col>3</xdr:col>
      <xdr:colOff>206375</xdr:colOff>
      <xdr:row>17</xdr:row>
      <xdr:rowOff>33807</xdr:rowOff>
    </xdr:to>
    <xdr:cxnSp macro="">
      <xdr:nvCxnSpPr>
        <xdr:cNvPr id="59" name="直線コネクタ 58"/>
        <xdr:cNvCxnSpPr/>
      </xdr:nvCxnSpPr>
      <xdr:spPr bwMode="auto">
        <a:xfrm flipV="1">
          <a:off x="2908300" y="2978556"/>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45739</xdr:rowOff>
    </xdr:from>
    <xdr:to>
      <xdr:col>5</xdr:col>
      <xdr:colOff>34925</xdr:colOff>
      <xdr:row>17</xdr:row>
      <xdr:rowOff>147339</xdr:rowOff>
    </xdr:to>
    <xdr:sp macro="" textlink="">
      <xdr:nvSpPr>
        <xdr:cNvPr id="69" name="円/楕円 68"/>
        <xdr:cNvSpPr/>
      </xdr:nvSpPr>
      <xdr:spPr bwMode="auto">
        <a:xfrm>
          <a:off x="5600700" y="300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17816</xdr:rowOff>
    </xdr:from>
    <xdr:ext cx="762000" cy="259045"/>
    <xdr:sp macro="" textlink="">
      <xdr:nvSpPr>
        <xdr:cNvPr id="70" name="人口1人当たり決算額の推移該当値テキスト130"/>
        <xdr:cNvSpPr txBox="1"/>
      </xdr:nvSpPr>
      <xdr:spPr>
        <a:xfrm>
          <a:off x="5740400" y="29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12192</xdr:rowOff>
    </xdr:from>
    <xdr:to>
      <xdr:col>4</xdr:col>
      <xdr:colOff>520700</xdr:colOff>
      <xdr:row>17</xdr:row>
      <xdr:rowOff>113792</xdr:rowOff>
    </xdr:to>
    <xdr:sp macro="" textlink="">
      <xdr:nvSpPr>
        <xdr:cNvPr id="71" name="円/楕円 70"/>
        <xdr:cNvSpPr/>
      </xdr:nvSpPr>
      <xdr:spPr bwMode="auto">
        <a:xfrm>
          <a:off x="4953000" y="29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98569</xdr:rowOff>
    </xdr:from>
    <xdr:ext cx="736600" cy="259045"/>
    <xdr:sp macro="" textlink="">
      <xdr:nvSpPr>
        <xdr:cNvPr id="72" name="テキスト ボックス 71"/>
        <xdr:cNvSpPr txBox="1"/>
      </xdr:nvSpPr>
      <xdr:spPr>
        <a:xfrm>
          <a:off x="4622800" y="306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121958</xdr:rowOff>
    </xdr:from>
    <xdr:to>
      <xdr:col>3</xdr:col>
      <xdr:colOff>955675</xdr:colOff>
      <xdr:row>17</xdr:row>
      <xdr:rowOff>52108</xdr:rowOff>
    </xdr:to>
    <xdr:sp macro="" textlink="">
      <xdr:nvSpPr>
        <xdr:cNvPr id="73" name="円/楕円 72"/>
        <xdr:cNvSpPr/>
      </xdr:nvSpPr>
      <xdr:spPr bwMode="auto">
        <a:xfrm>
          <a:off x="4254500" y="291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36885</xdr:rowOff>
    </xdr:from>
    <xdr:ext cx="762000" cy="259045"/>
    <xdr:sp macro="" textlink="">
      <xdr:nvSpPr>
        <xdr:cNvPr id="74" name="テキスト ボックス 73"/>
        <xdr:cNvSpPr txBox="1"/>
      </xdr:nvSpPr>
      <xdr:spPr>
        <a:xfrm>
          <a:off x="3924300" y="29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136931</xdr:rowOff>
    </xdr:from>
    <xdr:to>
      <xdr:col>3</xdr:col>
      <xdr:colOff>257175</xdr:colOff>
      <xdr:row>17</xdr:row>
      <xdr:rowOff>67081</xdr:rowOff>
    </xdr:to>
    <xdr:sp macro="" textlink="">
      <xdr:nvSpPr>
        <xdr:cNvPr id="75" name="円/楕円 74"/>
        <xdr:cNvSpPr/>
      </xdr:nvSpPr>
      <xdr:spPr bwMode="auto">
        <a:xfrm>
          <a:off x="3556000" y="292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51858</xdr:rowOff>
    </xdr:from>
    <xdr:ext cx="762000" cy="259045"/>
    <xdr:sp macro="" textlink="">
      <xdr:nvSpPr>
        <xdr:cNvPr id="76" name="テキスト ボックス 75"/>
        <xdr:cNvSpPr txBox="1"/>
      </xdr:nvSpPr>
      <xdr:spPr>
        <a:xfrm>
          <a:off x="3225800" y="30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70,312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154457</xdr:rowOff>
    </xdr:from>
    <xdr:to>
      <xdr:col>2</xdr:col>
      <xdr:colOff>692150</xdr:colOff>
      <xdr:row>17</xdr:row>
      <xdr:rowOff>84607</xdr:rowOff>
    </xdr:to>
    <xdr:sp macro="" textlink="">
      <xdr:nvSpPr>
        <xdr:cNvPr id="77" name="円/楕円 76"/>
        <xdr:cNvSpPr/>
      </xdr:nvSpPr>
      <xdr:spPr bwMode="auto">
        <a:xfrm>
          <a:off x="2857500" y="29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69384</xdr:rowOff>
    </xdr:from>
    <xdr:ext cx="762000" cy="259045"/>
    <xdr:sp macro="" textlink="">
      <xdr:nvSpPr>
        <xdr:cNvPr id="78" name="テキスト ボックス 77"/>
        <xdr:cNvSpPr txBox="1"/>
      </xdr:nvSpPr>
      <xdr:spPr>
        <a:xfrm>
          <a:off x="2527300" y="30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18918</xdr:rowOff>
    </xdr:from>
    <xdr:to>
      <xdr:col>4</xdr:col>
      <xdr:colOff>1117600</xdr:colOff>
      <xdr:row>36</xdr:row>
      <xdr:rowOff>63815</xdr:rowOff>
    </xdr:to>
    <xdr:cxnSp macro="">
      <xdr:nvCxnSpPr>
        <xdr:cNvPr id="110" name="直線コネクタ 109"/>
        <xdr:cNvCxnSpPr/>
      </xdr:nvCxnSpPr>
      <xdr:spPr bwMode="auto">
        <a:xfrm flipV="1">
          <a:off x="5003800" y="6972168"/>
          <a:ext cx="647700" cy="4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63815</xdr:rowOff>
    </xdr:from>
    <xdr:to>
      <xdr:col>4</xdr:col>
      <xdr:colOff>469900</xdr:colOff>
      <xdr:row>36</xdr:row>
      <xdr:rowOff>107478</xdr:rowOff>
    </xdr:to>
    <xdr:cxnSp macro="">
      <xdr:nvCxnSpPr>
        <xdr:cNvPr id="113" name="直線コネクタ 112"/>
        <xdr:cNvCxnSpPr/>
      </xdr:nvCxnSpPr>
      <xdr:spPr bwMode="auto">
        <a:xfrm flipV="1">
          <a:off x="4305300" y="7017065"/>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69645</xdr:rowOff>
    </xdr:from>
    <xdr:to>
      <xdr:col>3</xdr:col>
      <xdr:colOff>904875</xdr:colOff>
      <xdr:row>36</xdr:row>
      <xdr:rowOff>107478</xdr:rowOff>
    </xdr:to>
    <xdr:cxnSp macro="">
      <xdr:nvCxnSpPr>
        <xdr:cNvPr id="116" name="直線コネクタ 115"/>
        <xdr:cNvCxnSpPr/>
      </xdr:nvCxnSpPr>
      <xdr:spPr bwMode="auto">
        <a:xfrm>
          <a:off x="3606800" y="7022895"/>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36588</xdr:rowOff>
    </xdr:from>
    <xdr:to>
      <xdr:col>3</xdr:col>
      <xdr:colOff>206375</xdr:colOff>
      <xdr:row>36</xdr:row>
      <xdr:rowOff>69645</xdr:rowOff>
    </xdr:to>
    <xdr:cxnSp macro="">
      <xdr:nvCxnSpPr>
        <xdr:cNvPr id="119" name="直線コネクタ 118"/>
        <xdr:cNvCxnSpPr/>
      </xdr:nvCxnSpPr>
      <xdr:spPr bwMode="auto">
        <a:xfrm>
          <a:off x="2908300" y="6989838"/>
          <a:ext cx="6985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311018</xdr:rowOff>
    </xdr:from>
    <xdr:to>
      <xdr:col>5</xdr:col>
      <xdr:colOff>34925</xdr:colOff>
      <xdr:row>36</xdr:row>
      <xdr:rowOff>69718</xdr:rowOff>
    </xdr:to>
    <xdr:sp macro="" textlink="">
      <xdr:nvSpPr>
        <xdr:cNvPr id="129" name="円/楕円 128"/>
        <xdr:cNvSpPr/>
      </xdr:nvSpPr>
      <xdr:spPr bwMode="auto">
        <a:xfrm>
          <a:off x="5600700" y="692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156095</xdr:rowOff>
    </xdr:from>
    <xdr:ext cx="762000" cy="259045"/>
    <xdr:sp macro="" textlink="">
      <xdr:nvSpPr>
        <xdr:cNvPr id="130" name="人口1人当たり決算額の推移該当値テキスト445"/>
        <xdr:cNvSpPr txBox="1"/>
      </xdr:nvSpPr>
      <xdr:spPr>
        <a:xfrm>
          <a:off x="5740400" y="67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13015</xdr:rowOff>
    </xdr:from>
    <xdr:to>
      <xdr:col>4</xdr:col>
      <xdr:colOff>520700</xdr:colOff>
      <xdr:row>36</xdr:row>
      <xdr:rowOff>114615</xdr:rowOff>
    </xdr:to>
    <xdr:sp macro="" textlink="">
      <xdr:nvSpPr>
        <xdr:cNvPr id="131" name="円/楕円 130"/>
        <xdr:cNvSpPr/>
      </xdr:nvSpPr>
      <xdr:spPr bwMode="auto">
        <a:xfrm>
          <a:off x="4953000" y="696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124792</xdr:rowOff>
    </xdr:from>
    <xdr:ext cx="736600" cy="259045"/>
    <xdr:sp macro="" textlink="">
      <xdr:nvSpPr>
        <xdr:cNvPr id="132" name="テキスト ボックス 131"/>
        <xdr:cNvSpPr txBox="1"/>
      </xdr:nvSpPr>
      <xdr:spPr>
        <a:xfrm>
          <a:off x="4622800" y="673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56678</xdr:rowOff>
    </xdr:from>
    <xdr:to>
      <xdr:col>3</xdr:col>
      <xdr:colOff>955675</xdr:colOff>
      <xdr:row>36</xdr:row>
      <xdr:rowOff>158278</xdr:rowOff>
    </xdr:to>
    <xdr:sp macro="" textlink="">
      <xdr:nvSpPr>
        <xdr:cNvPr id="133" name="円/楕円 132"/>
        <xdr:cNvSpPr/>
      </xdr:nvSpPr>
      <xdr:spPr bwMode="auto">
        <a:xfrm>
          <a:off x="4254500" y="700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143055</xdr:rowOff>
    </xdr:from>
    <xdr:ext cx="762000" cy="259045"/>
    <xdr:sp macro="" textlink="">
      <xdr:nvSpPr>
        <xdr:cNvPr id="134" name="テキスト ボックス 133"/>
        <xdr:cNvSpPr txBox="1"/>
      </xdr:nvSpPr>
      <xdr:spPr>
        <a:xfrm>
          <a:off x="3924300" y="709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18845</xdr:rowOff>
    </xdr:from>
    <xdr:to>
      <xdr:col>3</xdr:col>
      <xdr:colOff>257175</xdr:colOff>
      <xdr:row>36</xdr:row>
      <xdr:rowOff>120445</xdr:rowOff>
    </xdr:to>
    <xdr:sp macro="" textlink="">
      <xdr:nvSpPr>
        <xdr:cNvPr id="135" name="円/楕円 134"/>
        <xdr:cNvSpPr/>
      </xdr:nvSpPr>
      <xdr:spPr bwMode="auto">
        <a:xfrm>
          <a:off x="3556000" y="697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105222</xdr:rowOff>
    </xdr:from>
    <xdr:ext cx="762000" cy="259045"/>
    <xdr:sp macro="" textlink="">
      <xdr:nvSpPr>
        <xdr:cNvPr id="136" name="テキスト ボックス 135"/>
        <xdr:cNvSpPr txBox="1"/>
      </xdr:nvSpPr>
      <xdr:spPr>
        <a:xfrm>
          <a:off x="3225800" y="7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328688</xdr:rowOff>
    </xdr:from>
    <xdr:to>
      <xdr:col>2</xdr:col>
      <xdr:colOff>692150</xdr:colOff>
      <xdr:row>36</xdr:row>
      <xdr:rowOff>87388</xdr:rowOff>
    </xdr:to>
    <xdr:sp macro="" textlink="">
      <xdr:nvSpPr>
        <xdr:cNvPr id="137" name="円/楕円 136"/>
        <xdr:cNvSpPr/>
      </xdr:nvSpPr>
      <xdr:spPr bwMode="auto">
        <a:xfrm>
          <a:off x="2857500" y="693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72165</xdr:rowOff>
    </xdr:from>
    <xdr:ext cx="762000" cy="259045"/>
    <xdr:sp macro="" textlink="">
      <xdr:nvSpPr>
        <xdr:cNvPr id="138" name="テキスト ボックス 137"/>
        <xdr:cNvSpPr txBox="1"/>
      </xdr:nvSpPr>
      <xdr:spPr>
        <a:xfrm>
          <a:off x="2527300" y="70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財政調整基金残高：基金に頼らず、行財政改革を強力に推進した結果、Ｈ</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年度から積立増を行うことができた。Ｈ</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年度からの国の経済対策やＨ</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年度の政権交代による普通交付税の増額等により、Ｈ</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23.53</a:t>
          </a:r>
          <a:r>
            <a:rPr kumimoji="1" lang="ja-JP" altLang="en-US" sz="1200">
              <a:latin typeface="ＭＳ ゴシック" pitchFamily="49" charset="-128"/>
              <a:ea typeface="ＭＳ ゴシック" pitchFamily="49" charset="-128"/>
            </a:rPr>
            <a:t>％まで増加している。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実質単年度収支：Ｈ</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年度は国の経済対策の影響により</a:t>
          </a:r>
          <a:r>
            <a:rPr kumimoji="1" lang="en-US" altLang="ja-JP" sz="1200">
              <a:latin typeface="ＭＳ ゴシック" pitchFamily="49" charset="-128"/>
              <a:ea typeface="ＭＳ ゴシック" pitchFamily="49" charset="-128"/>
            </a:rPr>
            <a:t>5.24</a:t>
          </a:r>
          <a:r>
            <a:rPr kumimoji="1" lang="ja-JP" altLang="en-US" sz="1200">
              <a:latin typeface="ＭＳ ゴシック" pitchFamily="49" charset="-128"/>
              <a:ea typeface="ＭＳ ゴシック" pitchFamily="49" charset="-128"/>
            </a:rPr>
            <a:t>％となっている。Ｈ</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年度はマイナスだったが、Ｈ</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年度はプラスに転じ、減債基金へ</a:t>
          </a:r>
          <a:r>
            <a:rPr kumimoji="1" lang="en-US" altLang="ja-JP" sz="1200">
              <a:latin typeface="ＭＳ ゴシック" pitchFamily="49" charset="-128"/>
              <a:ea typeface="ＭＳ ゴシック" pitchFamily="49" charset="-128"/>
            </a:rPr>
            <a:t>268</a:t>
          </a:r>
          <a:r>
            <a:rPr kumimoji="1" lang="ja-JP" altLang="en-US" sz="1200">
              <a:latin typeface="ＭＳ ゴシック" pitchFamily="49" charset="-128"/>
              <a:ea typeface="ＭＳ ゴシック" pitchFamily="49" charset="-128"/>
            </a:rPr>
            <a:t>百万円積立を行った。Ｈ</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年度も引き続きプラスとなり、財政調整基金及び減債基金への積立を行った。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荒尾市民病院事業会計：公立病院改革プラン等による経営努力により、赤字額は年々減少傾向にある。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H21</a:t>
          </a:r>
          <a:r>
            <a:rPr kumimoji="1" lang="ja-JP" altLang="en-US" sz="1100">
              <a:latin typeface="ＭＳ ゴシック" pitchFamily="49" charset="-128"/>
              <a:ea typeface="ＭＳ ゴシック" pitchFamily="49" charset="-128"/>
            </a:rPr>
            <a:t>年度は国の経済対策の影響で</a:t>
          </a:r>
          <a:r>
            <a:rPr kumimoji="1" lang="en-US" altLang="ja-JP" sz="1100">
              <a:latin typeface="ＭＳ ゴシック" pitchFamily="49" charset="-128"/>
              <a:ea typeface="ＭＳ ゴシック" pitchFamily="49" charset="-128"/>
            </a:rPr>
            <a:t>4.10</a:t>
          </a:r>
          <a:r>
            <a:rPr kumimoji="1" lang="ja-JP" altLang="en-US" sz="1100">
              <a:latin typeface="ＭＳ ゴシック" pitchFamily="49" charset="-128"/>
              <a:ea typeface="ＭＳ ゴシック" pitchFamily="49" charset="-128"/>
            </a:rPr>
            <a:t>％と最大値となっている。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荒尾市国民健康保険特別会計：一般会計からの繰入の他、国民健康保険財政調整基金の取崩により財政運営を行っていた。</a:t>
          </a:r>
          <a:r>
            <a:rPr kumimoji="1" lang="en-US" altLang="ja-JP" sz="1100">
              <a:latin typeface="ＭＳ ゴシック" pitchFamily="49" charset="-128"/>
              <a:ea typeface="ＭＳ ゴシック" pitchFamily="49" charset="-128"/>
            </a:rPr>
            <a:t>H24</a:t>
          </a:r>
          <a:r>
            <a:rPr kumimoji="1" lang="ja-JP" altLang="en-US" sz="1100">
              <a:latin typeface="ＭＳ ゴシック" pitchFamily="49" charset="-128"/>
              <a:ea typeface="ＭＳ ゴシック" pitchFamily="49" charset="-128"/>
            </a:rPr>
            <a:t>年度には基金が底をつき、初めて赤字に転じたが、</a:t>
          </a:r>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年度は療養給付費等の減により、またプラスに転じた。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荒尾市介護保険特別会計（保険勘定）：一般会計からの繰入の他、介護保険介護給付準備基金の取崩により財政運営を行っている。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荒尾市後期高齢者医療特別会計：保険料徴収を行い、広域連合への負担金の支出を行っている。また、事務費については、一般会計からの繰入で財政運営を行っている。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荒尾市介護保険特別会計（介護サービス勘定）：市全体の</a:t>
          </a:r>
          <a:r>
            <a:rPr kumimoji="1" lang="en-US" altLang="ja-JP" sz="1100">
              <a:latin typeface="ＭＳ ゴシック" pitchFamily="49" charset="-128"/>
              <a:ea typeface="ＭＳ ゴシック" pitchFamily="49" charset="-128"/>
            </a:rPr>
            <a:t>0.05</a:t>
          </a:r>
          <a:r>
            <a:rPr kumimoji="1" lang="ja-JP" altLang="en-US" sz="1100">
              <a:latin typeface="ＭＳ ゴシック" pitchFamily="49" charset="-128"/>
              <a:ea typeface="ＭＳ ゴシック" pitchFamily="49" charset="-128"/>
            </a:rPr>
            <a:t>％以内の範囲で推移しているため、市全体に与える影響は少ないと思われる。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荒尾市老人保健特別会計：</a:t>
          </a:r>
          <a:r>
            <a:rPr kumimoji="1" lang="en-US" altLang="ja-JP" sz="1100">
              <a:latin typeface="ＭＳ ゴシック" pitchFamily="49" charset="-128"/>
              <a:ea typeface="ＭＳ ゴシック" pitchFamily="49" charset="-128"/>
            </a:rPr>
            <a:t>H20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月から後期高齢者医療制度に移行し、</a:t>
          </a:r>
          <a:r>
            <a:rPr kumimoji="1" lang="en-US" altLang="ja-JP" sz="1100">
              <a:latin typeface="ＭＳ ゴシック" pitchFamily="49" charset="-128"/>
              <a:ea typeface="ＭＳ ゴシック" pitchFamily="49" charset="-128"/>
            </a:rPr>
            <a:t>H22</a:t>
          </a:r>
          <a:r>
            <a:rPr kumimoji="1" lang="ja-JP" altLang="en-US" sz="1100">
              <a:latin typeface="ＭＳ ゴシック" pitchFamily="49" charset="-128"/>
              <a:ea typeface="ＭＳ ゴシック" pitchFamily="49" charset="-128"/>
            </a:rPr>
            <a:t>年度をもって、精算終了した。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元利償還金：年々減少傾向にあったが、</a:t>
          </a:r>
          <a:r>
            <a:rPr kumimoji="1" lang="en-US" altLang="ja-JP" sz="900">
              <a:latin typeface="ＭＳ ゴシック" pitchFamily="49" charset="-128"/>
              <a:ea typeface="ＭＳ ゴシック" pitchFamily="49" charset="-128"/>
            </a:rPr>
            <a:t>H24</a:t>
          </a:r>
          <a:r>
            <a:rPr kumimoji="1" lang="ja-JP" altLang="en-US" sz="900">
              <a:latin typeface="ＭＳ ゴシック" pitchFamily="49" charset="-128"/>
              <a:ea typeface="ＭＳ ゴシック" pitchFamily="49" charset="-128"/>
            </a:rPr>
            <a:t>年度から第三セクター等改革推進債</a:t>
          </a:r>
          <a:r>
            <a:rPr kumimoji="1" lang="en-US" altLang="ja-JP" sz="900">
              <a:latin typeface="ＭＳ ゴシック" pitchFamily="49" charset="-128"/>
              <a:ea typeface="ＭＳ ゴシック" pitchFamily="49" charset="-128"/>
            </a:rPr>
            <a:t>+144</a:t>
          </a:r>
          <a:r>
            <a:rPr kumimoji="1" lang="ja-JP" altLang="en-US" sz="900">
              <a:latin typeface="ＭＳ ゴシック" pitchFamily="49" charset="-128"/>
              <a:ea typeface="ＭＳ ゴシック" pitchFamily="49" charset="-128"/>
            </a:rPr>
            <a:t>百万円のため増加している。</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公営企業債の元利償還金に対する繰入金：水道事業会計において、ありあけ浄水場の給水開始に伴い、その償還が始まり、増加した。</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組合等が起こした地方債の元利償還金に対する負担金等：有明広域行政事務組合と大牟田・荒尾清掃施設組合の負担金であり、全体で横ばいで推移している。</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債務負担行為に基づく支出額：</a:t>
          </a:r>
          <a:r>
            <a:rPr kumimoji="1" lang="en-US" altLang="ja-JP" sz="900">
              <a:latin typeface="ＭＳ ゴシック" pitchFamily="49" charset="-128"/>
              <a:ea typeface="ＭＳ ゴシック" pitchFamily="49" charset="-128"/>
            </a:rPr>
            <a:t>H21</a:t>
          </a:r>
          <a:r>
            <a:rPr kumimoji="1" lang="ja-JP" altLang="en-US" sz="900">
              <a:latin typeface="ＭＳ ゴシック" pitchFamily="49" charset="-128"/>
              <a:ea typeface="ＭＳ ゴシック" pitchFamily="49" charset="-128"/>
            </a:rPr>
            <a:t>年度より、工業団地土地購入として発生した。</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算入公債費等：過去の起債に対する基準財政需要額であり、横ばいから微増となっている。</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r>
            <a:rPr kumimoji="1" lang="en-US" altLang="ja-JP" sz="900">
              <a:latin typeface="ＭＳ ゴシック" pitchFamily="49" charset="-128"/>
              <a:ea typeface="ＭＳ ゴシック" pitchFamily="49" charset="-128"/>
            </a:rPr>
            <a:t>H24</a:t>
          </a:r>
          <a:r>
            <a:rPr kumimoji="1" lang="ja-JP" altLang="en-US" sz="900">
              <a:latin typeface="ＭＳ ゴシック" pitchFamily="49" charset="-128"/>
              <a:ea typeface="ＭＳ ゴシック" pitchFamily="49" charset="-128"/>
            </a:rPr>
            <a:t>年度からは、算入公債費等が横ばいから微増傾向となっている。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一般会計等に係る地方債の現在高：全体に横ばいから微増で推移している。</a:t>
          </a:r>
          <a:r>
            <a:rPr kumimoji="1" lang="en-US" altLang="ja-JP" sz="1100">
              <a:latin typeface="ＭＳ ゴシック" pitchFamily="49" charset="-128"/>
              <a:ea typeface="ＭＳ ゴシック" pitchFamily="49" charset="-128"/>
            </a:rPr>
            <a:t>H23</a:t>
          </a:r>
          <a:r>
            <a:rPr kumimoji="1" lang="ja-JP" altLang="en-US" sz="1100">
              <a:latin typeface="ＭＳ ゴシック" pitchFamily="49" charset="-128"/>
              <a:ea typeface="ＭＳ ゴシック" pitchFamily="49" charset="-128"/>
            </a:rPr>
            <a:t>年度からは、競馬組合解散に伴う第三セクター等改革推進債の起債により増加している。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債務負担行為に基づく支出予定額：近年、新たな事業を行っていないことから年々減少傾向にある。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H20</a:t>
          </a:r>
          <a:r>
            <a:rPr kumimoji="1" lang="ja-JP" altLang="en-US" sz="1100">
              <a:latin typeface="ＭＳ ゴシック" pitchFamily="49" charset="-128"/>
              <a:ea typeface="ＭＳ ゴシック" pitchFamily="49" charset="-128"/>
            </a:rPr>
            <a:t>年度からは減少傾向にあったが、水道事業会計、病院事業会計の増加により、</a:t>
          </a:r>
          <a:r>
            <a:rPr kumimoji="1" lang="en-US" altLang="ja-JP" sz="1100">
              <a:latin typeface="ＭＳ ゴシック" pitchFamily="49" charset="-128"/>
              <a:ea typeface="ＭＳ ゴシック" pitchFamily="49" charset="-128"/>
            </a:rPr>
            <a:t>H23</a:t>
          </a:r>
          <a:r>
            <a:rPr kumimoji="1" lang="ja-JP" altLang="en-US" sz="1100">
              <a:latin typeface="ＭＳ ゴシック" pitchFamily="49" charset="-128"/>
              <a:ea typeface="ＭＳ ゴシック" pitchFamily="49" charset="-128"/>
            </a:rPr>
            <a:t>年度からは増加に転じたが、</a:t>
          </a:r>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年度は減少した。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組合等負担等見込額：有明広域行政事務組合、大牟田・荒尾清掃施設組合の負担金であり、新たな設備投資等を行わない限り、年々減少傾向にある。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充当可能基金：財政調整基金</a:t>
          </a:r>
          <a:r>
            <a:rPr kumimoji="1" lang="en-US" altLang="ja-JP" sz="1100">
              <a:latin typeface="ＭＳ ゴシック" pitchFamily="49" charset="-128"/>
              <a:ea typeface="ＭＳ ゴシック" pitchFamily="49" charset="-128"/>
            </a:rPr>
            <a:t>229</a:t>
          </a:r>
          <a:r>
            <a:rPr kumimoji="1" lang="ja-JP" altLang="en-US" sz="1100">
              <a:latin typeface="ＭＳ ゴシック" pitchFamily="49" charset="-128"/>
              <a:ea typeface="ＭＳ ゴシック" pitchFamily="49" charset="-128"/>
            </a:rPr>
            <a:t>百万円、減債基金</a:t>
          </a:r>
          <a:r>
            <a:rPr kumimoji="1" lang="en-US" altLang="ja-JP" sz="1100">
              <a:latin typeface="ＭＳ ゴシック" pitchFamily="49" charset="-128"/>
              <a:ea typeface="ＭＳ ゴシック" pitchFamily="49" charset="-128"/>
            </a:rPr>
            <a:t>149</a:t>
          </a:r>
          <a:r>
            <a:rPr kumimoji="1" lang="ja-JP" altLang="en-US" sz="1100">
              <a:latin typeface="ＭＳ ゴシック" pitchFamily="49" charset="-128"/>
              <a:ea typeface="ＭＳ ゴシック" pitchFamily="49" charset="-128"/>
            </a:rPr>
            <a:t>百万円増等により、</a:t>
          </a:r>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年度で</a:t>
          </a:r>
          <a:r>
            <a:rPr kumimoji="1" lang="en-US" altLang="ja-JP" sz="1100">
              <a:latin typeface="ＭＳ ゴシック" pitchFamily="49" charset="-128"/>
              <a:ea typeface="ＭＳ ゴシック" pitchFamily="49" charset="-128"/>
            </a:rPr>
            <a:t>5,876</a:t>
          </a:r>
          <a:r>
            <a:rPr kumimoji="1" lang="ja-JP" altLang="en-US" sz="1100">
              <a:latin typeface="ＭＳ ゴシック" pitchFamily="49" charset="-128"/>
              <a:ea typeface="ＭＳ ゴシック" pitchFamily="49" charset="-128"/>
            </a:rPr>
            <a:t>百万円まで増額となっている。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20709006</v>
      </c>
      <c r="BO4" s="379"/>
      <c r="BP4" s="379"/>
      <c r="BQ4" s="379"/>
      <c r="BR4" s="379"/>
      <c r="BS4" s="379"/>
      <c r="BT4" s="379"/>
      <c r="BU4" s="380"/>
      <c r="BV4" s="378">
        <v>18919387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2.7</v>
      </c>
      <c r="CU4" s="554"/>
      <c r="CV4" s="554"/>
      <c r="CW4" s="554"/>
      <c r="CX4" s="554"/>
      <c r="CY4" s="554"/>
      <c r="CZ4" s="554"/>
      <c r="DA4" s="555"/>
      <c r="DB4" s="553">
        <v>4</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20345336</v>
      </c>
      <c r="BO5" s="384"/>
      <c r="BP5" s="384"/>
      <c r="BQ5" s="384"/>
      <c r="BR5" s="384"/>
      <c r="BS5" s="384"/>
      <c r="BT5" s="384"/>
      <c r="BU5" s="385"/>
      <c r="BV5" s="383">
        <v>18352663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92</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363670</v>
      </c>
      <c r="BO6" s="384"/>
      <c r="BP6" s="384"/>
      <c r="BQ6" s="384"/>
      <c r="BR6" s="384"/>
      <c r="BS6" s="384"/>
      <c r="BT6" s="384"/>
      <c r="BU6" s="385"/>
      <c r="BV6" s="383">
        <v>566724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99.6</v>
      </c>
      <c r="CU6" s="528"/>
      <c r="CV6" s="528"/>
      <c r="CW6" s="528"/>
      <c r="CX6" s="528"/>
      <c r="CY6" s="528"/>
      <c r="CZ6" s="528"/>
      <c r="DA6" s="529"/>
      <c r="DB6" s="527">
        <v>99.1</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45468</v>
      </c>
      <c r="BO7" s="384"/>
      <c r="BP7" s="384"/>
      <c r="BQ7" s="384"/>
      <c r="BR7" s="384"/>
      <c r="BS7" s="384"/>
      <c r="BT7" s="384"/>
      <c r="BU7" s="385"/>
      <c r="BV7" s="383">
        <v>111082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11595863</v>
      </c>
      <c r="CU7" s="384"/>
      <c r="CV7" s="384"/>
      <c r="CW7" s="384"/>
      <c r="CX7" s="384"/>
      <c r="CY7" s="384"/>
      <c r="CZ7" s="384"/>
      <c r="DA7" s="385"/>
      <c r="DB7" s="383">
        <v>11430636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318202</v>
      </c>
      <c r="BO8" s="384"/>
      <c r="BP8" s="384"/>
      <c r="BQ8" s="384"/>
      <c r="BR8" s="384"/>
      <c r="BS8" s="384"/>
      <c r="BT8" s="384"/>
      <c r="BU8" s="385"/>
      <c r="BV8" s="383">
        <v>455642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0.45</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55321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-137440</v>
      </c>
      <c r="BO9" s="384"/>
      <c r="BP9" s="384"/>
      <c r="BQ9" s="384"/>
      <c r="BR9" s="384"/>
      <c r="BS9" s="384"/>
      <c r="BT9" s="384"/>
      <c r="BU9" s="385"/>
      <c r="BV9" s="383">
        <v>158120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12.9</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55960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229230</v>
      </c>
      <c r="BO10" s="384"/>
      <c r="BP10" s="384"/>
      <c r="BQ10" s="384"/>
      <c r="BR10" s="384"/>
      <c r="BS10" s="384"/>
      <c r="BT10" s="384"/>
      <c r="BU10" s="385"/>
      <c r="BV10" s="383">
        <v>1499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222078</v>
      </c>
      <c r="BO11" s="384"/>
      <c r="BP11" s="384"/>
      <c r="BQ11" s="384"/>
      <c r="BR11" s="384"/>
      <c r="BS11" s="384"/>
      <c r="BT11" s="384"/>
      <c r="BU11" s="385"/>
      <c r="BV11" s="383">
        <v>29367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55257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55053</v>
      </c>
      <c r="S13" s="483"/>
      <c r="T13" s="483"/>
      <c r="U13" s="483"/>
      <c r="V13" s="484"/>
      <c r="W13" s="470" t="s">
        <v>124</v>
      </c>
      <c r="X13" s="396"/>
      <c r="Y13" s="396"/>
      <c r="Z13" s="396"/>
      <c r="AA13" s="396"/>
      <c r="AB13" s="397"/>
      <c r="AC13" s="359">
        <v>1008</v>
      </c>
      <c r="AD13" s="360"/>
      <c r="AE13" s="360"/>
      <c r="AF13" s="360"/>
      <c r="AG13" s="361"/>
      <c r="AH13" s="359">
        <v>1202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313868</v>
      </c>
      <c r="BO13" s="384"/>
      <c r="BP13" s="384"/>
      <c r="BQ13" s="384"/>
      <c r="BR13" s="384"/>
      <c r="BS13" s="384"/>
      <c r="BT13" s="384"/>
      <c r="BU13" s="385"/>
      <c r="BV13" s="383">
        <v>188986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55381</v>
      </c>
      <c r="S14" s="483"/>
      <c r="T14" s="483"/>
      <c r="U14" s="483"/>
      <c r="V14" s="484"/>
      <c r="W14" s="485"/>
      <c r="X14" s="399"/>
      <c r="Y14" s="399"/>
      <c r="Z14" s="399"/>
      <c r="AA14" s="399"/>
      <c r="AB14" s="400"/>
      <c r="AC14" s="475">
        <v>4.5</v>
      </c>
      <c r="AD14" s="476"/>
      <c r="AE14" s="476"/>
      <c r="AF14" s="476"/>
      <c r="AG14" s="477"/>
      <c r="AH14" s="475">
        <v>5.0999999999999996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41.7</v>
      </c>
      <c r="CU14" s="454"/>
      <c r="CV14" s="454"/>
      <c r="CW14" s="454"/>
      <c r="CX14" s="454"/>
      <c r="CY14" s="454"/>
      <c r="CZ14" s="454"/>
      <c r="DA14" s="455"/>
      <c r="DB14" s="486">
        <v>60.1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55176</v>
      </c>
      <c r="S15" s="483"/>
      <c r="T15" s="483"/>
      <c r="U15" s="483"/>
      <c r="V15" s="484"/>
      <c r="W15" s="470" t="s">
        <v>131</v>
      </c>
      <c r="X15" s="396"/>
      <c r="Y15" s="396"/>
      <c r="Z15" s="396"/>
      <c r="AA15" s="396"/>
      <c r="AB15" s="397"/>
      <c r="AC15" s="359">
        <v>6305</v>
      </c>
      <c r="AD15" s="360"/>
      <c r="AE15" s="360"/>
      <c r="AF15" s="360"/>
      <c r="AG15" s="361"/>
      <c r="AH15" s="359">
        <v>6734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4337589</v>
      </c>
      <c r="BO15" s="379"/>
      <c r="BP15" s="379"/>
      <c r="BQ15" s="379"/>
      <c r="BR15" s="379"/>
      <c r="BS15" s="379"/>
      <c r="BT15" s="379"/>
      <c r="BU15" s="380"/>
      <c r="BV15" s="378">
        <v>4244614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27.8</v>
      </c>
      <c r="AD16" s="476"/>
      <c r="AE16" s="476"/>
      <c r="AF16" s="476"/>
      <c r="AG16" s="477"/>
      <c r="AH16" s="475">
        <v>28.8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9526023</v>
      </c>
      <c r="BO16" s="384"/>
      <c r="BP16" s="384"/>
      <c r="BQ16" s="384"/>
      <c r="BR16" s="384"/>
      <c r="BS16" s="384"/>
      <c r="BT16" s="384"/>
      <c r="BU16" s="385"/>
      <c r="BV16" s="383">
        <v>9385762</v>
      </c>
      <c r="BW16" s="384"/>
      <c r="BX16" s="384"/>
      <c r="BY16" s="384"/>
      <c r="BZ16" s="384"/>
      <c r="CA16" s="384"/>
      <c r="CB16" s="384"/>
      <c r="CC16" s="385"/>
      <c r="CD16" s="152"/>
      <c r="CE16" s="381" t="s">
        <v>137</v>
      </c>
      <c r="CF16" s="381"/>
      <c r="CG16" s="381"/>
      <c r="CH16" s="381"/>
      <c r="CI16" s="381"/>
      <c r="CJ16" s="381"/>
      <c r="CK16" s="381"/>
      <c r="CL16" s="381"/>
      <c r="CM16" s="381"/>
      <c r="CN16" s="381"/>
      <c r="CO16" s="381"/>
      <c r="CP16" s="381"/>
      <c r="CQ16" s="381"/>
      <c r="CR16" s="381"/>
      <c r="CS16" s="382"/>
      <c r="CT16" s="353">
        <v>2.4</v>
      </c>
      <c r="CU16" s="354"/>
      <c r="CV16" s="354"/>
      <c r="CW16" s="354"/>
      <c r="CX16" s="354"/>
      <c r="CY16" s="354"/>
      <c r="CZ16" s="354"/>
      <c r="DA16" s="355"/>
      <c r="DB16" s="353">
        <v>2.4</v>
      </c>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138</v>
      </c>
      <c r="N17" s="465"/>
      <c r="O17" s="465"/>
      <c r="P17" s="465"/>
      <c r="Q17" s="466"/>
      <c r="R17" s="467" t="s">
        <v>135</v>
      </c>
      <c r="S17" s="468"/>
      <c r="T17" s="468"/>
      <c r="U17" s="468"/>
      <c r="V17" s="469"/>
      <c r="W17" s="470" t="s">
        <v>139</v>
      </c>
      <c r="X17" s="396"/>
      <c r="Y17" s="396"/>
      <c r="Z17" s="396"/>
      <c r="AA17" s="396"/>
      <c r="AB17" s="397"/>
      <c r="AC17" s="359">
        <v>15329</v>
      </c>
      <c r="AD17" s="360"/>
      <c r="AE17" s="360"/>
      <c r="AF17" s="360"/>
      <c r="AG17" s="361"/>
      <c r="AH17" s="359">
        <v>15291</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5588832</v>
      </c>
      <c r="BO17" s="384"/>
      <c r="BP17" s="384"/>
      <c r="BQ17" s="384"/>
      <c r="BR17" s="384"/>
      <c r="BS17" s="384"/>
      <c r="BT17" s="384"/>
      <c r="BU17" s="385"/>
      <c r="BV17" s="383">
        <v>5451541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57.15</v>
      </c>
      <c r="M18" s="446"/>
      <c r="N18" s="446"/>
      <c r="O18" s="446"/>
      <c r="P18" s="446"/>
      <c r="Q18" s="446"/>
      <c r="R18" s="447"/>
      <c r="S18" s="447"/>
      <c r="T18" s="447"/>
      <c r="U18" s="447"/>
      <c r="V18" s="448"/>
      <c r="W18" s="462"/>
      <c r="X18" s="463"/>
      <c r="Y18" s="463"/>
      <c r="Z18" s="463"/>
      <c r="AA18" s="463"/>
      <c r="AB18" s="471"/>
      <c r="AC18" s="347">
        <v>67.7</v>
      </c>
      <c r="AD18" s="348"/>
      <c r="AE18" s="348"/>
      <c r="AF18" s="348"/>
      <c r="AG18" s="449"/>
      <c r="AH18" s="347">
        <v>65.3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10816962</v>
      </c>
      <c r="BO18" s="384"/>
      <c r="BP18" s="384"/>
      <c r="BQ18" s="384"/>
      <c r="BR18" s="384"/>
      <c r="BS18" s="384"/>
      <c r="BT18" s="384"/>
      <c r="BU18" s="385"/>
      <c r="BV18" s="383">
        <v>10744270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968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13538523</v>
      </c>
      <c r="BO19" s="384"/>
      <c r="BP19" s="384"/>
      <c r="BQ19" s="384"/>
      <c r="BR19" s="384"/>
      <c r="BS19" s="384"/>
      <c r="BT19" s="384"/>
      <c r="BU19" s="385"/>
      <c r="BV19" s="383">
        <v>13013388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20898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15818494</v>
      </c>
      <c r="BO23" s="384"/>
      <c r="BP23" s="384"/>
      <c r="BQ23" s="384"/>
      <c r="BR23" s="384"/>
      <c r="BS23" s="384"/>
      <c r="BT23" s="384"/>
      <c r="BU23" s="385"/>
      <c r="BV23" s="383">
        <v>16029389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8860</v>
      </c>
      <c r="R24" s="360"/>
      <c r="S24" s="360"/>
      <c r="T24" s="360"/>
      <c r="U24" s="360"/>
      <c r="V24" s="361"/>
      <c r="W24" s="425"/>
      <c r="X24" s="416"/>
      <c r="Y24" s="417"/>
      <c r="Z24" s="356" t="s">
        <v>155</v>
      </c>
      <c r="AA24" s="357"/>
      <c r="AB24" s="357"/>
      <c r="AC24" s="357"/>
      <c r="AD24" s="357"/>
      <c r="AE24" s="357"/>
      <c r="AF24" s="357"/>
      <c r="AG24" s="358"/>
      <c r="AH24" s="359">
        <v>330</v>
      </c>
      <c r="AI24" s="360"/>
      <c r="AJ24" s="360"/>
      <c r="AK24" s="360"/>
      <c r="AL24" s="361"/>
      <c r="AM24" s="359">
        <v>965250</v>
      </c>
      <c r="AN24" s="360"/>
      <c r="AO24" s="360"/>
      <c r="AP24" s="360"/>
      <c r="AQ24" s="360"/>
      <c r="AR24" s="361"/>
      <c r="AS24" s="359">
        <v>2925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13234925</v>
      </c>
      <c r="BO24" s="384"/>
      <c r="BP24" s="384"/>
      <c r="BQ24" s="384"/>
      <c r="BR24" s="384"/>
      <c r="BS24" s="384"/>
      <c r="BT24" s="384"/>
      <c r="BU24" s="385"/>
      <c r="BV24" s="383">
        <v>12804073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6780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3691730</v>
      </c>
      <c r="BO25" s="379"/>
      <c r="BP25" s="379"/>
      <c r="BQ25" s="379"/>
      <c r="BR25" s="379"/>
      <c r="BS25" s="379"/>
      <c r="BT25" s="379"/>
      <c r="BU25" s="380"/>
      <c r="BV25" s="378">
        <v>2329316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5900</v>
      </c>
      <c r="R26" s="360"/>
      <c r="S26" s="360"/>
      <c r="T26" s="360"/>
      <c r="U26" s="360"/>
      <c r="V26" s="361"/>
      <c r="W26" s="425"/>
      <c r="X26" s="416"/>
      <c r="Y26" s="417"/>
      <c r="Z26" s="356" t="s">
        <v>161</v>
      </c>
      <c r="AA26" s="436"/>
      <c r="AB26" s="436"/>
      <c r="AC26" s="436"/>
      <c r="AD26" s="436"/>
      <c r="AE26" s="436"/>
      <c r="AF26" s="436"/>
      <c r="AG26" s="437"/>
      <c r="AH26" s="359">
        <v>19</v>
      </c>
      <c r="AI26" s="360"/>
      <c r="AJ26" s="360"/>
      <c r="AK26" s="360"/>
      <c r="AL26" s="361"/>
      <c r="AM26" s="359">
        <v>69293</v>
      </c>
      <c r="AN26" s="360"/>
      <c r="AO26" s="360"/>
      <c r="AP26" s="360"/>
      <c r="AQ26" s="360"/>
      <c r="AR26" s="361"/>
      <c r="AS26" s="359">
        <v>3647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4450</v>
      </c>
      <c r="R27" s="360"/>
      <c r="S27" s="360"/>
      <c r="T27" s="360"/>
      <c r="U27" s="360"/>
      <c r="V27" s="361"/>
      <c r="W27" s="425"/>
      <c r="X27" s="416"/>
      <c r="Y27" s="417"/>
      <c r="Z27" s="356" t="s">
        <v>164</v>
      </c>
      <c r="AA27" s="357"/>
      <c r="AB27" s="357"/>
      <c r="AC27" s="357"/>
      <c r="AD27" s="357"/>
      <c r="AE27" s="357"/>
      <c r="AF27" s="357"/>
      <c r="AG27" s="358"/>
      <c r="AH27" s="359">
        <v>3</v>
      </c>
      <c r="AI27" s="360"/>
      <c r="AJ27" s="360"/>
      <c r="AK27" s="360"/>
      <c r="AL27" s="361"/>
      <c r="AM27" s="359">
        <v>13167</v>
      </c>
      <c r="AN27" s="360"/>
      <c r="AO27" s="360"/>
      <c r="AP27" s="360"/>
      <c r="AQ27" s="360"/>
      <c r="AR27" s="361"/>
      <c r="AS27" s="359">
        <v>4389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430131</v>
      </c>
      <c r="BO27" s="387"/>
      <c r="BP27" s="387"/>
      <c r="BQ27" s="387"/>
      <c r="BR27" s="387"/>
      <c r="BS27" s="387"/>
      <c r="BT27" s="387"/>
      <c r="BU27" s="388"/>
      <c r="BV27" s="386">
        <v>430004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4100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2728749</v>
      </c>
      <c r="BO28" s="379"/>
      <c r="BP28" s="379"/>
      <c r="BQ28" s="379"/>
      <c r="BR28" s="379"/>
      <c r="BS28" s="379"/>
      <c r="BT28" s="379"/>
      <c r="BU28" s="380"/>
      <c r="BV28" s="378">
        <v>2499519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20</v>
      </c>
      <c r="M29" s="360"/>
      <c r="N29" s="360"/>
      <c r="O29" s="360"/>
      <c r="P29" s="361"/>
      <c r="Q29" s="359">
        <v>3840</v>
      </c>
      <c r="R29" s="360"/>
      <c r="S29" s="360"/>
      <c r="T29" s="360"/>
      <c r="U29" s="360"/>
      <c r="V29" s="361"/>
      <c r="W29" s="425"/>
      <c r="X29" s="416"/>
      <c r="Y29" s="417"/>
      <c r="Z29" s="356" t="s">
        <v>171</v>
      </c>
      <c r="AA29" s="357"/>
      <c r="AB29" s="357"/>
      <c r="AC29" s="357"/>
      <c r="AD29" s="357"/>
      <c r="AE29" s="357"/>
      <c r="AF29" s="357"/>
      <c r="AG29" s="358"/>
      <c r="AH29" s="359">
        <v>333</v>
      </c>
      <c r="AI29" s="360"/>
      <c r="AJ29" s="360"/>
      <c r="AK29" s="360"/>
      <c r="AL29" s="361"/>
      <c r="AM29" s="359">
        <v>978417</v>
      </c>
      <c r="AN29" s="360"/>
      <c r="AO29" s="360"/>
      <c r="AP29" s="360"/>
      <c r="AQ29" s="360"/>
      <c r="AR29" s="361"/>
      <c r="AS29" s="359">
        <v>2938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820244</v>
      </c>
      <c r="BO29" s="384"/>
      <c r="BP29" s="384"/>
      <c r="BQ29" s="384"/>
      <c r="BR29" s="384"/>
      <c r="BS29" s="384"/>
      <c r="BT29" s="384"/>
      <c r="BU29" s="385"/>
      <c r="BV29" s="383">
        <v>671539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1260378</v>
      </c>
      <c r="BO30" s="387"/>
      <c r="BP30" s="387"/>
      <c r="BQ30" s="387"/>
      <c r="BR30" s="387"/>
      <c r="BS30" s="387"/>
      <c r="BT30" s="387"/>
      <c r="BU30" s="388"/>
      <c r="BV30" s="386">
        <v>1322128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荒尾市国民健康保険特別会計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荒尾市水道事業会計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荒尾市公共下水道事業特別会計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有明広域行政事務組合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荒尾市土地開発公社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荒尾市介護保険特別会計（保険勘定）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荒尾市病院事業会計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大牟田・荒尾清掃施設組合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荒尾商業開発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荒尾市後期高齢者医療特別会計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熊本県後期高齢者医療広域連合（一般会計）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荒尾市介護保険特別会計（介護サービス勘定）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熊本県後期高齢者医療広域連合（特別会計）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4984938</v>
      </c>
      <c r="S5" s="637"/>
      <c r="T5" s="637"/>
      <c r="U5" s="637"/>
      <c r="V5" s="637"/>
      <c r="W5" s="637"/>
      <c r="X5" s="637"/>
      <c r="Y5" s="684"/>
      <c r="Z5" s="697">
        <v>24.1</v>
      </c>
      <c r="AA5" s="697"/>
      <c r="AB5" s="697"/>
      <c r="AC5" s="697"/>
      <c r="AD5" s="698">
        <v>4984938</v>
      </c>
      <c r="AE5" s="698"/>
      <c r="AF5" s="698"/>
      <c r="AG5" s="698"/>
      <c r="AH5" s="698"/>
      <c r="AI5" s="698"/>
      <c r="AJ5" s="698"/>
      <c r="AK5" s="698"/>
      <c r="AL5" s="685">
        <v>45.9</v>
      </c>
      <c r="AM5" s="654"/>
      <c r="AN5" s="654"/>
      <c r="AO5" s="686"/>
      <c r="AP5" s="673" t="s">
        <v>209</v>
      </c>
      <c r="AQ5" s="674"/>
      <c r="AR5" s="674"/>
      <c r="AS5" s="674"/>
      <c r="AT5" s="674"/>
      <c r="AU5" s="674"/>
      <c r="AV5" s="674"/>
      <c r="AW5" s="674"/>
      <c r="AX5" s="674"/>
      <c r="AY5" s="674"/>
      <c r="AZ5" s="674"/>
      <c r="BA5" s="674"/>
      <c r="BB5" s="674"/>
      <c r="BC5" s="674"/>
      <c r="BD5" s="674"/>
      <c r="BE5" s="674"/>
      <c r="BF5" s="675"/>
      <c r="BG5" s="586">
        <v>4973743</v>
      </c>
      <c r="BH5" s="587"/>
      <c r="BI5" s="587"/>
      <c r="BJ5" s="587"/>
      <c r="BK5" s="587"/>
      <c r="BL5" s="587"/>
      <c r="BM5" s="587"/>
      <c r="BN5" s="588"/>
      <c r="BO5" s="639">
        <v>99.8</v>
      </c>
      <c r="BP5" s="639"/>
      <c r="BQ5" s="639"/>
      <c r="BR5" s="639"/>
      <c r="BS5" s="640">
        <v>201843</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136595</v>
      </c>
      <c r="S6" s="587"/>
      <c r="T6" s="587"/>
      <c r="U6" s="587"/>
      <c r="V6" s="587"/>
      <c r="W6" s="587"/>
      <c r="X6" s="587"/>
      <c r="Y6" s="588"/>
      <c r="Z6" s="639">
        <v>0.7</v>
      </c>
      <c r="AA6" s="639"/>
      <c r="AB6" s="639"/>
      <c r="AC6" s="639"/>
      <c r="AD6" s="640">
        <v>136595</v>
      </c>
      <c r="AE6" s="640"/>
      <c r="AF6" s="640"/>
      <c r="AG6" s="640"/>
      <c r="AH6" s="640"/>
      <c r="AI6" s="640"/>
      <c r="AJ6" s="640"/>
      <c r="AK6" s="640"/>
      <c r="AL6" s="609">
        <v>1.3</v>
      </c>
      <c r="AM6" s="641"/>
      <c r="AN6" s="641"/>
      <c r="AO6" s="642"/>
      <c r="AP6" s="583" t="s">
        <v>214</v>
      </c>
      <c r="AQ6" s="584"/>
      <c r="AR6" s="584"/>
      <c r="AS6" s="584"/>
      <c r="AT6" s="584"/>
      <c r="AU6" s="584"/>
      <c r="AV6" s="584"/>
      <c r="AW6" s="584"/>
      <c r="AX6" s="584"/>
      <c r="AY6" s="584"/>
      <c r="AZ6" s="584"/>
      <c r="BA6" s="584"/>
      <c r="BB6" s="584"/>
      <c r="BC6" s="584"/>
      <c r="BD6" s="584"/>
      <c r="BE6" s="584"/>
      <c r="BF6" s="585"/>
      <c r="BG6" s="586">
        <v>4973743</v>
      </c>
      <c r="BH6" s="587"/>
      <c r="BI6" s="587"/>
      <c r="BJ6" s="587"/>
      <c r="BK6" s="587"/>
      <c r="BL6" s="587"/>
      <c r="BM6" s="587"/>
      <c r="BN6" s="588"/>
      <c r="BO6" s="639">
        <v>99.8</v>
      </c>
      <c r="BP6" s="639"/>
      <c r="BQ6" s="639"/>
      <c r="BR6" s="639"/>
      <c r="BS6" s="640">
        <v>201843</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230529</v>
      </c>
      <c r="CS6" s="587"/>
      <c r="CT6" s="587"/>
      <c r="CU6" s="587"/>
      <c r="CV6" s="587"/>
      <c r="CW6" s="587"/>
      <c r="CX6" s="587"/>
      <c r="CY6" s="588"/>
      <c r="CZ6" s="639">
        <v>1.1000000000000001</v>
      </c>
      <c r="DA6" s="639"/>
      <c r="DB6" s="639"/>
      <c r="DC6" s="639"/>
      <c r="DD6" s="592" t="s">
        <v>216</v>
      </c>
      <c r="DE6" s="587"/>
      <c r="DF6" s="587"/>
      <c r="DG6" s="587"/>
      <c r="DH6" s="587"/>
      <c r="DI6" s="587"/>
      <c r="DJ6" s="587"/>
      <c r="DK6" s="587"/>
      <c r="DL6" s="587"/>
      <c r="DM6" s="587"/>
      <c r="DN6" s="587"/>
      <c r="DO6" s="587"/>
      <c r="DP6" s="588"/>
      <c r="DQ6" s="592">
        <v>230529</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9627</v>
      </c>
      <c r="S7" s="587"/>
      <c r="T7" s="587"/>
      <c r="U7" s="587"/>
      <c r="V7" s="587"/>
      <c r="W7" s="587"/>
      <c r="X7" s="587"/>
      <c r="Y7" s="588"/>
      <c r="Z7" s="639">
        <v>0</v>
      </c>
      <c r="AA7" s="639"/>
      <c r="AB7" s="639"/>
      <c r="AC7" s="639"/>
      <c r="AD7" s="640">
        <v>9627</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2050177</v>
      </c>
      <c r="BH7" s="587"/>
      <c r="BI7" s="587"/>
      <c r="BJ7" s="587"/>
      <c r="BK7" s="587"/>
      <c r="BL7" s="587"/>
      <c r="BM7" s="587"/>
      <c r="BN7" s="588"/>
      <c r="BO7" s="639">
        <v>41.1</v>
      </c>
      <c r="BP7" s="639"/>
      <c r="BQ7" s="639"/>
      <c r="BR7" s="639"/>
      <c r="BS7" s="640">
        <v>48134</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2454276</v>
      </c>
      <c r="CS7" s="587"/>
      <c r="CT7" s="587"/>
      <c r="CU7" s="587"/>
      <c r="CV7" s="587"/>
      <c r="CW7" s="587"/>
      <c r="CX7" s="587"/>
      <c r="CY7" s="588"/>
      <c r="CZ7" s="639">
        <v>12.1</v>
      </c>
      <c r="DA7" s="639"/>
      <c r="DB7" s="639"/>
      <c r="DC7" s="639"/>
      <c r="DD7" s="592">
        <v>216356</v>
      </c>
      <c r="DE7" s="587"/>
      <c r="DF7" s="587"/>
      <c r="DG7" s="587"/>
      <c r="DH7" s="587"/>
      <c r="DI7" s="587"/>
      <c r="DJ7" s="587"/>
      <c r="DK7" s="587"/>
      <c r="DL7" s="587"/>
      <c r="DM7" s="587"/>
      <c r="DN7" s="587"/>
      <c r="DO7" s="587"/>
      <c r="DP7" s="588"/>
      <c r="DQ7" s="592">
        <v>2110499</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9350</v>
      </c>
      <c r="S8" s="587"/>
      <c r="T8" s="587"/>
      <c r="U8" s="587"/>
      <c r="V8" s="587"/>
      <c r="W8" s="587"/>
      <c r="X8" s="587"/>
      <c r="Y8" s="588"/>
      <c r="Z8" s="639">
        <v>0</v>
      </c>
      <c r="AA8" s="639"/>
      <c r="AB8" s="639"/>
      <c r="AC8" s="639"/>
      <c r="AD8" s="640">
        <v>9350</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67887</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8301356</v>
      </c>
      <c r="CS8" s="587"/>
      <c r="CT8" s="587"/>
      <c r="CU8" s="587"/>
      <c r="CV8" s="587"/>
      <c r="CW8" s="587"/>
      <c r="CX8" s="587"/>
      <c r="CY8" s="588"/>
      <c r="CZ8" s="639">
        <v>40.799999999999997</v>
      </c>
      <c r="DA8" s="639"/>
      <c r="DB8" s="639"/>
      <c r="DC8" s="639"/>
      <c r="DD8" s="592">
        <v>209455</v>
      </c>
      <c r="DE8" s="587"/>
      <c r="DF8" s="587"/>
      <c r="DG8" s="587"/>
      <c r="DH8" s="587"/>
      <c r="DI8" s="587"/>
      <c r="DJ8" s="587"/>
      <c r="DK8" s="587"/>
      <c r="DL8" s="587"/>
      <c r="DM8" s="587"/>
      <c r="DN8" s="587"/>
      <c r="DO8" s="587"/>
      <c r="DP8" s="588"/>
      <c r="DQ8" s="592">
        <v>3851512</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1896</v>
      </c>
      <c r="S9" s="587"/>
      <c r="T9" s="587"/>
      <c r="U9" s="587"/>
      <c r="V9" s="587"/>
      <c r="W9" s="587"/>
      <c r="X9" s="587"/>
      <c r="Y9" s="588"/>
      <c r="Z9" s="639">
        <v>0</v>
      </c>
      <c r="AA9" s="639"/>
      <c r="AB9" s="639"/>
      <c r="AC9" s="639"/>
      <c r="AD9" s="640">
        <v>1896</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1688211</v>
      </c>
      <c r="BH9" s="587"/>
      <c r="BI9" s="587"/>
      <c r="BJ9" s="587"/>
      <c r="BK9" s="587"/>
      <c r="BL9" s="587"/>
      <c r="BM9" s="587"/>
      <c r="BN9" s="588"/>
      <c r="BO9" s="639">
        <v>33.9</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2789900</v>
      </c>
      <c r="CS9" s="587"/>
      <c r="CT9" s="587"/>
      <c r="CU9" s="587"/>
      <c r="CV9" s="587"/>
      <c r="CW9" s="587"/>
      <c r="CX9" s="587"/>
      <c r="CY9" s="588"/>
      <c r="CZ9" s="639">
        <v>13.7</v>
      </c>
      <c r="DA9" s="639"/>
      <c r="DB9" s="639"/>
      <c r="DC9" s="639"/>
      <c r="DD9" s="592">
        <v>120876</v>
      </c>
      <c r="DE9" s="587"/>
      <c r="DF9" s="587"/>
      <c r="DG9" s="587"/>
      <c r="DH9" s="587"/>
      <c r="DI9" s="587"/>
      <c r="DJ9" s="587"/>
      <c r="DK9" s="587"/>
      <c r="DL9" s="587"/>
      <c r="DM9" s="587"/>
      <c r="DN9" s="587"/>
      <c r="DO9" s="587"/>
      <c r="DP9" s="588"/>
      <c r="DQ9" s="592">
        <v>2420653</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451660</v>
      </c>
      <c r="S10" s="587"/>
      <c r="T10" s="587"/>
      <c r="U10" s="587"/>
      <c r="V10" s="587"/>
      <c r="W10" s="587"/>
      <c r="X10" s="587"/>
      <c r="Y10" s="588"/>
      <c r="Z10" s="639">
        <v>2.2000000000000002</v>
      </c>
      <c r="AA10" s="639"/>
      <c r="AB10" s="639"/>
      <c r="AC10" s="639"/>
      <c r="AD10" s="640">
        <v>451660</v>
      </c>
      <c r="AE10" s="640"/>
      <c r="AF10" s="640"/>
      <c r="AG10" s="640"/>
      <c r="AH10" s="640"/>
      <c r="AI10" s="640"/>
      <c r="AJ10" s="640"/>
      <c r="AK10" s="640"/>
      <c r="AL10" s="609">
        <v>4.2</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107951</v>
      </c>
      <c r="BH10" s="587"/>
      <c r="BI10" s="587"/>
      <c r="BJ10" s="587"/>
      <c r="BK10" s="587"/>
      <c r="BL10" s="587"/>
      <c r="BM10" s="587"/>
      <c r="BN10" s="588"/>
      <c r="BO10" s="639">
        <v>2.2000000000000002</v>
      </c>
      <c r="BP10" s="639"/>
      <c r="BQ10" s="639"/>
      <c r="BR10" s="639"/>
      <c r="BS10" s="592">
        <v>17786</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51514</v>
      </c>
      <c r="CS10" s="587"/>
      <c r="CT10" s="587"/>
      <c r="CU10" s="587"/>
      <c r="CV10" s="587"/>
      <c r="CW10" s="587"/>
      <c r="CX10" s="587"/>
      <c r="CY10" s="588"/>
      <c r="CZ10" s="639">
        <v>0.3</v>
      </c>
      <c r="DA10" s="639"/>
      <c r="DB10" s="639"/>
      <c r="DC10" s="639"/>
      <c r="DD10" s="592" t="s">
        <v>113</v>
      </c>
      <c r="DE10" s="587"/>
      <c r="DF10" s="587"/>
      <c r="DG10" s="587"/>
      <c r="DH10" s="587"/>
      <c r="DI10" s="587"/>
      <c r="DJ10" s="587"/>
      <c r="DK10" s="587"/>
      <c r="DL10" s="587"/>
      <c r="DM10" s="587"/>
      <c r="DN10" s="587"/>
      <c r="DO10" s="587"/>
      <c r="DP10" s="588"/>
      <c r="DQ10" s="592">
        <v>13679</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29232</v>
      </c>
      <c r="S11" s="587"/>
      <c r="T11" s="587"/>
      <c r="U11" s="587"/>
      <c r="V11" s="587"/>
      <c r="W11" s="587"/>
      <c r="X11" s="587"/>
      <c r="Y11" s="588"/>
      <c r="Z11" s="639">
        <v>0.1</v>
      </c>
      <c r="AA11" s="639"/>
      <c r="AB11" s="639"/>
      <c r="AC11" s="639"/>
      <c r="AD11" s="640">
        <v>29232</v>
      </c>
      <c r="AE11" s="640"/>
      <c r="AF11" s="640"/>
      <c r="AG11" s="640"/>
      <c r="AH11" s="640"/>
      <c r="AI11" s="640"/>
      <c r="AJ11" s="640"/>
      <c r="AK11" s="640"/>
      <c r="AL11" s="609">
        <v>0.3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186128</v>
      </c>
      <c r="BH11" s="587"/>
      <c r="BI11" s="587"/>
      <c r="BJ11" s="587"/>
      <c r="BK11" s="587"/>
      <c r="BL11" s="587"/>
      <c r="BM11" s="587"/>
      <c r="BN11" s="588"/>
      <c r="BO11" s="639">
        <v>3.7</v>
      </c>
      <c r="BP11" s="639"/>
      <c r="BQ11" s="639"/>
      <c r="BR11" s="639"/>
      <c r="BS11" s="592">
        <v>30348</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565144</v>
      </c>
      <c r="CS11" s="587"/>
      <c r="CT11" s="587"/>
      <c r="CU11" s="587"/>
      <c r="CV11" s="587"/>
      <c r="CW11" s="587"/>
      <c r="CX11" s="587"/>
      <c r="CY11" s="588"/>
      <c r="CZ11" s="639">
        <v>2.8</v>
      </c>
      <c r="DA11" s="639"/>
      <c r="DB11" s="639"/>
      <c r="DC11" s="639"/>
      <c r="DD11" s="592">
        <v>430267</v>
      </c>
      <c r="DE11" s="587"/>
      <c r="DF11" s="587"/>
      <c r="DG11" s="587"/>
      <c r="DH11" s="587"/>
      <c r="DI11" s="587"/>
      <c r="DJ11" s="587"/>
      <c r="DK11" s="587"/>
      <c r="DL11" s="587"/>
      <c r="DM11" s="587"/>
      <c r="DN11" s="587"/>
      <c r="DO11" s="587"/>
      <c r="DP11" s="588"/>
      <c r="DQ11" s="592">
        <v>133607</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2351434</v>
      </c>
      <c r="BH12" s="587"/>
      <c r="BI12" s="587"/>
      <c r="BJ12" s="587"/>
      <c r="BK12" s="587"/>
      <c r="BL12" s="587"/>
      <c r="BM12" s="587"/>
      <c r="BN12" s="588"/>
      <c r="BO12" s="639">
        <v>47.2</v>
      </c>
      <c r="BP12" s="639"/>
      <c r="BQ12" s="639"/>
      <c r="BR12" s="639"/>
      <c r="BS12" s="592">
        <v>153709</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413320</v>
      </c>
      <c r="CS12" s="587"/>
      <c r="CT12" s="587"/>
      <c r="CU12" s="587"/>
      <c r="CV12" s="587"/>
      <c r="CW12" s="587"/>
      <c r="CX12" s="587"/>
      <c r="CY12" s="588"/>
      <c r="CZ12" s="639">
        <v>2</v>
      </c>
      <c r="DA12" s="639"/>
      <c r="DB12" s="639"/>
      <c r="DC12" s="639"/>
      <c r="DD12" s="592">
        <v>219732</v>
      </c>
      <c r="DE12" s="587"/>
      <c r="DF12" s="587"/>
      <c r="DG12" s="587"/>
      <c r="DH12" s="587"/>
      <c r="DI12" s="587"/>
      <c r="DJ12" s="587"/>
      <c r="DK12" s="587"/>
      <c r="DL12" s="587"/>
      <c r="DM12" s="587"/>
      <c r="DN12" s="587"/>
      <c r="DO12" s="587"/>
      <c r="DP12" s="588"/>
      <c r="DQ12" s="592">
        <v>237619</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24937</v>
      </c>
      <c r="S13" s="587"/>
      <c r="T13" s="587"/>
      <c r="U13" s="587"/>
      <c r="V13" s="587"/>
      <c r="W13" s="587"/>
      <c r="X13" s="587"/>
      <c r="Y13" s="588"/>
      <c r="Z13" s="639">
        <v>0.1</v>
      </c>
      <c r="AA13" s="639"/>
      <c r="AB13" s="639"/>
      <c r="AC13" s="639"/>
      <c r="AD13" s="640">
        <v>24937</v>
      </c>
      <c r="AE13" s="640"/>
      <c r="AF13" s="640"/>
      <c r="AG13" s="640"/>
      <c r="AH13" s="640"/>
      <c r="AI13" s="640"/>
      <c r="AJ13" s="640"/>
      <c r="AK13" s="640"/>
      <c r="AL13" s="609">
        <v>0.2</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2343767</v>
      </c>
      <c r="BH13" s="587"/>
      <c r="BI13" s="587"/>
      <c r="BJ13" s="587"/>
      <c r="BK13" s="587"/>
      <c r="BL13" s="587"/>
      <c r="BM13" s="587"/>
      <c r="BN13" s="588"/>
      <c r="BO13" s="639">
        <v>47</v>
      </c>
      <c r="BP13" s="639"/>
      <c r="BQ13" s="639"/>
      <c r="BR13" s="639"/>
      <c r="BS13" s="592">
        <v>153709</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1325412</v>
      </c>
      <c r="CS13" s="587"/>
      <c r="CT13" s="587"/>
      <c r="CU13" s="587"/>
      <c r="CV13" s="587"/>
      <c r="CW13" s="587"/>
      <c r="CX13" s="587"/>
      <c r="CY13" s="588"/>
      <c r="CZ13" s="639">
        <v>6.5</v>
      </c>
      <c r="DA13" s="639"/>
      <c r="DB13" s="639"/>
      <c r="DC13" s="639"/>
      <c r="DD13" s="592">
        <v>622428</v>
      </c>
      <c r="DE13" s="587"/>
      <c r="DF13" s="587"/>
      <c r="DG13" s="587"/>
      <c r="DH13" s="587"/>
      <c r="DI13" s="587"/>
      <c r="DJ13" s="587"/>
      <c r="DK13" s="587"/>
      <c r="DL13" s="587"/>
      <c r="DM13" s="587"/>
      <c r="DN13" s="587"/>
      <c r="DO13" s="587"/>
      <c r="DP13" s="588"/>
      <c r="DQ13" s="592">
        <v>746196</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127513</v>
      </c>
      <c r="BH14" s="587"/>
      <c r="BI14" s="587"/>
      <c r="BJ14" s="587"/>
      <c r="BK14" s="587"/>
      <c r="BL14" s="587"/>
      <c r="BM14" s="587"/>
      <c r="BN14" s="588"/>
      <c r="BO14" s="639">
        <v>2.6</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634649</v>
      </c>
      <c r="CS14" s="587"/>
      <c r="CT14" s="587"/>
      <c r="CU14" s="587"/>
      <c r="CV14" s="587"/>
      <c r="CW14" s="587"/>
      <c r="CX14" s="587"/>
      <c r="CY14" s="588"/>
      <c r="CZ14" s="639">
        <v>3.1</v>
      </c>
      <c r="DA14" s="639"/>
      <c r="DB14" s="639"/>
      <c r="DC14" s="639"/>
      <c r="DD14" s="592">
        <v>14388</v>
      </c>
      <c r="DE14" s="587"/>
      <c r="DF14" s="587"/>
      <c r="DG14" s="587"/>
      <c r="DH14" s="587"/>
      <c r="DI14" s="587"/>
      <c r="DJ14" s="587"/>
      <c r="DK14" s="587"/>
      <c r="DL14" s="587"/>
      <c r="DM14" s="587"/>
      <c r="DN14" s="587"/>
      <c r="DO14" s="587"/>
      <c r="DP14" s="588"/>
      <c r="DQ14" s="592">
        <v>607617</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19439</v>
      </c>
      <c r="S15" s="587"/>
      <c r="T15" s="587"/>
      <c r="U15" s="587"/>
      <c r="V15" s="587"/>
      <c r="W15" s="587"/>
      <c r="X15" s="587"/>
      <c r="Y15" s="588"/>
      <c r="Z15" s="639">
        <v>0.1</v>
      </c>
      <c r="AA15" s="639"/>
      <c r="AB15" s="639"/>
      <c r="AC15" s="639"/>
      <c r="AD15" s="640">
        <v>19439</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444619</v>
      </c>
      <c r="BH15" s="587"/>
      <c r="BI15" s="587"/>
      <c r="BJ15" s="587"/>
      <c r="BK15" s="587"/>
      <c r="BL15" s="587"/>
      <c r="BM15" s="587"/>
      <c r="BN15" s="588"/>
      <c r="BO15" s="639">
        <v>8.9</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1705227</v>
      </c>
      <c r="CS15" s="587"/>
      <c r="CT15" s="587"/>
      <c r="CU15" s="587"/>
      <c r="CV15" s="587"/>
      <c r="CW15" s="587"/>
      <c r="CX15" s="587"/>
      <c r="CY15" s="588"/>
      <c r="CZ15" s="639">
        <v>8.4</v>
      </c>
      <c r="DA15" s="639"/>
      <c r="DB15" s="639"/>
      <c r="DC15" s="639"/>
      <c r="DD15" s="592">
        <v>678396</v>
      </c>
      <c r="DE15" s="587"/>
      <c r="DF15" s="587"/>
      <c r="DG15" s="587"/>
      <c r="DH15" s="587"/>
      <c r="DI15" s="587"/>
      <c r="DJ15" s="587"/>
      <c r="DK15" s="587"/>
      <c r="DL15" s="587"/>
      <c r="DM15" s="587"/>
      <c r="DN15" s="587"/>
      <c r="DO15" s="587"/>
      <c r="DP15" s="588"/>
      <c r="DQ15" s="592">
        <v>1069496</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6070789</v>
      </c>
      <c r="S16" s="587"/>
      <c r="T16" s="587"/>
      <c r="U16" s="587"/>
      <c r="V16" s="587"/>
      <c r="W16" s="587"/>
      <c r="X16" s="587"/>
      <c r="Y16" s="588"/>
      <c r="Z16" s="639">
        <v>29.3</v>
      </c>
      <c r="AA16" s="639"/>
      <c r="AB16" s="639"/>
      <c r="AC16" s="639"/>
      <c r="AD16" s="640">
        <v>5171442</v>
      </c>
      <c r="AE16" s="640"/>
      <c r="AF16" s="640"/>
      <c r="AG16" s="640"/>
      <c r="AH16" s="640"/>
      <c r="AI16" s="640"/>
      <c r="AJ16" s="640"/>
      <c r="AK16" s="640"/>
      <c r="AL16" s="609">
        <v>47.6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1261</v>
      </c>
      <c r="CS16" s="587"/>
      <c r="CT16" s="587"/>
      <c r="CU16" s="587"/>
      <c r="CV16" s="587"/>
      <c r="CW16" s="587"/>
      <c r="CX16" s="587"/>
      <c r="CY16" s="588"/>
      <c r="CZ16" s="639">
        <v>0</v>
      </c>
      <c r="DA16" s="639"/>
      <c r="DB16" s="639"/>
      <c r="DC16" s="639"/>
      <c r="DD16" s="592" t="s">
        <v>113</v>
      </c>
      <c r="DE16" s="587"/>
      <c r="DF16" s="587"/>
      <c r="DG16" s="587"/>
      <c r="DH16" s="587"/>
      <c r="DI16" s="587"/>
      <c r="DJ16" s="587"/>
      <c r="DK16" s="587"/>
      <c r="DL16" s="587"/>
      <c r="DM16" s="587"/>
      <c r="DN16" s="587"/>
      <c r="DO16" s="587"/>
      <c r="DP16" s="588"/>
      <c r="DQ16" s="592">
        <v>1261</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5171442</v>
      </c>
      <c r="S17" s="587"/>
      <c r="T17" s="587"/>
      <c r="U17" s="587"/>
      <c r="V17" s="587"/>
      <c r="W17" s="587"/>
      <c r="X17" s="587"/>
      <c r="Y17" s="588"/>
      <c r="Z17" s="639">
        <v>25</v>
      </c>
      <c r="AA17" s="639"/>
      <c r="AB17" s="639"/>
      <c r="AC17" s="639"/>
      <c r="AD17" s="640">
        <v>5171442</v>
      </c>
      <c r="AE17" s="640"/>
      <c r="AF17" s="640"/>
      <c r="AG17" s="640"/>
      <c r="AH17" s="640"/>
      <c r="AI17" s="640"/>
      <c r="AJ17" s="640"/>
      <c r="AK17" s="640"/>
      <c r="AL17" s="609">
        <v>47.6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1872748</v>
      </c>
      <c r="CS17" s="587"/>
      <c r="CT17" s="587"/>
      <c r="CU17" s="587"/>
      <c r="CV17" s="587"/>
      <c r="CW17" s="587"/>
      <c r="CX17" s="587"/>
      <c r="CY17" s="588"/>
      <c r="CZ17" s="639">
        <v>9.1999999999999993</v>
      </c>
      <c r="DA17" s="639"/>
      <c r="DB17" s="639"/>
      <c r="DC17" s="639"/>
      <c r="DD17" s="592" t="s">
        <v>113</v>
      </c>
      <c r="DE17" s="587"/>
      <c r="DF17" s="587"/>
      <c r="DG17" s="587"/>
      <c r="DH17" s="587"/>
      <c r="DI17" s="587"/>
      <c r="DJ17" s="587"/>
      <c r="DK17" s="587"/>
      <c r="DL17" s="587"/>
      <c r="DM17" s="587"/>
      <c r="DN17" s="587"/>
      <c r="DO17" s="587"/>
      <c r="DP17" s="588"/>
      <c r="DQ17" s="592">
        <v>1752185</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899347</v>
      </c>
      <c r="S18" s="587"/>
      <c r="T18" s="587"/>
      <c r="U18" s="587"/>
      <c r="V18" s="587"/>
      <c r="W18" s="587"/>
      <c r="X18" s="587"/>
      <c r="Y18" s="588"/>
      <c r="Z18" s="639">
        <v>4.3</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t="s">
        <v>113</v>
      </c>
      <c r="S19" s="587"/>
      <c r="T19" s="587"/>
      <c r="U19" s="587"/>
      <c r="V19" s="587"/>
      <c r="W19" s="587"/>
      <c r="X19" s="587"/>
      <c r="Y19" s="588"/>
      <c r="Z19" s="639" t="s">
        <v>113</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11195</v>
      </c>
      <c r="BH19" s="587"/>
      <c r="BI19" s="587"/>
      <c r="BJ19" s="587"/>
      <c r="BK19" s="587"/>
      <c r="BL19" s="587"/>
      <c r="BM19" s="587"/>
      <c r="BN19" s="588"/>
      <c r="BO19" s="639">
        <v>0.2</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11738463</v>
      </c>
      <c r="S20" s="587"/>
      <c r="T20" s="587"/>
      <c r="U20" s="587"/>
      <c r="V20" s="587"/>
      <c r="W20" s="587"/>
      <c r="X20" s="587"/>
      <c r="Y20" s="588"/>
      <c r="Z20" s="639">
        <v>56.7</v>
      </c>
      <c r="AA20" s="639"/>
      <c r="AB20" s="639"/>
      <c r="AC20" s="639"/>
      <c r="AD20" s="640">
        <v>10839116</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11195</v>
      </c>
      <c r="BH20" s="587"/>
      <c r="BI20" s="587"/>
      <c r="BJ20" s="587"/>
      <c r="BK20" s="587"/>
      <c r="BL20" s="587"/>
      <c r="BM20" s="587"/>
      <c r="BN20" s="588"/>
      <c r="BO20" s="639">
        <v>0.2</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20345336</v>
      </c>
      <c r="CS20" s="587"/>
      <c r="CT20" s="587"/>
      <c r="CU20" s="587"/>
      <c r="CV20" s="587"/>
      <c r="CW20" s="587"/>
      <c r="CX20" s="587"/>
      <c r="CY20" s="588"/>
      <c r="CZ20" s="639">
        <v>100</v>
      </c>
      <c r="DA20" s="639"/>
      <c r="DB20" s="639"/>
      <c r="DC20" s="639"/>
      <c r="DD20" s="592">
        <v>2511898</v>
      </c>
      <c r="DE20" s="587"/>
      <c r="DF20" s="587"/>
      <c r="DG20" s="587"/>
      <c r="DH20" s="587"/>
      <c r="DI20" s="587"/>
      <c r="DJ20" s="587"/>
      <c r="DK20" s="587"/>
      <c r="DL20" s="587"/>
      <c r="DM20" s="587"/>
      <c r="DN20" s="587"/>
      <c r="DO20" s="587"/>
      <c r="DP20" s="588"/>
      <c r="DQ20" s="592">
        <v>13174853</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10714</v>
      </c>
      <c r="S21" s="587"/>
      <c r="T21" s="587"/>
      <c r="U21" s="587"/>
      <c r="V21" s="587"/>
      <c r="W21" s="587"/>
      <c r="X21" s="587"/>
      <c r="Y21" s="588"/>
      <c r="Z21" s="639">
        <v>0.1</v>
      </c>
      <c r="AA21" s="639"/>
      <c r="AB21" s="639"/>
      <c r="AC21" s="639"/>
      <c r="AD21" s="640">
        <v>10714</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11195</v>
      </c>
      <c r="BH21" s="587"/>
      <c r="BI21" s="587"/>
      <c r="BJ21" s="587"/>
      <c r="BK21" s="587"/>
      <c r="BL21" s="587"/>
      <c r="BM21" s="587"/>
      <c r="BN21" s="588"/>
      <c r="BO21" s="639">
        <v>0.2</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294818</v>
      </c>
      <c r="S22" s="587"/>
      <c r="T22" s="587"/>
      <c r="U22" s="587"/>
      <c r="V22" s="587"/>
      <c r="W22" s="587"/>
      <c r="X22" s="587"/>
      <c r="Y22" s="588"/>
      <c r="Z22" s="639">
        <v>1.4</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290855</v>
      </c>
      <c r="S23" s="587"/>
      <c r="T23" s="587"/>
      <c r="U23" s="587"/>
      <c r="V23" s="587"/>
      <c r="W23" s="587"/>
      <c r="X23" s="587"/>
      <c r="Y23" s="588"/>
      <c r="Z23" s="639">
        <v>1.4</v>
      </c>
      <c r="AA23" s="639"/>
      <c r="AB23" s="639"/>
      <c r="AC23" s="639"/>
      <c r="AD23" s="640">
        <v>1231</v>
      </c>
      <c r="AE23" s="640"/>
      <c r="AF23" s="640"/>
      <c r="AG23" s="640"/>
      <c r="AH23" s="640"/>
      <c r="AI23" s="640"/>
      <c r="AJ23" s="640"/>
      <c r="AK23" s="640"/>
      <c r="AL23" s="609">
        <v>0</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332456</v>
      </c>
      <c r="S24" s="587"/>
      <c r="T24" s="587"/>
      <c r="U24" s="587"/>
      <c r="V24" s="587"/>
      <c r="W24" s="587"/>
      <c r="X24" s="587"/>
      <c r="Y24" s="588"/>
      <c r="Z24" s="639">
        <v>1.6</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10439539</v>
      </c>
      <c r="CS24" s="637"/>
      <c r="CT24" s="637"/>
      <c r="CU24" s="637"/>
      <c r="CV24" s="637"/>
      <c r="CW24" s="637"/>
      <c r="CX24" s="637"/>
      <c r="CY24" s="684"/>
      <c r="CZ24" s="688">
        <v>51.3</v>
      </c>
      <c r="DA24" s="689"/>
      <c r="DB24" s="689"/>
      <c r="DC24" s="690"/>
      <c r="DD24" s="683">
        <v>6324001</v>
      </c>
      <c r="DE24" s="637"/>
      <c r="DF24" s="637"/>
      <c r="DG24" s="637"/>
      <c r="DH24" s="637"/>
      <c r="DI24" s="637"/>
      <c r="DJ24" s="637"/>
      <c r="DK24" s="684"/>
      <c r="DL24" s="683">
        <v>5901597</v>
      </c>
      <c r="DM24" s="637"/>
      <c r="DN24" s="637"/>
      <c r="DO24" s="637"/>
      <c r="DP24" s="637"/>
      <c r="DQ24" s="637"/>
      <c r="DR24" s="637"/>
      <c r="DS24" s="637"/>
      <c r="DT24" s="637"/>
      <c r="DU24" s="637"/>
      <c r="DV24" s="684"/>
      <c r="DW24" s="685">
        <v>50.5</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3596540</v>
      </c>
      <c r="S25" s="587"/>
      <c r="T25" s="587"/>
      <c r="U25" s="587"/>
      <c r="V25" s="587"/>
      <c r="W25" s="587"/>
      <c r="X25" s="587"/>
      <c r="Y25" s="588"/>
      <c r="Z25" s="639">
        <v>17.399999999999999</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3134258</v>
      </c>
      <c r="CS25" s="605"/>
      <c r="CT25" s="605"/>
      <c r="CU25" s="605"/>
      <c r="CV25" s="605"/>
      <c r="CW25" s="605"/>
      <c r="CX25" s="605"/>
      <c r="CY25" s="606"/>
      <c r="CZ25" s="589">
        <v>15.4</v>
      </c>
      <c r="DA25" s="607"/>
      <c r="DB25" s="607"/>
      <c r="DC25" s="608"/>
      <c r="DD25" s="592">
        <v>2925016</v>
      </c>
      <c r="DE25" s="605"/>
      <c r="DF25" s="605"/>
      <c r="DG25" s="605"/>
      <c r="DH25" s="605"/>
      <c r="DI25" s="605"/>
      <c r="DJ25" s="605"/>
      <c r="DK25" s="606"/>
      <c r="DL25" s="592">
        <v>2726578</v>
      </c>
      <c r="DM25" s="605"/>
      <c r="DN25" s="605"/>
      <c r="DO25" s="605"/>
      <c r="DP25" s="605"/>
      <c r="DQ25" s="605"/>
      <c r="DR25" s="605"/>
      <c r="DS25" s="605"/>
      <c r="DT25" s="605"/>
      <c r="DU25" s="605"/>
      <c r="DV25" s="606"/>
      <c r="DW25" s="609">
        <v>23.3</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1672382</v>
      </c>
      <c r="CS26" s="587"/>
      <c r="CT26" s="587"/>
      <c r="CU26" s="587"/>
      <c r="CV26" s="587"/>
      <c r="CW26" s="587"/>
      <c r="CX26" s="587"/>
      <c r="CY26" s="588"/>
      <c r="CZ26" s="589">
        <v>8.1999999999999993</v>
      </c>
      <c r="DA26" s="607"/>
      <c r="DB26" s="607"/>
      <c r="DC26" s="608"/>
      <c r="DD26" s="592">
        <v>1501082</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1832057</v>
      </c>
      <c r="S27" s="587"/>
      <c r="T27" s="587"/>
      <c r="U27" s="587"/>
      <c r="V27" s="587"/>
      <c r="W27" s="587"/>
      <c r="X27" s="587"/>
      <c r="Y27" s="588"/>
      <c r="Z27" s="639">
        <v>8.8000000000000007</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4984938</v>
      </c>
      <c r="BH27" s="587"/>
      <c r="BI27" s="587"/>
      <c r="BJ27" s="587"/>
      <c r="BK27" s="587"/>
      <c r="BL27" s="587"/>
      <c r="BM27" s="587"/>
      <c r="BN27" s="588"/>
      <c r="BO27" s="639">
        <v>100</v>
      </c>
      <c r="BP27" s="639"/>
      <c r="BQ27" s="639"/>
      <c r="BR27" s="639"/>
      <c r="BS27" s="592">
        <v>201843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5432533</v>
      </c>
      <c r="CS27" s="605"/>
      <c r="CT27" s="605"/>
      <c r="CU27" s="605"/>
      <c r="CV27" s="605"/>
      <c r="CW27" s="605"/>
      <c r="CX27" s="605"/>
      <c r="CY27" s="606"/>
      <c r="CZ27" s="589">
        <v>26.7</v>
      </c>
      <c r="DA27" s="607"/>
      <c r="DB27" s="607"/>
      <c r="DC27" s="608"/>
      <c r="DD27" s="592">
        <v>1646800</v>
      </c>
      <c r="DE27" s="605"/>
      <c r="DF27" s="605"/>
      <c r="DG27" s="605"/>
      <c r="DH27" s="605"/>
      <c r="DI27" s="605"/>
      <c r="DJ27" s="605"/>
      <c r="DK27" s="606"/>
      <c r="DL27" s="592">
        <v>1644912</v>
      </c>
      <c r="DM27" s="605"/>
      <c r="DN27" s="605"/>
      <c r="DO27" s="605"/>
      <c r="DP27" s="605"/>
      <c r="DQ27" s="605"/>
      <c r="DR27" s="605"/>
      <c r="DS27" s="605"/>
      <c r="DT27" s="605"/>
      <c r="DU27" s="605"/>
      <c r="DV27" s="606"/>
      <c r="DW27" s="609">
        <v>14.1</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204821</v>
      </c>
      <c r="S28" s="587"/>
      <c r="T28" s="587"/>
      <c r="U28" s="587"/>
      <c r="V28" s="587"/>
      <c r="W28" s="587"/>
      <c r="X28" s="587"/>
      <c r="Y28" s="588"/>
      <c r="Z28" s="639">
        <v>1</v>
      </c>
      <c r="AA28" s="639"/>
      <c r="AB28" s="639"/>
      <c r="AC28" s="639"/>
      <c r="AD28" s="640">
        <v>7239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1872748</v>
      </c>
      <c r="CS28" s="587"/>
      <c r="CT28" s="587"/>
      <c r="CU28" s="587"/>
      <c r="CV28" s="587"/>
      <c r="CW28" s="587"/>
      <c r="CX28" s="587"/>
      <c r="CY28" s="588"/>
      <c r="CZ28" s="589">
        <v>9.1999999999999993</v>
      </c>
      <c r="DA28" s="607"/>
      <c r="DB28" s="607"/>
      <c r="DC28" s="608"/>
      <c r="DD28" s="592">
        <v>1752185</v>
      </c>
      <c r="DE28" s="587"/>
      <c r="DF28" s="587"/>
      <c r="DG28" s="587"/>
      <c r="DH28" s="587"/>
      <c r="DI28" s="587"/>
      <c r="DJ28" s="587"/>
      <c r="DK28" s="588"/>
      <c r="DL28" s="592">
        <v>1530107</v>
      </c>
      <c r="DM28" s="587"/>
      <c r="DN28" s="587"/>
      <c r="DO28" s="587"/>
      <c r="DP28" s="587"/>
      <c r="DQ28" s="587"/>
      <c r="DR28" s="587"/>
      <c r="DS28" s="587"/>
      <c r="DT28" s="587"/>
      <c r="DU28" s="587"/>
      <c r="DV28" s="588"/>
      <c r="DW28" s="609">
        <v>13.1</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1588</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57</v>
      </c>
      <c r="CG29" s="620"/>
      <c r="CH29" s="620"/>
      <c r="CI29" s="620"/>
      <c r="CJ29" s="620"/>
      <c r="CK29" s="620"/>
      <c r="CL29" s="620"/>
      <c r="CM29" s="620"/>
      <c r="CN29" s="620"/>
      <c r="CO29" s="620"/>
      <c r="CP29" s="620"/>
      <c r="CQ29" s="621"/>
      <c r="CR29" s="586">
        <v>1872534</v>
      </c>
      <c r="CS29" s="605"/>
      <c r="CT29" s="605"/>
      <c r="CU29" s="605"/>
      <c r="CV29" s="605"/>
      <c r="CW29" s="605"/>
      <c r="CX29" s="605"/>
      <c r="CY29" s="606"/>
      <c r="CZ29" s="589">
        <v>9.1999999999999993</v>
      </c>
      <c r="DA29" s="607"/>
      <c r="DB29" s="607"/>
      <c r="DC29" s="608"/>
      <c r="DD29" s="592">
        <v>1751971</v>
      </c>
      <c r="DE29" s="605"/>
      <c r="DF29" s="605"/>
      <c r="DG29" s="605"/>
      <c r="DH29" s="605"/>
      <c r="DI29" s="605"/>
      <c r="DJ29" s="605"/>
      <c r="DK29" s="606"/>
      <c r="DL29" s="592">
        <v>1529893</v>
      </c>
      <c r="DM29" s="605"/>
      <c r="DN29" s="605"/>
      <c r="DO29" s="605"/>
      <c r="DP29" s="605"/>
      <c r="DQ29" s="605"/>
      <c r="DR29" s="605"/>
      <c r="DS29" s="605"/>
      <c r="DT29" s="605"/>
      <c r="DU29" s="605"/>
      <c r="DV29" s="606"/>
      <c r="DW29" s="609">
        <v>13.1</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100678</v>
      </c>
      <c r="S30" s="587"/>
      <c r="T30" s="587"/>
      <c r="U30" s="587"/>
      <c r="V30" s="587"/>
      <c r="W30" s="587"/>
      <c r="X30" s="587"/>
      <c r="Y30" s="588"/>
      <c r="Z30" s="639">
        <v>0.5</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98.4</v>
      </c>
      <c r="BH30" s="653"/>
      <c r="BI30" s="653"/>
      <c r="BJ30" s="653"/>
      <c r="BK30" s="653"/>
      <c r="BL30" s="653"/>
      <c r="BM30" s="654">
        <v>92.6</v>
      </c>
      <c r="BN30" s="653"/>
      <c r="BO30" s="653"/>
      <c r="BP30" s="653"/>
      <c r="BQ30" s="655"/>
      <c r="BR30" s="652">
        <v>98</v>
      </c>
      <c r="BS30" s="653"/>
      <c r="BT30" s="653"/>
      <c r="BU30" s="653"/>
      <c r="BV30" s="653"/>
      <c r="BW30" s="653"/>
      <c r="BX30" s="654">
        <v>92.1</v>
      </c>
      <c r="BY30" s="653"/>
      <c r="BZ30" s="653"/>
      <c r="CA30" s="653"/>
      <c r="CB30" s="655"/>
      <c r="CD30" s="658"/>
      <c r="CE30" s="659"/>
      <c r="CF30" s="623" t="s">
        <v>292</v>
      </c>
      <c r="CG30" s="620"/>
      <c r="CH30" s="620"/>
      <c r="CI30" s="620"/>
      <c r="CJ30" s="620"/>
      <c r="CK30" s="620"/>
      <c r="CL30" s="620"/>
      <c r="CM30" s="620"/>
      <c r="CN30" s="620"/>
      <c r="CO30" s="620"/>
      <c r="CP30" s="620"/>
      <c r="CQ30" s="621"/>
      <c r="CR30" s="586">
        <v>1647684</v>
      </c>
      <c r="CS30" s="587"/>
      <c r="CT30" s="587"/>
      <c r="CU30" s="587"/>
      <c r="CV30" s="587"/>
      <c r="CW30" s="587"/>
      <c r="CX30" s="587"/>
      <c r="CY30" s="588"/>
      <c r="CZ30" s="589">
        <v>8.1</v>
      </c>
      <c r="DA30" s="607"/>
      <c r="DB30" s="607"/>
      <c r="DC30" s="608"/>
      <c r="DD30" s="592">
        <v>1548508</v>
      </c>
      <c r="DE30" s="587"/>
      <c r="DF30" s="587"/>
      <c r="DG30" s="587"/>
      <c r="DH30" s="587"/>
      <c r="DI30" s="587"/>
      <c r="DJ30" s="587"/>
      <c r="DK30" s="588"/>
      <c r="DL30" s="592">
        <v>1326430</v>
      </c>
      <c r="DM30" s="587"/>
      <c r="DN30" s="587"/>
      <c r="DO30" s="587"/>
      <c r="DP30" s="587"/>
      <c r="DQ30" s="587"/>
      <c r="DR30" s="587"/>
      <c r="DS30" s="587"/>
      <c r="DT30" s="587"/>
      <c r="DU30" s="587"/>
      <c r="DV30" s="588"/>
      <c r="DW30" s="609">
        <v>11.3</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566724</v>
      </c>
      <c r="S31" s="587"/>
      <c r="T31" s="587"/>
      <c r="U31" s="587"/>
      <c r="V31" s="587"/>
      <c r="W31" s="587"/>
      <c r="X31" s="587"/>
      <c r="Y31" s="588"/>
      <c r="Z31" s="639">
        <v>2.7</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98.7</v>
      </c>
      <c r="BH31" s="605"/>
      <c r="BI31" s="605"/>
      <c r="BJ31" s="605"/>
      <c r="BK31" s="605"/>
      <c r="BL31" s="605"/>
      <c r="BM31" s="641">
        <v>92.2</v>
      </c>
      <c r="BN31" s="651"/>
      <c r="BO31" s="651"/>
      <c r="BP31" s="651"/>
      <c r="BQ31" s="615"/>
      <c r="BR31" s="650">
        <v>97.9</v>
      </c>
      <c r="BS31" s="605"/>
      <c r="BT31" s="605"/>
      <c r="BU31" s="605"/>
      <c r="BV31" s="605"/>
      <c r="BW31" s="605"/>
      <c r="BX31" s="641">
        <v>91.5</v>
      </c>
      <c r="BY31" s="651"/>
      <c r="BZ31" s="651"/>
      <c r="CA31" s="651"/>
      <c r="CB31" s="615"/>
      <c r="CD31" s="658"/>
      <c r="CE31" s="659"/>
      <c r="CF31" s="623" t="s">
        <v>296</v>
      </c>
      <c r="CG31" s="620"/>
      <c r="CH31" s="620"/>
      <c r="CI31" s="620"/>
      <c r="CJ31" s="620"/>
      <c r="CK31" s="620"/>
      <c r="CL31" s="620"/>
      <c r="CM31" s="620"/>
      <c r="CN31" s="620"/>
      <c r="CO31" s="620"/>
      <c r="CP31" s="620"/>
      <c r="CQ31" s="621"/>
      <c r="CR31" s="586">
        <v>224850</v>
      </c>
      <c r="CS31" s="605"/>
      <c r="CT31" s="605"/>
      <c r="CU31" s="605"/>
      <c r="CV31" s="605"/>
      <c r="CW31" s="605"/>
      <c r="CX31" s="605"/>
      <c r="CY31" s="606"/>
      <c r="CZ31" s="589">
        <v>1.1000000000000001</v>
      </c>
      <c r="DA31" s="607"/>
      <c r="DB31" s="607"/>
      <c r="DC31" s="608"/>
      <c r="DD31" s="592">
        <v>203463</v>
      </c>
      <c r="DE31" s="605"/>
      <c r="DF31" s="605"/>
      <c r="DG31" s="605"/>
      <c r="DH31" s="605"/>
      <c r="DI31" s="605"/>
      <c r="DJ31" s="605"/>
      <c r="DK31" s="606"/>
      <c r="DL31" s="592">
        <v>203463</v>
      </c>
      <c r="DM31" s="605"/>
      <c r="DN31" s="605"/>
      <c r="DO31" s="605"/>
      <c r="DP31" s="605"/>
      <c r="DQ31" s="605"/>
      <c r="DR31" s="605"/>
      <c r="DS31" s="605"/>
      <c r="DT31" s="605"/>
      <c r="DU31" s="605"/>
      <c r="DV31" s="606"/>
      <c r="DW31" s="609">
        <v>1.7</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302503</v>
      </c>
      <c r="S32" s="587"/>
      <c r="T32" s="587"/>
      <c r="U32" s="587"/>
      <c r="V32" s="587"/>
      <c r="W32" s="587"/>
      <c r="X32" s="587"/>
      <c r="Y32" s="588"/>
      <c r="Z32" s="639">
        <v>1.5</v>
      </c>
      <c r="AA32" s="639"/>
      <c r="AB32" s="639"/>
      <c r="AC32" s="639"/>
      <c r="AD32" s="640">
        <v>348</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97.8</v>
      </c>
      <c r="BH32" s="571"/>
      <c r="BI32" s="571"/>
      <c r="BJ32" s="571"/>
      <c r="BK32" s="571"/>
      <c r="BL32" s="571"/>
      <c r="BM32" s="634">
        <v>91.7</v>
      </c>
      <c r="BN32" s="571"/>
      <c r="BO32" s="571"/>
      <c r="BP32" s="571"/>
      <c r="BQ32" s="628"/>
      <c r="BR32" s="649">
        <v>97.8</v>
      </c>
      <c r="BS32" s="571"/>
      <c r="BT32" s="571"/>
      <c r="BU32" s="571"/>
      <c r="BV32" s="571"/>
      <c r="BW32" s="571"/>
      <c r="BX32" s="634">
        <v>91.4</v>
      </c>
      <c r="BY32" s="571"/>
      <c r="BZ32" s="571"/>
      <c r="CA32" s="571"/>
      <c r="CB32" s="628"/>
      <c r="CD32" s="660"/>
      <c r="CE32" s="661"/>
      <c r="CF32" s="623" t="s">
        <v>299</v>
      </c>
      <c r="CG32" s="620"/>
      <c r="CH32" s="620"/>
      <c r="CI32" s="620"/>
      <c r="CJ32" s="620"/>
      <c r="CK32" s="620"/>
      <c r="CL32" s="620"/>
      <c r="CM32" s="620"/>
      <c r="CN32" s="620"/>
      <c r="CO32" s="620"/>
      <c r="CP32" s="620"/>
      <c r="CQ32" s="621"/>
      <c r="CR32" s="586">
        <v>214</v>
      </c>
      <c r="CS32" s="587"/>
      <c r="CT32" s="587"/>
      <c r="CU32" s="587"/>
      <c r="CV32" s="587"/>
      <c r="CW32" s="587"/>
      <c r="CX32" s="587"/>
      <c r="CY32" s="588"/>
      <c r="CZ32" s="589">
        <v>0</v>
      </c>
      <c r="DA32" s="607"/>
      <c r="DB32" s="607"/>
      <c r="DC32" s="608"/>
      <c r="DD32" s="592">
        <v>214</v>
      </c>
      <c r="DE32" s="587"/>
      <c r="DF32" s="587"/>
      <c r="DG32" s="587"/>
      <c r="DH32" s="587"/>
      <c r="DI32" s="587"/>
      <c r="DJ32" s="587"/>
      <c r="DK32" s="588"/>
      <c r="DL32" s="592">
        <v>214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1436789</v>
      </c>
      <c r="S33" s="587"/>
      <c r="T33" s="587"/>
      <c r="U33" s="587"/>
      <c r="V33" s="587"/>
      <c r="W33" s="587"/>
      <c r="X33" s="587"/>
      <c r="Y33" s="588"/>
      <c r="Z33" s="639">
        <v>6.9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7392638</v>
      </c>
      <c r="CS33" s="605"/>
      <c r="CT33" s="605"/>
      <c r="CU33" s="605"/>
      <c r="CV33" s="605"/>
      <c r="CW33" s="605"/>
      <c r="CX33" s="605"/>
      <c r="CY33" s="606"/>
      <c r="CZ33" s="589">
        <v>36.299999999999997</v>
      </c>
      <c r="DA33" s="607"/>
      <c r="DB33" s="607"/>
      <c r="DC33" s="608"/>
      <c r="DD33" s="592">
        <v>6232008</v>
      </c>
      <c r="DE33" s="605"/>
      <c r="DF33" s="605"/>
      <c r="DG33" s="605"/>
      <c r="DH33" s="605"/>
      <c r="DI33" s="605"/>
      <c r="DJ33" s="605"/>
      <c r="DK33" s="606"/>
      <c r="DL33" s="592">
        <v>4915365</v>
      </c>
      <c r="DM33" s="605"/>
      <c r="DN33" s="605"/>
      <c r="DO33" s="605"/>
      <c r="DP33" s="605"/>
      <c r="DQ33" s="605"/>
      <c r="DR33" s="605"/>
      <c r="DS33" s="605"/>
      <c r="DT33" s="605"/>
      <c r="DU33" s="605"/>
      <c r="DV33" s="606"/>
      <c r="DW33" s="609">
        <v>42</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1771380</v>
      </c>
      <c r="CS34" s="587"/>
      <c r="CT34" s="587"/>
      <c r="CU34" s="587"/>
      <c r="CV34" s="587"/>
      <c r="CW34" s="587"/>
      <c r="CX34" s="587"/>
      <c r="CY34" s="588"/>
      <c r="CZ34" s="589">
        <v>8.6999999999999993</v>
      </c>
      <c r="DA34" s="607"/>
      <c r="DB34" s="607"/>
      <c r="DC34" s="608"/>
      <c r="DD34" s="592">
        <v>1372834</v>
      </c>
      <c r="DE34" s="587"/>
      <c r="DF34" s="587"/>
      <c r="DG34" s="587"/>
      <c r="DH34" s="587"/>
      <c r="DI34" s="587"/>
      <c r="DJ34" s="587"/>
      <c r="DK34" s="588"/>
      <c r="DL34" s="592">
        <v>1050919</v>
      </c>
      <c r="DM34" s="587"/>
      <c r="DN34" s="587"/>
      <c r="DO34" s="587"/>
      <c r="DP34" s="587"/>
      <c r="DQ34" s="587"/>
      <c r="DR34" s="587"/>
      <c r="DS34" s="587"/>
      <c r="DT34" s="587"/>
      <c r="DU34" s="587"/>
      <c r="DV34" s="588"/>
      <c r="DW34" s="609">
        <v>9</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835589</v>
      </c>
      <c r="S35" s="587"/>
      <c r="T35" s="587"/>
      <c r="U35" s="587"/>
      <c r="V35" s="587"/>
      <c r="W35" s="587"/>
      <c r="X35" s="587"/>
      <c r="Y35" s="588"/>
      <c r="Z35" s="639">
        <v>4</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3601771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66893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167982</v>
      </c>
      <c r="CS35" s="605"/>
      <c r="CT35" s="605"/>
      <c r="CU35" s="605"/>
      <c r="CV35" s="605"/>
      <c r="CW35" s="605"/>
      <c r="CX35" s="605"/>
      <c r="CY35" s="606"/>
      <c r="CZ35" s="589">
        <v>0.8</v>
      </c>
      <c r="DA35" s="607"/>
      <c r="DB35" s="607"/>
      <c r="DC35" s="608"/>
      <c r="DD35" s="592">
        <v>94246</v>
      </c>
      <c r="DE35" s="605"/>
      <c r="DF35" s="605"/>
      <c r="DG35" s="605"/>
      <c r="DH35" s="605"/>
      <c r="DI35" s="605"/>
      <c r="DJ35" s="605"/>
      <c r="DK35" s="606"/>
      <c r="DL35" s="592">
        <v>94246</v>
      </c>
      <c r="DM35" s="605"/>
      <c r="DN35" s="605"/>
      <c r="DO35" s="605"/>
      <c r="DP35" s="605"/>
      <c r="DQ35" s="605"/>
      <c r="DR35" s="605"/>
      <c r="DS35" s="605"/>
      <c r="DT35" s="605"/>
      <c r="DU35" s="605"/>
      <c r="DV35" s="606"/>
      <c r="DW35" s="609">
        <v>0.8</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20709006</v>
      </c>
      <c r="S36" s="627"/>
      <c r="T36" s="627"/>
      <c r="U36" s="627"/>
      <c r="V36" s="627"/>
      <c r="W36" s="627"/>
      <c r="X36" s="627"/>
      <c r="Y36" s="630"/>
      <c r="Z36" s="631">
        <v>100</v>
      </c>
      <c r="AA36" s="631"/>
      <c r="AB36" s="631"/>
      <c r="AC36" s="631"/>
      <c r="AD36" s="632">
        <v>10858648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829659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-76327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2398711</v>
      </c>
      <c r="CS36" s="587"/>
      <c r="CT36" s="587"/>
      <c r="CU36" s="587"/>
      <c r="CV36" s="587"/>
      <c r="CW36" s="587"/>
      <c r="CX36" s="587"/>
      <c r="CY36" s="588"/>
      <c r="CZ36" s="589">
        <v>11.8</v>
      </c>
      <c r="DA36" s="607"/>
      <c r="DB36" s="607"/>
      <c r="DC36" s="608"/>
      <c r="DD36" s="592">
        <v>2136877</v>
      </c>
      <c r="DE36" s="587"/>
      <c r="DF36" s="587"/>
      <c r="DG36" s="587"/>
      <c r="DH36" s="587"/>
      <c r="DI36" s="587"/>
      <c r="DJ36" s="587"/>
      <c r="DK36" s="588"/>
      <c r="DL36" s="592">
        <v>1629840</v>
      </c>
      <c r="DM36" s="587"/>
      <c r="DN36" s="587"/>
      <c r="DO36" s="587"/>
      <c r="DP36" s="587"/>
      <c r="DQ36" s="587"/>
      <c r="DR36" s="587"/>
      <c r="DS36" s="587"/>
      <c r="DT36" s="587"/>
      <c r="DU36" s="587"/>
      <c r="DV36" s="588"/>
      <c r="DW36" s="609">
        <v>13.9</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405178</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8879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1026708</v>
      </c>
      <c r="CS37" s="605"/>
      <c r="CT37" s="605"/>
      <c r="CU37" s="605"/>
      <c r="CV37" s="605"/>
      <c r="CW37" s="605"/>
      <c r="CX37" s="605"/>
      <c r="CY37" s="606"/>
      <c r="CZ37" s="589">
        <v>5</v>
      </c>
      <c r="DA37" s="607"/>
      <c r="DB37" s="607"/>
      <c r="DC37" s="608"/>
      <c r="DD37" s="592">
        <v>872002</v>
      </c>
      <c r="DE37" s="605"/>
      <c r="DF37" s="605"/>
      <c r="DG37" s="605"/>
      <c r="DH37" s="605"/>
      <c r="DI37" s="605"/>
      <c r="DJ37" s="605"/>
      <c r="DK37" s="606"/>
      <c r="DL37" s="592">
        <v>826617</v>
      </c>
      <c r="DM37" s="605"/>
      <c r="DN37" s="605"/>
      <c r="DO37" s="605"/>
      <c r="DP37" s="605"/>
      <c r="DQ37" s="605"/>
      <c r="DR37" s="605"/>
      <c r="DS37" s="605"/>
      <c r="DT37" s="605"/>
      <c r="DU37" s="605"/>
      <c r="DV37" s="606"/>
      <c r="DW37" s="609">
        <v>7.1</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177002</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15171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2595110</v>
      </c>
      <c r="CS38" s="587"/>
      <c r="CT38" s="587"/>
      <c r="CU38" s="587"/>
      <c r="CV38" s="587"/>
      <c r="CW38" s="587"/>
      <c r="CX38" s="587"/>
      <c r="CY38" s="588"/>
      <c r="CZ38" s="589">
        <v>12.8</v>
      </c>
      <c r="DA38" s="607"/>
      <c r="DB38" s="607"/>
      <c r="DC38" s="608"/>
      <c r="DD38" s="592">
        <v>2246603</v>
      </c>
      <c r="DE38" s="587"/>
      <c r="DF38" s="587"/>
      <c r="DG38" s="587"/>
      <c r="DH38" s="587"/>
      <c r="DI38" s="587"/>
      <c r="DJ38" s="587"/>
      <c r="DK38" s="588"/>
      <c r="DL38" s="592">
        <v>2140360</v>
      </c>
      <c r="DM38" s="587"/>
      <c r="DN38" s="587"/>
      <c r="DO38" s="587"/>
      <c r="DP38" s="587"/>
      <c r="DQ38" s="587"/>
      <c r="DR38" s="587"/>
      <c r="DS38" s="587"/>
      <c r="DT38" s="587"/>
      <c r="DU38" s="587"/>
      <c r="DV38" s="588"/>
      <c r="DW38" s="609">
        <v>18.3</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384455</v>
      </c>
      <c r="CS39" s="605"/>
      <c r="CT39" s="605"/>
      <c r="CU39" s="605"/>
      <c r="CV39" s="605"/>
      <c r="CW39" s="605"/>
      <c r="CX39" s="605"/>
      <c r="CY39" s="606"/>
      <c r="CZ39" s="589">
        <v>1.9</v>
      </c>
      <c r="DA39" s="607"/>
      <c r="DB39" s="607"/>
      <c r="DC39" s="608"/>
      <c r="DD39" s="592">
        <v>381448</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512312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146</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75000</v>
      </c>
      <c r="CS40" s="587"/>
      <c r="CT40" s="587"/>
      <c r="CU40" s="587"/>
      <c r="CV40" s="587"/>
      <c r="CW40" s="587"/>
      <c r="CX40" s="587"/>
      <c r="CY40" s="588"/>
      <c r="CZ40" s="589">
        <v>0.4</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1677620</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377</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2513159</v>
      </c>
      <c r="CS42" s="587"/>
      <c r="CT42" s="587"/>
      <c r="CU42" s="587"/>
      <c r="CV42" s="587"/>
      <c r="CW42" s="587"/>
      <c r="CX42" s="587"/>
      <c r="CY42" s="588"/>
      <c r="CZ42" s="589">
        <v>12.4</v>
      </c>
      <c r="DA42" s="590"/>
      <c r="DB42" s="590"/>
      <c r="DC42" s="591"/>
      <c r="DD42" s="592">
        <v>618844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45206</v>
      </c>
      <c r="CS43" s="605"/>
      <c r="CT43" s="605"/>
      <c r="CU43" s="605"/>
      <c r="CV43" s="605"/>
      <c r="CW43" s="605"/>
      <c r="CX43" s="605"/>
      <c r="CY43" s="606"/>
      <c r="CZ43" s="589">
        <v>0.2</v>
      </c>
      <c r="DA43" s="607"/>
      <c r="DB43" s="607"/>
      <c r="DC43" s="608"/>
      <c r="DD43" s="592">
        <v>36406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2511898</v>
      </c>
      <c r="CS44" s="587"/>
      <c r="CT44" s="587"/>
      <c r="CU44" s="587"/>
      <c r="CV44" s="587"/>
      <c r="CW44" s="587"/>
      <c r="CX44" s="587"/>
      <c r="CY44" s="588"/>
      <c r="CZ44" s="589">
        <v>12.3</v>
      </c>
      <c r="DA44" s="590"/>
      <c r="DB44" s="590"/>
      <c r="DC44" s="591"/>
      <c r="DD44" s="592">
        <v>617583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1565076</v>
      </c>
      <c r="CS45" s="605"/>
      <c r="CT45" s="605"/>
      <c r="CU45" s="605"/>
      <c r="CV45" s="605"/>
      <c r="CW45" s="605"/>
      <c r="CX45" s="605"/>
      <c r="CY45" s="606"/>
      <c r="CZ45" s="589">
        <v>7.7</v>
      </c>
      <c r="DA45" s="607"/>
      <c r="DB45" s="607"/>
      <c r="DC45" s="608"/>
      <c r="DD45" s="592">
        <v>35656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903507</v>
      </c>
      <c r="CS46" s="587"/>
      <c r="CT46" s="587"/>
      <c r="CU46" s="587"/>
      <c r="CV46" s="587"/>
      <c r="CW46" s="587"/>
      <c r="CX46" s="587"/>
      <c r="CY46" s="588"/>
      <c r="CZ46" s="589">
        <v>4.4000000000000004</v>
      </c>
      <c r="DA46" s="590"/>
      <c r="DB46" s="590"/>
      <c r="DC46" s="591"/>
      <c r="DD46" s="592">
        <v>574662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1261</v>
      </c>
      <c r="CS47" s="605"/>
      <c r="CT47" s="605"/>
      <c r="CU47" s="605"/>
      <c r="CV47" s="605"/>
      <c r="CW47" s="605"/>
      <c r="CX47" s="605"/>
      <c r="CY47" s="606"/>
      <c r="CZ47" s="589">
        <v>0</v>
      </c>
      <c r="DA47" s="607"/>
      <c r="DB47" s="607"/>
      <c r="DC47" s="608"/>
      <c r="DD47" s="592">
        <v>1261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20345336</v>
      </c>
      <c r="CS49" s="571"/>
      <c r="CT49" s="571"/>
      <c r="CU49" s="571"/>
      <c r="CV49" s="571"/>
      <c r="CW49" s="571"/>
      <c r="CX49" s="571"/>
      <c r="CY49" s="572"/>
      <c r="CZ49" s="573">
        <v>100</v>
      </c>
      <c r="DA49" s="574"/>
      <c r="DB49" s="574"/>
      <c r="DC49" s="575"/>
      <c r="DD49" s="576">
        <v>13174853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20709</v>
      </c>
      <c r="R7" s="1099"/>
      <c r="S7" s="1099"/>
      <c r="T7" s="1099"/>
      <c r="U7" s="1099"/>
      <c r="V7" s="1099">
        <v>20345</v>
      </c>
      <c r="W7" s="1099"/>
      <c r="X7" s="1099"/>
      <c r="Y7" s="1099"/>
      <c r="Z7" s="1099"/>
      <c r="AA7" s="1099">
        <v>364</v>
      </c>
      <c r="AB7" s="1099"/>
      <c r="AC7" s="1099"/>
      <c r="AD7" s="1099"/>
      <c r="AE7" s="1100"/>
      <c r="AF7" s="1101">
        <v>318</v>
      </c>
      <c r="AG7" s="1102"/>
      <c r="AH7" s="1102"/>
      <c r="AI7" s="1102"/>
      <c r="AJ7" s="1103"/>
      <c r="AK7" s="1085">
        <v>101</v>
      </c>
      <c r="AL7" s="1086"/>
      <c r="AM7" s="1086"/>
      <c r="AN7" s="1086"/>
      <c r="AO7" s="1086"/>
      <c r="AP7" s="1086">
        <v>15818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6</v>
      </c>
      <c r="CI7" s="1083"/>
      <c r="CJ7" s="1083"/>
      <c r="CK7" s="1083"/>
      <c r="CL7" s="1084"/>
      <c r="CM7" s="1082">
        <v>298</v>
      </c>
      <c r="CN7" s="1083"/>
      <c r="CO7" s="1083"/>
      <c r="CP7" s="1083"/>
      <c r="CQ7" s="1084"/>
      <c r="CR7" s="1082">
        <v>1</v>
      </c>
      <c r="CS7" s="1083"/>
      <c r="CT7" s="1083"/>
      <c r="CU7" s="1083"/>
      <c r="CV7" s="1084"/>
      <c r="CW7" s="1082" t="s">
        <v>545</v>
      </c>
      <c r="CX7" s="1083"/>
      <c r="CY7" s="1083"/>
      <c r="CZ7" s="1083"/>
      <c r="DA7" s="1084"/>
      <c r="DB7" s="1082" t="s">
        <v>545</v>
      </c>
      <c r="DC7" s="1083"/>
      <c r="DD7" s="1083"/>
      <c r="DE7" s="1083"/>
      <c r="DF7" s="1084"/>
      <c r="DG7" s="1082" t="s">
        <v>545</v>
      </c>
      <c r="DH7" s="1083"/>
      <c r="DI7" s="1083"/>
      <c r="DJ7" s="1083"/>
      <c r="DK7" s="1084"/>
      <c r="DL7" s="1082" t="s">
        <v>545</v>
      </c>
      <c r="DM7" s="1083"/>
      <c r="DN7" s="1083"/>
      <c r="DO7" s="1083"/>
      <c r="DP7" s="1084"/>
      <c r="DQ7" s="1082" t="s">
        <v>545</v>
      </c>
      <c r="DR7" s="1083"/>
      <c r="DS7" s="1083"/>
      <c r="DT7" s="1083"/>
      <c r="DU7" s="1084"/>
      <c r="DV7" s="1109"/>
      <c r="DW7" s="1110"/>
      <c r="DX7" s="1110"/>
      <c r="DY7" s="1110"/>
      <c r="DZ7" s="1111"/>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544</v>
      </c>
      <c r="BT8" s="1009"/>
      <c r="BU8" s="1009"/>
      <c r="BV8" s="1009"/>
      <c r="BW8" s="1009"/>
      <c r="BX8" s="1009"/>
      <c r="BY8" s="1009"/>
      <c r="BZ8" s="1009"/>
      <c r="CA8" s="1009"/>
      <c r="CB8" s="1009"/>
      <c r="CC8" s="1009"/>
      <c r="CD8" s="1009"/>
      <c r="CE8" s="1009"/>
      <c r="CF8" s="1009"/>
      <c r="CG8" s="1010"/>
      <c r="CH8" s="983">
        <v>36</v>
      </c>
      <c r="CI8" s="984"/>
      <c r="CJ8" s="984"/>
      <c r="CK8" s="984"/>
      <c r="CL8" s="985"/>
      <c r="CM8" s="983">
        <v>719</v>
      </c>
      <c r="CN8" s="984"/>
      <c r="CO8" s="984"/>
      <c r="CP8" s="984"/>
      <c r="CQ8" s="985"/>
      <c r="CR8" s="983">
        <v>180</v>
      </c>
      <c r="CS8" s="984"/>
      <c r="CT8" s="984"/>
      <c r="CU8" s="984"/>
      <c r="CV8" s="985"/>
      <c r="CW8" s="983" t="s">
        <v>546</v>
      </c>
      <c r="CX8" s="984"/>
      <c r="CY8" s="984"/>
      <c r="CZ8" s="984"/>
      <c r="DA8" s="985"/>
      <c r="DB8" s="983" t="s">
        <v>545</v>
      </c>
      <c r="DC8" s="984"/>
      <c r="DD8" s="984"/>
      <c r="DE8" s="984"/>
      <c r="DF8" s="985"/>
      <c r="DG8" s="983" t="s">
        <v>545</v>
      </c>
      <c r="DH8" s="984"/>
      <c r="DI8" s="984"/>
      <c r="DJ8" s="984"/>
      <c r="DK8" s="985"/>
      <c r="DL8" s="983" t="s">
        <v>545</v>
      </c>
      <c r="DM8" s="984"/>
      <c r="DN8" s="984"/>
      <c r="DO8" s="984"/>
      <c r="DP8" s="985"/>
      <c r="DQ8" s="983" t="s">
        <v>545</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20709</v>
      </c>
      <c r="R23" s="1063"/>
      <c r="S23" s="1063"/>
      <c r="T23" s="1063"/>
      <c r="U23" s="1063"/>
      <c r="V23" s="1063">
        <v>20345</v>
      </c>
      <c r="W23" s="1063"/>
      <c r="X23" s="1063"/>
      <c r="Y23" s="1063"/>
      <c r="Z23" s="1063"/>
      <c r="AA23" s="1063">
        <v>364</v>
      </c>
      <c r="AB23" s="1063"/>
      <c r="AC23" s="1063"/>
      <c r="AD23" s="1063"/>
      <c r="AE23" s="1064"/>
      <c r="AF23" s="1065">
        <v>318</v>
      </c>
      <c r="AG23" s="1063"/>
      <c r="AH23" s="1063"/>
      <c r="AI23" s="1063"/>
      <c r="AJ23" s="1066"/>
      <c r="AK23" s="1067"/>
      <c r="AL23" s="1068"/>
      <c r="AM23" s="1068"/>
      <c r="AN23" s="1068"/>
      <c r="AO23" s="1068"/>
      <c r="AP23" s="1063">
        <v>15818</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8224</v>
      </c>
      <c r="R28" s="1048"/>
      <c r="S28" s="1048"/>
      <c r="T28" s="1048"/>
      <c r="U28" s="1048"/>
      <c r="V28" s="1048">
        <v>8158</v>
      </c>
      <c r="W28" s="1048"/>
      <c r="X28" s="1048"/>
      <c r="Y28" s="1048"/>
      <c r="Z28" s="1048"/>
      <c r="AA28" s="1048">
        <v>67</v>
      </c>
      <c r="AB28" s="1048"/>
      <c r="AC28" s="1048"/>
      <c r="AD28" s="1048"/>
      <c r="AE28" s="1049"/>
      <c r="AF28" s="1050">
        <v>67</v>
      </c>
      <c r="AG28" s="1048"/>
      <c r="AH28" s="1048"/>
      <c r="AI28" s="1048"/>
      <c r="AJ28" s="1051"/>
      <c r="AK28" s="1052">
        <v>512</v>
      </c>
      <c r="AL28" s="1040"/>
      <c r="AM28" s="1040"/>
      <c r="AN28" s="1040"/>
      <c r="AO28" s="1040"/>
      <c r="AP28" s="1040" t="s">
        <v>545</v>
      </c>
      <c r="AQ28" s="1040"/>
      <c r="AR28" s="1040"/>
      <c r="AS28" s="1040"/>
      <c r="AT28" s="1040"/>
      <c r="AU28" s="1040" t="s">
        <v>545</v>
      </c>
      <c r="AV28" s="1040"/>
      <c r="AW28" s="1040"/>
      <c r="AX28" s="1040"/>
      <c r="AY28" s="1040"/>
      <c r="AZ28" s="1041">
        <v>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5477</v>
      </c>
      <c r="R29" s="1038"/>
      <c r="S29" s="1038"/>
      <c r="T29" s="1038"/>
      <c r="U29" s="1038"/>
      <c r="V29" s="1038">
        <v>5363</v>
      </c>
      <c r="W29" s="1038"/>
      <c r="X29" s="1038"/>
      <c r="Y29" s="1038"/>
      <c r="Z29" s="1038"/>
      <c r="AA29" s="1038">
        <v>113</v>
      </c>
      <c r="AB29" s="1038"/>
      <c r="AC29" s="1038"/>
      <c r="AD29" s="1038"/>
      <c r="AE29" s="1039"/>
      <c r="AF29" s="1031">
        <v>113</v>
      </c>
      <c r="AG29" s="1032"/>
      <c r="AH29" s="1032"/>
      <c r="AI29" s="1032"/>
      <c r="AJ29" s="1033"/>
      <c r="AK29" s="974">
        <v>780</v>
      </c>
      <c r="AL29" s="965"/>
      <c r="AM29" s="965"/>
      <c r="AN29" s="965"/>
      <c r="AO29" s="965"/>
      <c r="AP29" s="965" t="s">
        <v>545</v>
      </c>
      <c r="AQ29" s="965"/>
      <c r="AR29" s="965"/>
      <c r="AS29" s="965"/>
      <c r="AT29" s="965"/>
      <c r="AU29" s="965" t="s">
        <v>545</v>
      </c>
      <c r="AV29" s="965"/>
      <c r="AW29" s="965"/>
      <c r="AX29" s="965"/>
      <c r="AY29" s="965"/>
      <c r="AZ29" s="1036">
        <v>0</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709</v>
      </c>
      <c r="R30" s="1038"/>
      <c r="S30" s="1038"/>
      <c r="T30" s="1038"/>
      <c r="U30" s="1038"/>
      <c r="V30" s="1038">
        <v>698</v>
      </c>
      <c r="W30" s="1038"/>
      <c r="X30" s="1038"/>
      <c r="Y30" s="1038"/>
      <c r="Z30" s="1038"/>
      <c r="AA30" s="1038">
        <v>12</v>
      </c>
      <c r="AB30" s="1038"/>
      <c r="AC30" s="1038"/>
      <c r="AD30" s="1038"/>
      <c r="AE30" s="1039"/>
      <c r="AF30" s="1031">
        <v>12</v>
      </c>
      <c r="AG30" s="1032"/>
      <c r="AH30" s="1032"/>
      <c r="AI30" s="1032"/>
      <c r="AJ30" s="1033"/>
      <c r="AK30" s="974">
        <v>192</v>
      </c>
      <c r="AL30" s="965"/>
      <c r="AM30" s="965"/>
      <c r="AN30" s="965"/>
      <c r="AO30" s="965"/>
      <c r="AP30" s="965" t="s">
        <v>545</v>
      </c>
      <c r="AQ30" s="965"/>
      <c r="AR30" s="965"/>
      <c r="AS30" s="965"/>
      <c r="AT30" s="965"/>
      <c r="AU30" s="965" t="s">
        <v>548</v>
      </c>
      <c r="AV30" s="965"/>
      <c r="AW30" s="965"/>
      <c r="AX30" s="965"/>
      <c r="AY30" s="965"/>
      <c r="AZ30" s="1036">
        <v>0</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382</v>
      </c>
      <c r="C31" s="1026"/>
      <c r="D31" s="1026"/>
      <c r="E31" s="1026"/>
      <c r="F31" s="1026"/>
      <c r="G31" s="1026"/>
      <c r="H31" s="1026"/>
      <c r="I31" s="1026"/>
      <c r="J31" s="1026"/>
      <c r="K31" s="1026"/>
      <c r="L31" s="1026"/>
      <c r="M31" s="1026"/>
      <c r="N31" s="1026"/>
      <c r="O31" s="1026"/>
      <c r="P31" s="1027"/>
      <c r="Q31" s="1037">
        <v>27</v>
      </c>
      <c r="R31" s="1038"/>
      <c r="S31" s="1038"/>
      <c r="T31" s="1038"/>
      <c r="U31" s="1038"/>
      <c r="V31" s="1038">
        <v>24</v>
      </c>
      <c r="W31" s="1038"/>
      <c r="X31" s="1038"/>
      <c r="Y31" s="1038"/>
      <c r="Z31" s="1038"/>
      <c r="AA31" s="1038">
        <v>4</v>
      </c>
      <c r="AB31" s="1038"/>
      <c r="AC31" s="1038"/>
      <c r="AD31" s="1038"/>
      <c r="AE31" s="1039"/>
      <c r="AF31" s="1031">
        <v>4</v>
      </c>
      <c r="AG31" s="1032"/>
      <c r="AH31" s="1032"/>
      <c r="AI31" s="1032"/>
      <c r="AJ31" s="1033"/>
      <c r="AK31" s="974" t="s">
        <v>545</v>
      </c>
      <c r="AL31" s="965"/>
      <c r="AM31" s="965"/>
      <c r="AN31" s="965"/>
      <c r="AO31" s="965"/>
      <c r="AP31" s="965" t="s">
        <v>548</v>
      </c>
      <c r="AQ31" s="965"/>
      <c r="AR31" s="965"/>
      <c r="AS31" s="965"/>
      <c r="AT31" s="965"/>
      <c r="AU31" s="965" t="s">
        <v>545</v>
      </c>
      <c r="AV31" s="965"/>
      <c r="AW31" s="965"/>
      <c r="AX31" s="965"/>
      <c r="AY31" s="965"/>
      <c r="AZ31" s="1036">
        <v>0</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383</v>
      </c>
      <c r="C32" s="1026"/>
      <c r="D32" s="1026"/>
      <c r="E32" s="1026"/>
      <c r="F32" s="1026"/>
      <c r="G32" s="1026"/>
      <c r="H32" s="1026"/>
      <c r="I32" s="1026"/>
      <c r="J32" s="1026"/>
      <c r="K32" s="1026"/>
      <c r="L32" s="1026"/>
      <c r="M32" s="1026"/>
      <c r="N32" s="1026"/>
      <c r="O32" s="1026"/>
      <c r="P32" s="1027"/>
      <c r="Q32" s="1037">
        <v>797</v>
      </c>
      <c r="R32" s="1038"/>
      <c r="S32" s="1038"/>
      <c r="T32" s="1038"/>
      <c r="U32" s="1038"/>
      <c r="V32" s="1038">
        <v>761</v>
      </c>
      <c r="W32" s="1038"/>
      <c r="X32" s="1038"/>
      <c r="Y32" s="1038"/>
      <c r="Z32" s="1038"/>
      <c r="AA32" s="1038">
        <v>37</v>
      </c>
      <c r="AB32" s="1038"/>
      <c r="AC32" s="1038"/>
      <c r="AD32" s="1038"/>
      <c r="AE32" s="1039"/>
      <c r="AF32" s="1031">
        <v>562</v>
      </c>
      <c r="AG32" s="1032"/>
      <c r="AH32" s="1032"/>
      <c r="AI32" s="1032"/>
      <c r="AJ32" s="1033"/>
      <c r="AK32" s="974">
        <v>179</v>
      </c>
      <c r="AL32" s="965"/>
      <c r="AM32" s="965"/>
      <c r="AN32" s="965"/>
      <c r="AO32" s="965"/>
      <c r="AP32" s="965">
        <v>4470</v>
      </c>
      <c r="AQ32" s="965"/>
      <c r="AR32" s="965"/>
      <c r="AS32" s="965"/>
      <c r="AT32" s="965"/>
      <c r="AU32" s="965">
        <v>1463</v>
      </c>
      <c r="AV32" s="965"/>
      <c r="AW32" s="965"/>
      <c r="AX32" s="965"/>
      <c r="AY32" s="965"/>
      <c r="AZ32" s="1036">
        <v>0</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385</v>
      </c>
      <c r="C33" s="1026"/>
      <c r="D33" s="1026"/>
      <c r="E33" s="1026"/>
      <c r="F33" s="1026"/>
      <c r="G33" s="1026"/>
      <c r="H33" s="1026"/>
      <c r="I33" s="1026"/>
      <c r="J33" s="1026"/>
      <c r="K33" s="1026"/>
      <c r="L33" s="1026"/>
      <c r="M33" s="1026"/>
      <c r="N33" s="1026"/>
      <c r="O33" s="1026"/>
      <c r="P33" s="1027"/>
      <c r="Q33" s="1037">
        <v>5981</v>
      </c>
      <c r="R33" s="1038"/>
      <c r="S33" s="1038"/>
      <c r="T33" s="1038"/>
      <c r="U33" s="1038"/>
      <c r="V33" s="1038">
        <v>5504</v>
      </c>
      <c r="W33" s="1038"/>
      <c r="X33" s="1038"/>
      <c r="Y33" s="1038"/>
      <c r="Z33" s="1038"/>
      <c r="AA33" s="1038">
        <v>477</v>
      </c>
      <c r="AB33" s="1038"/>
      <c r="AC33" s="1038"/>
      <c r="AD33" s="1038"/>
      <c r="AE33" s="1039"/>
      <c r="AF33" s="1031">
        <v>-130</v>
      </c>
      <c r="AG33" s="1032"/>
      <c r="AH33" s="1032"/>
      <c r="AI33" s="1032"/>
      <c r="AJ33" s="1033"/>
      <c r="AK33" s="974">
        <v>830</v>
      </c>
      <c r="AL33" s="965"/>
      <c r="AM33" s="965"/>
      <c r="AN33" s="965"/>
      <c r="AO33" s="965"/>
      <c r="AP33" s="965">
        <v>1714</v>
      </c>
      <c r="AQ33" s="965"/>
      <c r="AR33" s="965"/>
      <c r="AS33" s="965"/>
      <c r="AT33" s="965"/>
      <c r="AU33" s="965">
        <v>1055</v>
      </c>
      <c r="AV33" s="965"/>
      <c r="AW33" s="965"/>
      <c r="AX33" s="965"/>
      <c r="AY33" s="965"/>
      <c r="AZ33" s="1036">
        <v>2.4</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386</v>
      </c>
      <c r="C34" s="1026"/>
      <c r="D34" s="1026"/>
      <c r="E34" s="1026"/>
      <c r="F34" s="1026"/>
      <c r="G34" s="1026"/>
      <c r="H34" s="1026"/>
      <c r="I34" s="1026"/>
      <c r="J34" s="1026"/>
      <c r="K34" s="1026"/>
      <c r="L34" s="1026"/>
      <c r="M34" s="1026"/>
      <c r="N34" s="1026"/>
      <c r="O34" s="1026"/>
      <c r="P34" s="1027"/>
      <c r="Q34" s="1037">
        <v>1571</v>
      </c>
      <c r="R34" s="1038"/>
      <c r="S34" s="1038"/>
      <c r="T34" s="1038"/>
      <c r="U34" s="1038"/>
      <c r="V34" s="1038">
        <v>1482</v>
      </c>
      <c r="W34" s="1038"/>
      <c r="X34" s="1038"/>
      <c r="Y34" s="1038"/>
      <c r="Z34" s="1038"/>
      <c r="AA34" s="1038">
        <v>88</v>
      </c>
      <c r="AB34" s="1038"/>
      <c r="AC34" s="1038"/>
      <c r="AD34" s="1038"/>
      <c r="AE34" s="1039"/>
      <c r="AF34" s="1031">
        <v>88</v>
      </c>
      <c r="AG34" s="1032"/>
      <c r="AH34" s="1032"/>
      <c r="AI34" s="1032"/>
      <c r="AJ34" s="1033"/>
      <c r="AK34" s="974">
        <v>405</v>
      </c>
      <c r="AL34" s="965"/>
      <c r="AM34" s="965"/>
      <c r="AN34" s="965"/>
      <c r="AO34" s="965"/>
      <c r="AP34" s="965">
        <v>8460</v>
      </c>
      <c r="AQ34" s="965"/>
      <c r="AR34" s="965"/>
      <c r="AS34" s="965"/>
      <c r="AT34" s="965"/>
      <c r="AU34" s="965">
        <v>4941</v>
      </c>
      <c r="AV34" s="965"/>
      <c r="AW34" s="965"/>
      <c r="AX34" s="965"/>
      <c r="AY34" s="965"/>
      <c r="AZ34" s="1036">
        <v>0</v>
      </c>
      <c r="BA34" s="1036"/>
      <c r="BB34" s="1036"/>
      <c r="BC34" s="1036"/>
      <c r="BD34" s="1036"/>
      <c r="BE34" s="1020" t="s">
        <v>387</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716</v>
      </c>
      <c r="AG63" s="953"/>
      <c r="AH63" s="953"/>
      <c r="AI63" s="953"/>
      <c r="AJ63" s="1018"/>
      <c r="AK63" s="1019"/>
      <c r="AL63" s="957"/>
      <c r="AM63" s="957"/>
      <c r="AN63" s="957"/>
      <c r="AO63" s="957"/>
      <c r="AP63" s="953">
        <v>14644</v>
      </c>
      <c r="AQ63" s="953"/>
      <c r="AR63" s="953"/>
      <c r="AS63" s="953"/>
      <c r="AT63" s="953"/>
      <c r="AU63" s="953">
        <v>7459</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539</v>
      </c>
      <c r="C68" s="980"/>
      <c r="D68" s="980"/>
      <c r="E68" s="980"/>
      <c r="F68" s="980"/>
      <c r="G68" s="980"/>
      <c r="H68" s="980"/>
      <c r="I68" s="980"/>
      <c r="J68" s="980"/>
      <c r="K68" s="980"/>
      <c r="L68" s="980"/>
      <c r="M68" s="980"/>
      <c r="N68" s="980"/>
      <c r="O68" s="980"/>
      <c r="P68" s="981"/>
      <c r="Q68" s="982">
        <v>5934</v>
      </c>
      <c r="R68" s="976"/>
      <c r="S68" s="976"/>
      <c r="T68" s="976"/>
      <c r="U68" s="976"/>
      <c r="V68" s="976">
        <v>5648</v>
      </c>
      <c r="W68" s="976"/>
      <c r="X68" s="976"/>
      <c r="Y68" s="976"/>
      <c r="Z68" s="976"/>
      <c r="AA68" s="976">
        <v>287</v>
      </c>
      <c r="AB68" s="976"/>
      <c r="AC68" s="976"/>
      <c r="AD68" s="976"/>
      <c r="AE68" s="976"/>
      <c r="AF68" s="976">
        <v>264</v>
      </c>
      <c r="AG68" s="976"/>
      <c r="AH68" s="976"/>
      <c r="AI68" s="976"/>
      <c r="AJ68" s="976"/>
      <c r="AK68" s="976">
        <v>103</v>
      </c>
      <c r="AL68" s="976"/>
      <c r="AM68" s="976"/>
      <c r="AN68" s="976"/>
      <c r="AO68" s="976"/>
      <c r="AP68" s="976">
        <v>3970</v>
      </c>
      <c r="AQ68" s="976"/>
      <c r="AR68" s="976"/>
      <c r="AS68" s="976"/>
      <c r="AT68" s="976"/>
      <c r="AU68" s="976">
        <v>544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540</v>
      </c>
      <c r="C69" s="969"/>
      <c r="D69" s="969"/>
      <c r="E69" s="969"/>
      <c r="F69" s="969"/>
      <c r="G69" s="969"/>
      <c r="H69" s="969"/>
      <c r="I69" s="969"/>
      <c r="J69" s="969"/>
      <c r="K69" s="969"/>
      <c r="L69" s="969"/>
      <c r="M69" s="969"/>
      <c r="N69" s="969"/>
      <c r="O69" s="969"/>
      <c r="P69" s="970"/>
      <c r="Q69" s="971">
        <v>1628</v>
      </c>
      <c r="R69" s="965"/>
      <c r="S69" s="965"/>
      <c r="T69" s="965"/>
      <c r="U69" s="965"/>
      <c r="V69" s="965">
        <v>1590</v>
      </c>
      <c r="W69" s="965"/>
      <c r="X69" s="965"/>
      <c r="Y69" s="965"/>
      <c r="Z69" s="965"/>
      <c r="AA69" s="965">
        <v>38</v>
      </c>
      <c r="AB69" s="965"/>
      <c r="AC69" s="965"/>
      <c r="AD69" s="965"/>
      <c r="AE69" s="965"/>
      <c r="AF69" s="965">
        <v>38</v>
      </c>
      <c r="AG69" s="965"/>
      <c r="AH69" s="965"/>
      <c r="AI69" s="965"/>
      <c r="AJ69" s="965"/>
      <c r="AK69" s="965" t="s">
        <v>545</v>
      </c>
      <c r="AL69" s="965"/>
      <c r="AM69" s="965"/>
      <c r="AN69" s="965"/>
      <c r="AO69" s="965"/>
      <c r="AP69" s="965">
        <v>1562</v>
      </c>
      <c r="AQ69" s="965"/>
      <c r="AR69" s="965"/>
      <c r="AS69" s="965"/>
      <c r="AT69" s="965"/>
      <c r="AU69" s="965">
        <v>430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541</v>
      </c>
      <c r="C70" s="969"/>
      <c r="D70" s="969"/>
      <c r="E70" s="969"/>
      <c r="F70" s="969"/>
      <c r="G70" s="969"/>
      <c r="H70" s="969"/>
      <c r="I70" s="969"/>
      <c r="J70" s="969"/>
      <c r="K70" s="969"/>
      <c r="L70" s="969"/>
      <c r="M70" s="969"/>
      <c r="N70" s="969"/>
      <c r="O70" s="969"/>
      <c r="P70" s="970"/>
      <c r="Q70" s="971">
        <v>312</v>
      </c>
      <c r="R70" s="965"/>
      <c r="S70" s="965"/>
      <c r="T70" s="965"/>
      <c r="U70" s="965"/>
      <c r="V70" s="965">
        <v>268</v>
      </c>
      <c r="W70" s="965"/>
      <c r="X70" s="965"/>
      <c r="Y70" s="965"/>
      <c r="Z70" s="965"/>
      <c r="AA70" s="965">
        <v>44</v>
      </c>
      <c r="AB70" s="965"/>
      <c r="AC70" s="965"/>
      <c r="AD70" s="965"/>
      <c r="AE70" s="965"/>
      <c r="AF70" s="965">
        <v>44</v>
      </c>
      <c r="AG70" s="965"/>
      <c r="AH70" s="965"/>
      <c r="AI70" s="965"/>
      <c r="AJ70" s="965"/>
      <c r="AK70" s="965" t="s">
        <v>545</v>
      </c>
      <c r="AL70" s="965"/>
      <c r="AM70" s="965"/>
      <c r="AN70" s="965"/>
      <c r="AO70" s="965"/>
      <c r="AP70" s="965" t="s">
        <v>545</v>
      </c>
      <c r="AQ70" s="965"/>
      <c r="AR70" s="965"/>
      <c r="AS70" s="965"/>
      <c r="AT70" s="965"/>
      <c r="AU70" s="965" t="s">
        <v>545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542</v>
      </c>
      <c r="C71" s="969"/>
      <c r="D71" s="969"/>
      <c r="E71" s="969"/>
      <c r="F71" s="969"/>
      <c r="G71" s="969"/>
      <c r="H71" s="969"/>
      <c r="I71" s="969"/>
      <c r="J71" s="969"/>
      <c r="K71" s="969"/>
      <c r="L71" s="969"/>
      <c r="M71" s="969"/>
      <c r="N71" s="969"/>
      <c r="O71" s="969"/>
      <c r="P71" s="970"/>
      <c r="Q71" s="971">
        <v>269862</v>
      </c>
      <c r="R71" s="965"/>
      <c r="S71" s="965"/>
      <c r="T71" s="965"/>
      <c r="U71" s="965"/>
      <c r="V71" s="965">
        <v>257075</v>
      </c>
      <c r="W71" s="965"/>
      <c r="X71" s="965"/>
      <c r="Y71" s="965"/>
      <c r="Z71" s="965"/>
      <c r="AA71" s="965">
        <v>12787</v>
      </c>
      <c r="AB71" s="965"/>
      <c r="AC71" s="965"/>
      <c r="AD71" s="965"/>
      <c r="AE71" s="965"/>
      <c r="AF71" s="965">
        <v>12787</v>
      </c>
      <c r="AG71" s="965"/>
      <c r="AH71" s="965"/>
      <c r="AI71" s="965"/>
      <c r="AJ71" s="965"/>
      <c r="AK71" s="965">
        <v>1807</v>
      </c>
      <c r="AL71" s="965"/>
      <c r="AM71" s="965"/>
      <c r="AN71" s="965"/>
      <c r="AO71" s="965"/>
      <c r="AP71" s="965" t="s">
        <v>545</v>
      </c>
      <c r="AQ71" s="965"/>
      <c r="AR71" s="965"/>
      <c r="AS71" s="965"/>
      <c r="AT71" s="965"/>
      <c r="AU71" s="965" t="s">
        <v>545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13133</v>
      </c>
      <c r="AG88" s="953"/>
      <c r="AH88" s="953"/>
      <c r="AI88" s="953"/>
      <c r="AJ88" s="953"/>
      <c r="AK88" s="957"/>
      <c r="AL88" s="957"/>
      <c r="AM88" s="957"/>
      <c r="AN88" s="957"/>
      <c r="AO88" s="957"/>
      <c r="AP88" s="953">
        <v>5532</v>
      </c>
      <c r="AQ88" s="953"/>
      <c r="AR88" s="953"/>
      <c r="AS88" s="953"/>
      <c r="AT88" s="953"/>
      <c r="AU88" s="953">
        <v>974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181</v>
      </c>
      <c r="CS102" s="945"/>
      <c r="CT102" s="945"/>
      <c r="CU102" s="945"/>
      <c r="CV102" s="946"/>
      <c r="CW102" s="944" t="s">
        <v>547</v>
      </c>
      <c r="CX102" s="945"/>
      <c r="CY102" s="945"/>
      <c r="CZ102" s="945"/>
      <c r="DA102" s="946"/>
      <c r="DB102" s="944" t="s">
        <v>545</v>
      </c>
      <c r="DC102" s="945"/>
      <c r="DD102" s="945"/>
      <c r="DE102" s="945"/>
      <c r="DF102" s="946"/>
      <c r="DG102" s="944" t="s">
        <v>545</v>
      </c>
      <c r="DH102" s="945"/>
      <c r="DI102" s="945"/>
      <c r="DJ102" s="945"/>
      <c r="DK102" s="946"/>
      <c r="DL102" s="944" t="s">
        <v>545</v>
      </c>
      <c r="DM102" s="945"/>
      <c r="DN102" s="945"/>
      <c r="DO102" s="945"/>
      <c r="DP102" s="946"/>
      <c r="DQ102" s="944" t="s">
        <v>545</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287</v>
      </c>
      <c r="AG109" s="886"/>
      <c r="AH109" s="886"/>
      <c r="AI109" s="886"/>
      <c r="AJ109" s="887"/>
      <c r="AK109" s="888" t="s">
        <v>286</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287</v>
      </c>
      <c r="BW109" s="886"/>
      <c r="BX109" s="886"/>
      <c r="BY109" s="886"/>
      <c r="BZ109" s="887"/>
      <c r="CA109" s="888" t="s">
        <v>286</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287</v>
      </c>
      <c r="DM109" s="886"/>
      <c r="DN109" s="886"/>
      <c r="DO109" s="886"/>
      <c r="DP109" s="887"/>
      <c r="DQ109" s="888" t="s">
        <v>286</v>
      </c>
      <c r="DR109" s="886"/>
      <c r="DS109" s="886"/>
      <c r="DT109" s="886"/>
      <c r="DU109" s="887"/>
      <c r="DV109" s="888" t="s">
        <v>403</v>
      </c>
      <c r="DW109" s="886"/>
      <c r="DX109" s="886"/>
      <c r="DY109" s="886"/>
      <c r="DZ109" s="917"/>
    </row>
    <row r="110" spans="1:131" s="197" customFormat="1" ht="26.25" customHeight="1" x14ac:dyDescent="0.15">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1484529</v>
      </c>
      <c r="AB110" s="871"/>
      <c r="AC110" s="871"/>
      <c r="AD110" s="871"/>
      <c r="AE110" s="872"/>
      <c r="AF110" s="873">
        <v>1639537</v>
      </c>
      <c r="AG110" s="871"/>
      <c r="AH110" s="871"/>
      <c r="AI110" s="871"/>
      <c r="AJ110" s="872"/>
      <c r="AK110" s="873">
        <v>1650456</v>
      </c>
      <c r="AL110" s="871"/>
      <c r="AM110" s="871"/>
      <c r="AN110" s="871"/>
      <c r="AO110" s="872"/>
      <c r="AP110" s="874">
        <v>16.100000000000001</v>
      </c>
      <c r="AQ110" s="875"/>
      <c r="AR110" s="875"/>
      <c r="AS110" s="875"/>
      <c r="AT110" s="876"/>
      <c r="AU110" s="918" t="s">
        <v>60</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16402609</v>
      </c>
      <c r="BR110" s="798"/>
      <c r="BS110" s="798"/>
      <c r="BT110" s="798"/>
      <c r="BU110" s="798"/>
      <c r="BV110" s="798">
        <v>16029389</v>
      </c>
      <c r="BW110" s="798"/>
      <c r="BX110" s="798"/>
      <c r="BY110" s="798"/>
      <c r="BZ110" s="798"/>
      <c r="CA110" s="798">
        <v>15818494</v>
      </c>
      <c r="CB110" s="798"/>
      <c r="CC110" s="798"/>
      <c r="CD110" s="798"/>
      <c r="CE110" s="798"/>
      <c r="CF110" s="859">
        <v>154.19999999999999</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313889</v>
      </c>
      <c r="BR111" s="769"/>
      <c r="BS111" s="769"/>
      <c r="BT111" s="769"/>
      <c r="BU111" s="769"/>
      <c r="BV111" s="769">
        <v>260145</v>
      </c>
      <c r="BW111" s="769"/>
      <c r="BX111" s="769"/>
      <c r="BY111" s="769"/>
      <c r="BZ111" s="769"/>
      <c r="CA111" s="769">
        <v>243025</v>
      </c>
      <c r="CB111" s="769"/>
      <c r="CC111" s="769"/>
      <c r="CD111" s="769"/>
      <c r="CE111" s="769"/>
      <c r="CF111" s="846">
        <v>2.4</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8378071</v>
      </c>
      <c r="BR112" s="769"/>
      <c r="BS112" s="769"/>
      <c r="BT112" s="769"/>
      <c r="BU112" s="769"/>
      <c r="BV112" s="769">
        <v>8479630</v>
      </c>
      <c r="BW112" s="769"/>
      <c r="BX112" s="769"/>
      <c r="BY112" s="769"/>
      <c r="BZ112" s="769"/>
      <c r="CA112" s="769">
        <v>7459165</v>
      </c>
      <c r="CB112" s="769"/>
      <c r="CC112" s="769"/>
      <c r="CD112" s="769"/>
      <c r="CE112" s="769"/>
      <c r="CF112" s="846">
        <v>72.7</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776399</v>
      </c>
      <c r="AB113" s="907"/>
      <c r="AC113" s="907"/>
      <c r="AD113" s="907"/>
      <c r="AE113" s="908"/>
      <c r="AF113" s="909">
        <v>855964</v>
      </c>
      <c r="AG113" s="907"/>
      <c r="AH113" s="907"/>
      <c r="AI113" s="907"/>
      <c r="AJ113" s="908"/>
      <c r="AK113" s="909">
        <v>926415</v>
      </c>
      <c r="AL113" s="907"/>
      <c r="AM113" s="907"/>
      <c r="AN113" s="907"/>
      <c r="AO113" s="908"/>
      <c r="AP113" s="910">
        <v>9</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1226967</v>
      </c>
      <c r="BR113" s="769"/>
      <c r="BS113" s="769"/>
      <c r="BT113" s="769"/>
      <c r="BU113" s="769"/>
      <c r="BV113" s="769">
        <v>1040843</v>
      </c>
      <c r="BW113" s="769"/>
      <c r="BX113" s="769"/>
      <c r="BY113" s="769"/>
      <c r="BZ113" s="769"/>
      <c r="CA113" s="769">
        <v>973780</v>
      </c>
      <c r="CB113" s="769"/>
      <c r="CC113" s="769"/>
      <c r="CD113" s="769"/>
      <c r="CE113" s="769"/>
      <c r="CF113" s="846">
        <v>9.5</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100303</v>
      </c>
      <c r="AB114" s="782"/>
      <c r="AC114" s="782"/>
      <c r="AD114" s="782"/>
      <c r="AE114" s="783"/>
      <c r="AF114" s="784">
        <v>106322</v>
      </c>
      <c r="AG114" s="782"/>
      <c r="AH114" s="782"/>
      <c r="AI114" s="782"/>
      <c r="AJ114" s="783"/>
      <c r="AK114" s="784">
        <v>102819</v>
      </c>
      <c r="AL114" s="782"/>
      <c r="AM114" s="782"/>
      <c r="AN114" s="782"/>
      <c r="AO114" s="783"/>
      <c r="AP114" s="752">
        <v>1</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2813573</v>
      </c>
      <c r="BR114" s="769"/>
      <c r="BS114" s="769"/>
      <c r="BT114" s="769"/>
      <c r="BU114" s="769"/>
      <c r="BV114" s="769">
        <v>2615889</v>
      </c>
      <c r="BW114" s="769"/>
      <c r="BX114" s="769"/>
      <c r="BY114" s="769"/>
      <c r="BZ114" s="769"/>
      <c r="CA114" s="769">
        <v>2265620</v>
      </c>
      <c r="CB114" s="769"/>
      <c r="CC114" s="769"/>
      <c r="CD114" s="769"/>
      <c r="CE114" s="769"/>
      <c r="CF114" s="846">
        <v>22.1</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12643</v>
      </c>
      <c r="AB115" s="907"/>
      <c r="AC115" s="907"/>
      <c r="AD115" s="907"/>
      <c r="AE115" s="908"/>
      <c r="AF115" s="909">
        <v>8280</v>
      </c>
      <c r="AG115" s="907"/>
      <c r="AH115" s="907"/>
      <c r="AI115" s="907"/>
      <c r="AJ115" s="908"/>
      <c r="AK115" s="909">
        <v>8915</v>
      </c>
      <c r="AL115" s="907"/>
      <c r="AM115" s="907"/>
      <c r="AN115" s="907"/>
      <c r="AO115" s="908"/>
      <c r="AP115" s="910">
        <v>0.1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v>1629</v>
      </c>
      <c r="CB115" s="769"/>
      <c r="CC115" s="769"/>
      <c r="CD115" s="769"/>
      <c r="CE115" s="769"/>
      <c r="CF115" s="846">
        <v>0</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2373874</v>
      </c>
      <c r="AB117" s="893"/>
      <c r="AC117" s="893"/>
      <c r="AD117" s="893"/>
      <c r="AE117" s="894"/>
      <c r="AF117" s="896">
        <v>2610103</v>
      </c>
      <c r="AG117" s="893"/>
      <c r="AH117" s="893"/>
      <c r="AI117" s="893"/>
      <c r="AJ117" s="894"/>
      <c r="AK117" s="896">
        <v>2688605</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287</v>
      </c>
      <c r="AG118" s="886"/>
      <c r="AH118" s="886"/>
      <c r="AI118" s="886"/>
      <c r="AJ118" s="887"/>
      <c r="AK118" s="888" t="s">
        <v>286</v>
      </c>
      <c r="AL118" s="886"/>
      <c r="AM118" s="886"/>
      <c r="AN118" s="886"/>
      <c r="AO118" s="887"/>
      <c r="AP118" s="889" t="s">
        <v>403</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29135109</v>
      </c>
      <c r="BR118" s="856"/>
      <c r="BS118" s="856"/>
      <c r="BT118" s="856"/>
      <c r="BU118" s="856"/>
      <c r="BV118" s="856">
        <v>28425896</v>
      </c>
      <c r="BW118" s="856"/>
      <c r="BX118" s="856"/>
      <c r="BY118" s="856"/>
      <c r="BZ118" s="856"/>
      <c r="CA118" s="856">
        <v>26761713</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5216495</v>
      </c>
      <c r="BR119" s="798"/>
      <c r="BS119" s="798"/>
      <c r="BT119" s="798"/>
      <c r="BU119" s="798"/>
      <c r="BV119" s="798">
        <v>5592640</v>
      </c>
      <c r="BW119" s="798"/>
      <c r="BX119" s="798"/>
      <c r="BY119" s="798"/>
      <c r="BZ119" s="798"/>
      <c r="CA119" s="798">
        <v>5876431</v>
      </c>
      <c r="CB119" s="798"/>
      <c r="CC119" s="798"/>
      <c r="CD119" s="798"/>
      <c r="CE119" s="798"/>
      <c r="CF119" s="859">
        <v>57.3</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313889</v>
      </c>
      <c r="DH119" s="715"/>
      <c r="DI119" s="715"/>
      <c r="DJ119" s="715"/>
      <c r="DK119" s="716"/>
      <c r="DL119" s="717">
        <v>260145</v>
      </c>
      <c r="DM119" s="715"/>
      <c r="DN119" s="715"/>
      <c r="DO119" s="715"/>
      <c r="DP119" s="716"/>
      <c r="DQ119" s="717">
        <v>243025</v>
      </c>
      <c r="DR119" s="715"/>
      <c r="DS119" s="715"/>
      <c r="DT119" s="715"/>
      <c r="DU119" s="716"/>
      <c r="DV119" s="805">
        <v>2.4</v>
      </c>
      <c r="DW119" s="806"/>
      <c r="DX119" s="806"/>
      <c r="DY119" s="806"/>
      <c r="DZ119" s="807"/>
    </row>
    <row r="120" spans="1:130" s="197" customFormat="1" ht="26.25" customHeight="1" x14ac:dyDescent="0.15">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1618802</v>
      </c>
      <c r="BR120" s="769"/>
      <c r="BS120" s="769"/>
      <c r="BT120" s="769"/>
      <c r="BU120" s="769"/>
      <c r="BV120" s="769">
        <v>1532085</v>
      </c>
      <c r="BW120" s="769"/>
      <c r="BX120" s="769"/>
      <c r="BY120" s="769"/>
      <c r="BZ120" s="769"/>
      <c r="CA120" s="769">
        <v>1454561</v>
      </c>
      <c r="CB120" s="769"/>
      <c r="CC120" s="769"/>
      <c r="CD120" s="769"/>
      <c r="CE120" s="769"/>
      <c r="CF120" s="846">
        <v>14.2</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5186782</v>
      </c>
      <c r="DH120" s="798"/>
      <c r="DI120" s="798"/>
      <c r="DJ120" s="798"/>
      <c r="DK120" s="798"/>
      <c r="DL120" s="798">
        <v>5191133</v>
      </c>
      <c r="DM120" s="798"/>
      <c r="DN120" s="798"/>
      <c r="DO120" s="798"/>
      <c r="DP120" s="798"/>
      <c r="DQ120" s="798">
        <v>4940647</v>
      </c>
      <c r="DR120" s="798"/>
      <c r="DS120" s="798"/>
      <c r="DT120" s="798"/>
      <c r="DU120" s="798"/>
      <c r="DV120" s="799">
        <v>48.2</v>
      </c>
      <c r="DW120" s="799"/>
      <c r="DX120" s="799"/>
      <c r="DY120" s="799"/>
      <c r="DZ120" s="800"/>
    </row>
    <row r="121" spans="1:130" s="197" customFormat="1" ht="26.25" customHeight="1" x14ac:dyDescent="0.15">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14833359</v>
      </c>
      <c r="BR121" s="856"/>
      <c r="BS121" s="856"/>
      <c r="BT121" s="856"/>
      <c r="BU121" s="856"/>
      <c r="BV121" s="856">
        <v>15204308</v>
      </c>
      <c r="BW121" s="856"/>
      <c r="BX121" s="856"/>
      <c r="BY121" s="856"/>
      <c r="BZ121" s="856"/>
      <c r="CA121" s="856">
        <v>15153455</v>
      </c>
      <c r="CB121" s="856"/>
      <c r="CC121" s="856"/>
      <c r="CD121" s="856"/>
      <c r="CE121" s="856"/>
      <c r="CF121" s="857">
        <v>147.80000000000001</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777079</v>
      </c>
      <c r="DH121" s="769"/>
      <c r="DI121" s="769"/>
      <c r="DJ121" s="769"/>
      <c r="DK121" s="769"/>
      <c r="DL121" s="769">
        <v>1015075</v>
      </c>
      <c r="DM121" s="769"/>
      <c r="DN121" s="769"/>
      <c r="DO121" s="769"/>
      <c r="DP121" s="769"/>
      <c r="DQ121" s="769">
        <v>1463273</v>
      </c>
      <c r="DR121" s="769"/>
      <c r="DS121" s="769"/>
      <c r="DT121" s="769"/>
      <c r="DU121" s="769"/>
      <c r="DV121" s="821">
        <v>14.3</v>
      </c>
      <c r="DW121" s="821"/>
      <c r="DX121" s="821"/>
      <c r="DY121" s="821"/>
      <c r="DZ121" s="822"/>
    </row>
    <row r="122" spans="1:130" s="197" customFormat="1" ht="26.25" customHeight="1" x14ac:dyDescent="0.15">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21668656</v>
      </c>
      <c r="BR122" s="838"/>
      <c r="BS122" s="838"/>
      <c r="BT122" s="838"/>
      <c r="BU122" s="838"/>
      <c r="BV122" s="838">
        <v>22329033</v>
      </c>
      <c r="BW122" s="838"/>
      <c r="BX122" s="838"/>
      <c r="BY122" s="838"/>
      <c r="BZ122" s="838"/>
      <c r="CA122" s="838">
        <v>22484447</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2414210</v>
      </c>
      <c r="DH122" s="769"/>
      <c r="DI122" s="769"/>
      <c r="DJ122" s="769"/>
      <c r="DK122" s="769"/>
      <c r="DL122" s="769">
        <v>2273422</v>
      </c>
      <c r="DM122" s="769"/>
      <c r="DN122" s="769"/>
      <c r="DO122" s="769"/>
      <c r="DP122" s="769"/>
      <c r="DQ122" s="769">
        <v>1055245</v>
      </c>
      <c r="DR122" s="769"/>
      <c r="DS122" s="769"/>
      <c r="DT122" s="769"/>
      <c r="DU122" s="769"/>
      <c r="DV122" s="821">
        <v>10.3</v>
      </c>
      <c r="DW122" s="821"/>
      <c r="DX122" s="821"/>
      <c r="DY122" s="821"/>
      <c r="DZ122" s="822"/>
    </row>
    <row r="123" spans="1:130" s="197" customFormat="1" ht="26.25" customHeight="1" thickBot="1" x14ac:dyDescent="0.2">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72</v>
      </c>
      <c r="BR123" s="830"/>
      <c r="BS123" s="830"/>
      <c r="BT123" s="830"/>
      <c r="BU123" s="830"/>
      <c r="BV123" s="830">
        <v>60.1</v>
      </c>
      <c r="BW123" s="830"/>
      <c r="BX123" s="830"/>
      <c r="BY123" s="830"/>
      <c r="BZ123" s="830"/>
      <c r="CA123" s="830">
        <v>41.7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12529</v>
      </c>
      <c r="AB126" s="782"/>
      <c r="AC126" s="782"/>
      <c r="AD126" s="782"/>
      <c r="AE126" s="783"/>
      <c r="AF126" s="784">
        <v>8248</v>
      </c>
      <c r="AG126" s="782"/>
      <c r="AH126" s="782"/>
      <c r="AI126" s="782"/>
      <c r="AJ126" s="783"/>
      <c r="AK126" s="784">
        <v>8906</v>
      </c>
      <c r="AL126" s="782"/>
      <c r="AM126" s="782"/>
      <c r="AN126" s="782"/>
      <c r="AO126" s="783"/>
      <c r="AP126" s="752">
        <v>0.1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114</v>
      </c>
      <c r="AB127" s="782"/>
      <c r="AC127" s="782"/>
      <c r="AD127" s="782"/>
      <c r="AE127" s="783"/>
      <c r="AF127" s="784">
        <v>32</v>
      </c>
      <c r="AG127" s="782"/>
      <c r="AH127" s="782"/>
      <c r="AI127" s="782"/>
      <c r="AJ127" s="783"/>
      <c r="AK127" s="784">
        <v>9</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113</v>
      </c>
      <c r="BG127" s="759"/>
      <c r="BH127" s="759"/>
      <c r="BI127" s="759"/>
      <c r="BJ127" s="759"/>
      <c r="BK127" s="759"/>
      <c r="BL127" s="760"/>
      <c r="BM127" s="758">
        <v>13.1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v>1629</v>
      </c>
      <c r="DR127" s="818"/>
      <c r="DS127" s="818"/>
      <c r="DT127" s="818"/>
      <c r="DU127" s="818"/>
      <c r="DV127" s="819">
        <v>0</v>
      </c>
      <c r="DW127" s="819"/>
      <c r="DX127" s="819"/>
      <c r="DY127" s="819"/>
      <c r="DZ127" s="820"/>
    </row>
    <row r="128" spans="1:130" s="197" customFormat="1" ht="26.25" customHeight="1" x14ac:dyDescent="0.15">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106248</v>
      </c>
      <c r="AB128" s="722"/>
      <c r="AC128" s="722"/>
      <c r="AD128" s="722"/>
      <c r="AE128" s="723"/>
      <c r="AF128" s="724">
        <v>112865</v>
      </c>
      <c r="AG128" s="722"/>
      <c r="AH128" s="722"/>
      <c r="AI128" s="722"/>
      <c r="AJ128" s="723"/>
      <c r="AK128" s="724">
        <v>120563</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113</v>
      </c>
      <c r="BG128" s="789"/>
      <c r="BH128" s="789"/>
      <c r="BI128" s="789"/>
      <c r="BJ128" s="789"/>
      <c r="BK128" s="789"/>
      <c r="BL128" s="790"/>
      <c r="BM128" s="788">
        <v>18.100000000000001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11613665</v>
      </c>
      <c r="AB129" s="782"/>
      <c r="AC129" s="782"/>
      <c r="AD129" s="782"/>
      <c r="AE129" s="783"/>
      <c r="AF129" s="784">
        <v>11430636</v>
      </c>
      <c r="AG129" s="782"/>
      <c r="AH129" s="782"/>
      <c r="AI129" s="782"/>
      <c r="AJ129" s="783"/>
      <c r="AK129" s="784">
        <v>11595863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11.2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1244996</v>
      </c>
      <c r="AB130" s="782"/>
      <c r="AC130" s="782"/>
      <c r="AD130" s="782"/>
      <c r="AE130" s="783"/>
      <c r="AF130" s="784">
        <v>1288900</v>
      </c>
      <c r="AG130" s="782"/>
      <c r="AH130" s="782"/>
      <c r="AI130" s="782"/>
      <c r="AJ130" s="783"/>
      <c r="AK130" s="784">
        <v>1339777</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41.7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10368669</v>
      </c>
      <c r="AB131" s="715"/>
      <c r="AC131" s="715"/>
      <c r="AD131" s="715"/>
      <c r="AE131" s="716"/>
      <c r="AF131" s="717">
        <v>10141736</v>
      </c>
      <c r="AG131" s="715"/>
      <c r="AH131" s="715"/>
      <c r="AI131" s="715"/>
      <c r="AJ131" s="716"/>
      <c r="AK131" s="717">
        <v>10256086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9.8626930799999997</v>
      </c>
      <c r="AB132" s="738"/>
      <c r="AC132" s="738"/>
      <c r="AD132" s="738"/>
      <c r="AE132" s="739"/>
      <c r="AF132" s="740">
        <v>11.91450852</v>
      </c>
      <c r="AG132" s="738"/>
      <c r="AH132" s="738"/>
      <c r="AI132" s="738"/>
      <c r="AJ132" s="739"/>
      <c r="AK132" s="740">
        <v>11.97596237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10.8</v>
      </c>
      <c r="AB133" s="747"/>
      <c r="AC133" s="747"/>
      <c r="AD133" s="747"/>
      <c r="AE133" s="748"/>
      <c r="AF133" s="746">
        <v>10.5</v>
      </c>
      <c r="AG133" s="747"/>
      <c r="AH133" s="747"/>
      <c r="AI133" s="747"/>
      <c r="AJ133" s="748"/>
      <c r="AK133" s="746">
        <v>11.2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31" t="s">
        <v>472</v>
      </c>
      <c r="H9" s="1132"/>
      <c r="I9" s="1132"/>
      <c r="J9" s="1133"/>
      <c r="K9" s="263">
        <v>3134258</v>
      </c>
      <c r="L9" s="264">
        <v>56721</v>
      </c>
      <c r="M9" s="265">
        <v>64737</v>
      </c>
      <c r="N9" s="266">
        <v>-12.4</v>
      </c>
    </row>
    <row r="10" spans="1:16" x14ac:dyDescent="0.15">
      <c r="A10" s="248"/>
      <c r="B10" s="244"/>
      <c r="C10" s="244"/>
      <c r="D10" s="244"/>
      <c r="E10" s="244"/>
      <c r="F10" s="244"/>
      <c r="G10" s="1131" t="s">
        <v>473</v>
      </c>
      <c r="H10" s="1132"/>
      <c r="I10" s="1132"/>
      <c r="J10" s="1133"/>
      <c r="K10" s="267">
        <v>75390</v>
      </c>
      <c r="L10" s="268">
        <v>1364</v>
      </c>
      <c r="M10" s="269">
        <v>4418</v>
      </c>
      <c r="N10" s="270">
        <v>-69.099999999999994</v>
      </c>
    </row>
    <row r="11" spans="1:16" ht="13.5" customHeight="1" x14ac:dyDescent="0.15">
      <c r="A11" s="248"/>
      <c r="B11" s="244"/>
      <c r="C11" s="244"/>
      <c r="D11" s="244"/>
      <c r="E11" s="244"/>
      <c r="F11" s="244"/>
      <c r="G11" s="1131" t="s">
        <v>474</v>
      </c>
      <c r="H11" s="1132"/>
      <c r="I11" s="1132"/>
      <c r="J11" s="1133"/>
      <c r="K11" s="267">
        <v>476413</v>
      </c>
      <c r="L11" s="268">
        <v>8622</v>
      </c>
      <c r="M11" s="269">
        <v>5597</v>
      </c>
      <c r="N11" s="270">
        <v>54</v>
      </c>
    </row>
    <row r="12" spans="1:16" ht="13.5" customHeight="1" x14ac:dyDescent="0.15">
      <c r="A12" s="248"/>
      <c r="B12" s="244"/>
      <c r="C12" s="244"/>
      <c r="D12" s="244"/>
      <c r="E12" s="244"/>
      <c r="F12" s="244"/>
      <c r="G12" s="1131" t="s">
        <v>475</v>
      </c>
      <c r="H12" s="1132"/>
      <c r="I12" s="1132"/>
      <c r="J12" s="1133"/>
      <c r="K12" s="267">
        <v>399876</v>
      </c>
      <c r="L12" s="268">
        <v>7237</v>
      </c>
      <c r="M12" s="269">
        <v>967</v>
      </c>
      <c r="N12" s="270">
        <v>648.4</v>
      </c>
    </row>
    <row r="13" spans="1:16" ht="13.5" customHeight="1" x14ac:dyDescent="0.15">
      <c r="A13" s="248"/>
      <c r="B13" s="244"/>
      <c r="C13" s="244"/>
      <c r="D13" s="244"/>
      <c r="E13" s="244"/>
      <c r="F13" s="244"/>
      <c r="G13" s="1131" t="s">
        <v>476</v>
      </c>
      <c r="H13" s="1132"/>
      <c r="I13" s="1132"/>
      <c r="J13" s="1133"/>
      <c r="K13" s="267" t="s">
        <v>477</v>
      </c>
      <c r="L13" s="268" t="s">
        <v>477</v>
      </c>
      <c r="M13" s="269">
        <v>2</v>
      </c>
      <c r="N13" s="270" t="s">
        <v>477</v>
      </c>
    </row>
    <row r="14" spans="1:16" ht="13.5" customHeight="1" x14ac:dyDescent="0.15">
      <c r="A14" s="248"/>
      <c r="B14" s="244"/>
      <c r="C14" s="244"/>
      <c r="D14" s="244"/>
      <c r="E14" s="244"/>
      <c r="F14" s="244"/>
      <c r="G14" s="1131" t="s">
        <v>478</v>
      </c>
      <c r="H14" s="1132"/>
      <c r="I14" s="1132"/>
      <c r="J14" s="1133"/>
      <c r="K14" s="267">
        <v>150545</v>
      </c>
      <c r="L14" s="268">
        <v>2724</v>
      </c>
      <c r="M14" s="269">
        <v>2800</v>
      </c>
      <c r="N14" s="270">
        <v>-2.7</v>
      </c>
    </row>
    <row r="15" spans="1:16" ht="13.5" customHeight="1" x14ac:dyDescent="0.15">
      <c r="A15" s="248"/>
      <c r="B15" s="244"/>
      <c r="C15" s="244"/>
      <c r="D15" s="244"/>
      <c r="E15" s="244"/>
      <c r="F15" s="244"/>
      <c r="G15" s="1131" t="s">
        <v>479</v>
      </c>
      <c r="H15" s="1132"/>
      <c r="I15" s="1132"/>
      <c r="J15" s="1133"/>
      <c r="K15" s="267">
        <v>45206</v>
      </c>
      <c r="L15" s="268">
        <v>818</v>
      </c>
      <c r="M15" s="269">
        <v>1482</v>
      </c>
      <c r="N15" s="270">
        <v>-44.8</v>
      </c>
    </row>
    <row r="16" spans="1:16" x14ac:dyDescent="0.15">
      <c r="A16" s="248"/>
      <c r="B16" s="244"/>
      <c r="C16" s="244"/>
      <c r="D16" s="244"/>
      <c r="E16" s="244"/>
      <c r="F16" s="244"/>
      <c r="G16" s="1134" t="s">
        <v>480</v>
      </c>
      <c r="H16" s="1135"/>
      <c r="I16" s="1135"/>
      <c r="J16" s="1136"/>
      <c r="K16" s="268">
        <v>-629229</v>
      </c>
      <c r="L16" s="268">
        <v>-11387</v>
      </c>
      <c r="M16" s="269">
        <v>-7690</v>
      </c>
      <c r="N16" s="270">
        <v>48.1</v>
      </c>
    </row>
    <row r="17" spans="1:16" x14ac:dyDescent="0.15">
      <c r="A17" s="248"/>
      <c r="B17" s="244"/>
      <c r="C17" s="244"/>
      <c r="D17" s="244"/>
      <c r="E17" s="244"/>
      <c r="F17" s="244"/>
      <c r="G17" s="1134" t="s">
        <v>171</v>
      </c>
      <c r="H17" s="1135"/>
      <c r="I17" s="1135"/>
      <c r="J17" s="1136"/>
      <c r="K17" s="268">
        <v>3652459</v>
      </c>
      <c r="L17" s="268">
        <v>66099</v>
      </c>
      <c r="M17" s="269">
        <v>72313</v>
      </c>
      <c r="N17" s="270">
        <v>-8.6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8" t="s">
        <v>485</v>
      </c>
      <c r="H21" s="1129"/>
      <c r="I21" s="1129"/>
      <c r="J21" s="1130"/>
      <c r="K21" s="280">
        <v>6.03</v>
      </c>
      <c r="L21" s="281">
        <v>7.17</v>
      </c>
      <c r="M21" s="282">
        <v>-1.1399999999999999</v>
      </c>
      <c r="N21" s="249"/>
      <c r="O21" s="283"/>
      <c r="P21" s="279"/>
    </row>
    <row r="22" spans="1:16" s="284" customFormat="1" x14ac:dyDescent="0.15">
      <c r="A22" s="279"/>
      <c r="B22" s="249"/>
      <c r="C22" s="249"/>
      <c r="D22" s="249"/>
      <c r="E22" s="249"/>
      <c r="F22" s="249"/>
      <c r="G22" s="1128" t="s">
        <v>486</v>
      </c>
      <c r="H22" s="1129"/>
      <c r="I22" s="1129"/>
      <c r="J22" s="1130"/>
      <c r="K22" s="285">
        <v>96.9</v>
      </c>
      <c r="L22" s="286">
        <v>98.1</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19" t="s">
        <v>490</v>
      </c>
      <c r="H32" s="1120"/>
      <c r="I32" s="1120"/>
      <c r="J32" s="1121"/>
      <c r="K32" s="294">
        <v>1650456</v>
      </c>
      <c r="L32" s="294">
        <v>29869</v>
      </c>
      <c r="M32" s="295">
        <v>43357</v>
      </c>
      <c r="N32" s="296">
        <v>-31.1</v>
      </c>
    </row>
    <row r="33" spans="1:16" ht="13.5" customHeight="1" x14ac:dyDescent="0.15">
      <c r="A33" s="248"/>
      <c r="B33" s="244"/>
      <c r="C33" s="244"/>
      <c r="D33" s="244"/>
      <c r="E33" s="244"/>
      <c r="F33" s="244"/>
      <c r="G33" s="1119" t="s">
        <v>491</v>
      </c>
      <c r="H33" s="1120"/>
      <c r="I33" s="1120"/>
      <c r="J33" s="1121"/>
      <c r="K33" s="294" t="s">
        <v>477</v>
      </c>
      <c r="L33" s="294" t="s">
        <v>477</v>
      </c>
      <c r="M33" s="295">
        <v>5</v>
      </c>
      <c r="N33" s="296" t="s">
        <v>477</v>
      </c>
    </row>
    <row r="34" spans="1:16" ht="27" customHeight="1" x14ac:dyDescent="0.15">
      <c r="A34" s="248"/>
      <c r="B34" s="244"/>
      <c r="C34" s="244"/>
      <c r="D34" s="244"/>
      <c r="E34" s="244"/>
      <c r="F34" s="244"/>
      <c r="G34" s="1119" t="s">
        <v>492</v>
      </c>
      <c r="H34" s="1120"/>
      <c r="I34" s="1120"/>
      <c r="J34" s="1121"/>
      <c r="K34" s="294" t="s">
        <v>477</v>
      </c>
      <c r="L34" s="294" t="s">
        <v>477</v>
      </c>
      <c r="M34" s="295">
        <v>40</v>
      </c>
      <c r="N34" s="296" t="s">
        <v>477</v>
      </c>
    </row>
    <row r="35" spans="1:16" ht="27" customHeight="1" x14ac:dyDescent="0.15">
      <c r="A35" s="248"/>
      <c r="B35" s="244"/>
      <c r="C35" s="244"/>
      <c r="D35" s="244"/>
      <c r="E35" s="244"/>
      <c r="F35" s="244"/>
      <c r="G35" s="1119" t="s">
        <v>493</v>
      </c>
      <c r="H35" s="1120"/>
      <c r="I35" s="1120"/>
      <c r="J35" s="1121"/>
      <c r="K35" s="294">
        <v>926415</v>
      </c>
      <c r="L35" s="294">
        <v>16766</v>
      </c>
      <c r="M35" s="295">
        <v>11850</v>
      </c>
      <c r="N35" s="296">
        <v>41.5</v>
      </c>
    </row>
    <row r="36" spans="1:16" ht="27" customHeight="1" x14ac:dyDescent="0.15">
      <c r="A36" s="248"/>
      <c r="B36" s="244"/>
      <c r="C36" s="244"/>
      <c r="D36" s="244"/>
      <c r="E36" s="244"/>
      <c r="F36" s="244"/>
      <c r="G36" s="1119" t="s">
        <v>494</v>
      </c>
      <c r="H36" s="1120"/>
      <c r="I36" s="1120"/>
      <c r="J36" s="1121"/>
      <c r="K36" s="294">
        <v>102819</v>
      </c>
      <c r="L36" s="294">
        <v>1861</v>
      </c>
      <c r="M36" s="295">
        <v>2171</v>
      </c>
      <c r="N36" s="296">
        <v>-14.3</v>
      </c>
    </row>
    <row r="37" spans="1:16" ht="13.5" customHeight="1" x14ac:dyDescent="0.15">
      <c r="A37" s="248"/>
      <c r="B37" s="244"/>
      <c r="C37" s="244"/>
      <c r="D37" s="244"/>
      <c r="E37" s="244"/>
      <c r="F37" s="244"/>
      <c r="G37" s="1119" t="s">
        <v>495</v>
      </c>
      <c r="H37" s="1120"/>
      <c r="I37" s="1120"/>
      <c r="J37" s="1121"/>
      <c r="K37" s="294">
        <v>8915</v>
      </c>
      <c r="L37" s="294">
        <v>161</v>
      </c>
      <c r="M37" s="295">
        <v>1425</v>
      </c>
      <c r="N37" s="296">
        <v>-88.7</v>
      </c>
    </row>
    <row r="38" spans="1:16" ht="27" customHeight="1" x14ac:dyDescent="0.15">
      <c r="A38" s="248"/>
      <c r="B38" s="244"/>
      <c r="C38" s="244"/>
      <c r="D38" s="244"/>
      <c r="E38" s="244"/>
      <c r="F38" s="244"/>
      <c r="G38" s="1122" t="s">
        <v>496</v>
      </c>
      <c r="H38" s="1123"/>
      <c r="I38" s="1123"/>
      <c r="J38" s="1124"/>
      <c r="K38" s="297" t="s">
        <v>477</v>
      </c>
      <c r="L38" s="297" t="s">
        <v>477</v>
      </c>
      <c r="M38" s="298">
        <v>6</v>
      </c>
      <c r="N38" s="299" t="s">
        <v>477</v>
      </c>
      <c r="O38" s="293"/>
    </row>
    <row r="39" spans="1:16" x14ac:dyDescent="0.15">
      <c r="A39" s="248"/>
      <c r="B39" s="244"/>
      <c r="C39" s="244"/>
      <c r="D39" s="244"/>
      <c r="E39" s="244"/>
      <c r="F39" s="244"/>
      <c r="G39" s="1122" t="s">
        <v>497</v>
      </c>
      <c r="H39" s="1123"/>
      <c r="I39" s="1123"/>
      <c r="J39" s="1124"/>
      <c r="K39" s="300">
        <v>-120563</v>
      </c>
      <c r="L39" s="300">
        <v>-2182</v>
      </c>
      <c r="M39" s="301">
        <v>-5332</v>
      </c>
      <c r="N39" s="302">
        <v>-59.1</v>
      </c>
      <c r="O39" s="293"/>
    </row>
    <row r="40" spans="1:16" ht="27" customHeight="1" x14ac:dyDescent="0.15">
      <c r="A40" s="248"/>
      <c r="B40" s="244"/>
      <c r="C40" s="244"/>
      <c r="D40" s="244"/>
      <c r="E40" s="244"/>
      <c r="F40" s="244"/>
      <c r="G40" s="1119" t="s">
        <v>498</v>
      </c>
      <c r="H40" s="1120"/>
      <c r="I40" s="1120"/>
      <c r="J40" s="1121"/>
      <c r="K40" s="300">
        <v>-1339777</v>
      </c>
      <c r="L40" s="300">
        <v>-24246</v>
      </c>
      <c r="M40" s="301">
        <v>-35626</v>
      </c>
      <c r="N40" s="302">
        <v>-31.9</v>
      </c>
      <c r="O40" s="293"/>
    </row>
    <row r="41" spans="1:16" x14ac:dyDescent="0.15">
      <c r="A41" s="248"/>
      <c r="B41" s="244"/>
      <c r="C41" s="244"/>
      <c r="D41" s="244"/>
      <c r="E41" s="244"/>
      <c r="F41" s="244"/>
      <c r="G41" s="1125" t="s">
        <v>281</v>
      </c>
      <c r="H41" s="1126"/>
      <c r="I41" s="1126"/>
      <c r="J41" s="1127"/>
      <c r="K41" s="294">
        <v>1228265</v>
      </c>
      <c r="L41" s="300">
        <v>22228</v>
      </c>
      <c r="M41" s="301">
        <v>17897</v>
      </c>
      <c r="N41" s="302">
        <v>24.2</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2" t="s">
        <v>467</v>
      </c>
      <c r="J49" s="1114" t="s">
        <v>502</v>
      </c>
      <c r="K49" s="1115"/>
      <c r="L49" s="1115"/>
      <c r="M49" s="1115"/>
      <c r="N49" s="1116"/>
    </row>
    <row r="50" spans="1:14" x14ac:dyDescent="0.15">
      <c r="A50" s="248"/>
      <c r="B50" s="244"/>
      <c r="C50" s="244"/>
      <c r="D50" s="244"/>
      <c r="E50" s="244"/>
      <c r="F50" s="244"/>
      <c r="G50" s="312"/>
      <c r="H50" s="313"/>
      <c r="I50" s="1113"/>
      <c r="J50" s="314" t="s">
        <v>503</v>
      </c>
      <c r="K50" s="315" t="s">
        <v>504</v>
      </c>
      <c r="L50" s="316" t="s">
        <v>505</v>
      </c>
      <c r="M50" s="317" t="s">
        <v>506</v>
      </c>
      <c r="N50" s="318" t="s">
        <v>507</v>
      </c>
    </row>
    <row r="51" spans="1:14" x14ac:dyDescent="0.15">
      <c r="A51" s="248"/>
      <c r="B51" s="244"/>
      <c r="C51" s="244"/>
      <c r="D51" s="244"/>
      <c r="E51" s="244"/>
      <c r="F51" s="244"/>
      <c r="G51" s="310" t="s">
        <v>508</v>
      </c>
      <c r="H51" s="311"/>
      <c r="I51" s="319">
        <v>1455303</v>
      </c>
      <c r="J51" s="320">
        <v>25778</v>
      </c>
      <c r="K51" s="321">
        <v>11.8</v>
      </c>
      <c r="L51" s="322">
        <v>58009</v>
      </c>
      <c r="M51" s="323">
        <v>16.5</v>
      </c>
      <c r="N51" s="324">
        <v>-4.7</v>
      </c>
    </row>
    <row r="52" spans="1:14" x14ac:dyDescent="0.15">
      <c r="A52" s="248"/>
      <c r="B52" s="244"/>
      <c r="C52" s="244"/>
      <c r="D52" s="244"/>
      <c r="E52" s="244"/>
      <c r="F52" s="244"/>
      <c r="G52" s="325"/>
      <c r="H52" s="326" t="s">
        <v>509</v>
      </c>
      <c r="I52" s="327">
        <v>900603</v>
      </c>
      <c r="J52" s="328">
        <v>15952</v>
      </c>
      <c r="K52" s="329">
        <v>15.5</v>
      </c>
      <c r="L52" s="330">
        <v>32190</v>
      </c>
      <c r="M52" s="331">
        <v>20.399999999999999</v>
      </c>
      <c r="N52" s="332">
        <v>-4.9000000000000004</v>
      </c>
    </row>
    <row r="53" spans="1:14" x14ac:dyDescent="0.15">
      <c r="A53" s="248"/>
      <c r="B53" s="244"/>
      <c r="C53" s="244"/>
      <c r="D53" s="244"/>
      <c r="E53" s="244"/>
      <c r="F53" s="244"/>
      <c r="G53" s="310" t="s">
        <v>510</v>
      </c>
      <c r="H53" s="311"/>
      <c r="I53" s="319">
        <v>2999380</v>
      </c>
      <c r="J53" s="320">
        <v>53524</v>
      </c>
      <c r="K53" s="321">
        <v>107.6</v>
      </c>
      <c r="L53" s="322">
        <v>61882</v>
      </c>
      <c r="M53" s="323">
        <v>6.7</v>
      </c>
      <c r="N53" s="324">
        <v>100.9</v>
      </c>
    </row>
    <row r="54" spans="1:14" x14ac:dyDescent="0.15">
      <c r="A54" s="248"/>
      <c r="B54" s="244"/>
      <c r="C54" s="244"/>
      <c r="D54" s="244"/>
      <c r="E54" s="244"/>
      <c r="F54" s="244"/>
      <c r="G54" s="325"/>
      <c r="H54" s="326" t="s">
        <v>509</v>
      </c>
      <c r="I54" s="327">
        <v>1816765</v>
      </c>
      <c r="J54" s="328">
        <v>32420</v>
      </c>
      <c r="K54" s="329">
        <v>103.2</v>
      </c>
      <c r="L54" s="330">
        <v>32175</v>
      </c>
      <c r="M54" s="331">
        <v>0</v>
      </c>
      <c r="N54" s="332">
        <v>103.2</v>
      </c>
    </row>
    <row r="55" spans="1:14" x14ac:dyDescent="0.15">
      <c r="A55" s="248"/>
      <c r="B55" s="244"/>
      <c r="C55" s="244"/>
      <c r="D55" s="244"/>
      <c r="E55" s="244"/>
      <c r="F55" s="244"/>
      <c r="G55" s="310" t="s">
        <v>511</v>
      </c>
      <c r="H55" s="311"/>
      <c r="I55" s="319">
        <v>1761427</v>
      </c>
      <c r="J55" s="320">
        <v>31614</v>
      </c>
      <c r="K55" s="321">
        <v>-40.9</v>
      </c>
      <c r="L55" s="322">
        <v>47569</v>
      </c>
      <c r="M55" s="323">
        <v>-23.1</v>
      </c>
      <c r="N55" s="324">
        <v>-17.8</v>
      </c>
    </row>
    <row r="56" spans="1:14" x14ac:dyDescent="0.15">
      <c r="A56" s="248"/>
      <c r="B56" s="244"/>
      <c r="C56" s="244"/>
      <c r="D56" s="244"/>
      <c r="E56" s="244"/>
      <c r="F56" s="244"/>
      <c r="G56" s="325"/>
      <c r="H56" s="326" t="s">
        <v>509</v>
      </c>
      <c r="I56" s="327">
        <v>1321591</v>
      </c>
      <c r="J56" s="328">
        <v>23720</v>
      </c>
      <c r="K56" s="329">
        <v>-26.8</v>
      </c>
      <c r="L56" s="330">
        <v>26255</v>
      </c>
      <c r="M56" s="331">
        <v>-18.399999999999999</v>
      </c>
      <c r="N56" s="332">
        <v>-8.4</v>
      </c>
    </row>
    <row r="57" spans="1:14" x14ac:dyDescent="0.15">
      <c r="A57" s="248"/>
      <c r="B57" s="244"/>
      <c r="C57" s="244"/>
      <c r="D57" s="244"/>
      <c r="E57" s="244"/>
      <c r="F57" s="244"/>
      <c r="G57" s="310" t="s">
        <v>512</v>
      </c>
      <c r="H57" s="311"/>
      <c r="I57" s="319">
        <v>984096</v>
      </c>
      <c r="J57" s="320">
        <v>17770</v>
      </c>
      <c r="K57" s="321">
        <v>-43.8</v>
      </c>
      <c r="L57" s="322">
        <v>50880</v>
      </c>
      <c r="M57" s="323">
        <v>7</v>
      </c>
      <c r="N57" s="324">
        <v>-50.8</v>
      </c>
    </row>
    <row r="58" spans="1:14" x14ac:dyDescent="0.15">
      <c r="A58" s="248"/>
      <c r="B58" s="244"/>
      <c r="C58" s="244"/>
      <c r="D58" s="244"/>
      <c r="E58" s="244"/>
      <c r="F58" s="244"/>
      <c r="G58" s="325"/>
      <c r="H58" s="326" t="s">
        <v>509</v>
      </c>
      <c r="I58" s="327">
        <v>431894</v>
      </c>
      <c r="J58" s="328">
        <v>7799</v>
      </c>
      <c r="K58" s="329">
        <v>-67.099999999999994</v>
      </c>
      <c r="L58" s="330">
        <v>26879</v>
      </c>
      <c r="M58" s="331">
        <v>2.4</v>
      </c>
      <c r="N58" s="332">
        <v>-69.5</v>
      </c>
    </row>
    <row r="59" spans="1:14" x14ac:dyDescent="0.15">
      <c r="A59" s="248"/>
      <c r="B59" s="244"/>
      <c r="C59" s="244"/>
      <c r="D59" s="244"/>
      <c r="E59" s="244"/>
      <c r="F59" s="244"/>
      <c r="G59" s="310" t="s">
        <v>513</v>
      </c>
      <c r="H59" s="311"/>
      <c r="I59" s="319">
        <v>2511898</v>
      </c>
      <c r="J59" s="320">
        <v>45458</v>
      </c>
      <c r="K59" s="321">
        <v>155.80000000000001</v>
      </c>
      <c r="L59" s="322">
        <v>63956</v>
      </c>
      <c r="M59" s="323">
        <v>25.7</v>
      </c>
      <c r="N59" s="324">
        <v>130.1</v>
      </c>
    </row>
    <row r="60" spans="1:14" x14ac:dyDescent="0.15">
      <c r="A60" s="248"/>
      <c r="B60" s="244"/>
      <c r="C60" s="244"/>
      <c r="D60" s="244"/>
      <c r="E60" s="244"/>
      <c r="F60" s="244"/>
      <c r="G60" s="325"/>
      <c r="H60" s="326" t="s">
        <v>509</v>
      </c>
      <c r="I60" s="333">
        <v>903507</v>
      </c>
      <c r="J60" s="328">
        <v>16351</v>
      </c>
      <c r="K60" s="329">
        <v>109.7</v>
      </c>
      <c r="L60" s="330">
        <v>29239</v>
      </c>
      <c r="M60" s="331">
        <v>8.8000000000000007</v>
      </c>
      <c r="N60" s="332">
        <v>100.9</v>
      </c>
    </row>
    <row r="61" spans="1:14" x14ac:dyDescent="0.15">
      <c r="A61" s="248"/>
      <c r="B61" s="244"/>
      <c r="C61" s="244"/>
      <c r="D61" s="244"/>
      <c r="E61" s="244"/>
      <c r="F61" s="244"/>
      <c r="G61" s="310" t="s">
        <v>514</v>
      </c>
      <c r="H61" s="334"/>
      <c r="I61" s="335">
        <v>1942421</v>
      </c>
      <c r="J61" s="336">
        <v>34829</v>
      </c>
      <c r="K61" s="337">
        <v>38.1</v>
      </c>
      <c r="L61" s="338">
        <v>56459</v>
      </c>
      <c r="M61" s="339">
        <v>6.6</v>
      </c>
      <c r="N61" s="324">
        <v>31.5</v>
      </c>
    </row>
    <row r="62" spans="1:14" x14ac:dyDescent="0.15">
      <c r="A62" s="248"/>
      <c r="B62" s="244"/>
      <c r="C62" s="244"/>
      <c r="D62" s="244"/>
      <c r="E62" s="244"/>
      <c r="F62" s="244"/>
      <c r="G62" s="325"/>
      <c r="H62" s="326" t="s">
        <v>509</v>
      </c>
      <c r="I62" s="327">
        <v>1074872</v>
      </c>
      <c r="J62" s="328">
        <v>19248</v>
      </c>
      <c r="K62" s="329">
        <v>26.9</v>
      </c>
      <c r="L62" s="330">
        <v>29348</v>
      </c>
      <c r="M62" s="331">
        <v>2.6</v>
      </c>
      <c r="N62" s="332">
        <v>24.3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17.329999999999998</v>
      </c>
      <c r="G47" s="12">
        <v>19.21</v>
      </c>
      <c r="H47" s="12">
        <v>20.23</v>
      </c>
      <c r="I47" s="12">
        <v>21.87</v>
      </c>
      <c r="J47" s="13">
        <v>23.53</v>
      </c>
    </row>
    <row r="48" spans="2:10" ht="57.75" customHeight="1" x14ac:dyDescent="0.15">
      <c r="B48" s="14"/>
      <c r="C48" s="1139" t="s">
        <v>4</v>
      </c>
      <c r="D48" s="1139"/>
      <c r="E48" s="1140"/>
      <c r="F48" s="15">
        <v>4.0999999999999996</v>
      </c>
      <c r="G48" s="16">
        <v>3.51</v>
      </c>
      <c r="H48" s="16">
        <v>2.56</v>
      </c>
      <c r="I48" s="16">
        <v>3.99</v>
      </c>
      <c r="J48" s="17">
        <v>2.74</v>
      </c>
    </row>
    <row r="49" spans="2:10" ht="57.75" customHeight="1" thickBot="1" x14ac:dyDescent="0.2">
      <c r="B49" s="18"/>
      <c r="C49" s="1141" t="s">
        <v>5</v>
      </c>
      <c r="D49" s="1141"/>
      <c r="E49" s="1142"/>
      <c r="F49" s="19">
        <v>5.24</v>
      </c>
      <c r="G49" s="20">
        <v>0.02</v>
      </c>
      <c r="H49" s="20" t="s">
        <v>521</v>
      </c>
      <c r="I49" s="20">
        <v>1.65</v>
      </c>
      <c r="J49" s="21">
        <v>2.71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522</v>
      </c>
      <c r="D34" s="1149"/>
      <c r="E34" s="1150"/>
      <c r="F34" s="32" t="s">
        <v>523</v>
      </c>
      <c r="G34" s="33" t="s">
        <v>524</v>
      </c>
      <c r="H34" s="33" t="s">
        <v>525</v>
      </c>
      <c r="I34" s="33" t="s">
        <v>526</v>
      </c>
      <c r="J34" s="34" t="s">
        <v>527</v>
      </c>
      <c r="K34" s="22"/>
      <c r="L34" s="22"/>
      <c r="M34" s="22"/>
      <c r="N34" s="22"/>
      <c r="O34" s="22"/>
      <c r="P34" s="22"/>
    </row>
    <row r="35" spans="1:16" ht="39" customHeight="1" x14ac:dyDescent="0.15">
      <c r="A35" s="22"/>
      <c r="B35" s="35"/>
      <c r="C35" s="1143" t="s">
        <v>528</v>
      </c>
      <c r="D35" s="1144"/>
      <c r="E35" s="1145"/>
      <c r="F35" s="36">
        <v>4.2699999999999996</v>
      </c>
      <c r="G35" s="37">
        <v>3.99</v>
      </c>
      <c r="H35" s="37">
        <v>3.59</v>
      </c>
      <c r="I35" s="37">
        <v>3.78</v>
      </c>
      <c r="J35" s="38">
        <v>4.84</v>
      </c>
      <c r="K35" s="22"/>
      <c r="L35" s="22"/>
      <c r="M35" s="22"/>
      <c r="N35" s="22"/>
      <c r="O35" s="22"/>
      <c r="P35" s="22"/>
    </row>
    <row r="36" spans="1:16" ht="39" customHeight="1" x14ac:dyDescent="0.15">
      <c r="A36" s="22"/>
      <c r="B36" s="35"/>
      <c r="C36" s="1143" t="s">
        <v>529</v>
      </c>
      <c r="D36" s="1144"/>
      <c r="E36" s="1145"/>
      <c r="F36" s="36">
        <v>4.0999999999999996</v>
      </c>
      <c r="G36" s="37">
        <v>3.51</v>
      </c>
      <c r="H36" s="37">
        <v>2.56</v>
      </c>
      <c r="I36" s="37">
        <v>3.99</v>
      </c>
      <c r="J36" s="38">
        <v>2.74</v>
      </c>
      <c r="K36" s="22"/>
      <c r="L36" s="22"/>
      <c r="M36" s="22"/>
      <c r="N36" s="22"/>
      <c r="O36" s="22"/>
      <c r="P36" s="22"/>
    </row>
    <row r="37" spans="1:16" ht="39" customHeight="1" x14ac:dyDescent="0.15">
      <c r="A37" s="22"/>
      <c r="B37" s="35"/>
      <c r="C37" s="1143" t="s">
        <v>530</v>
      </c>
      <c r="D37" s="1144"/>
      <c r="E37" s="1145"/>
      <c r="F37" s="36">
        <v>1.72</v>
      </c>
      <c r="G37" s="37">
        <v>1.1100000000000001</v>
      </c>
      <c r="H37" s="37">
        <v>0.9</v>
      </c>
      <c r="I37" s="37">
        <v>1.24</v>
      </c>
      <c r="J37" s="38">
        <v>0.98</v>
      </c>
      <c r="K37" s="22"/>
      <c r="L37" s="22"/>
      <c r="M37" s="22"/>
      <c r="N37" s="22"/>
      <c r="O37" s="22"/>
      <c r="P37" s="22"/>
    </row>
    <row r="38" spans="1:16" ht="39" customHeight="1" x14ac:dyDescent="0.15">
      <c r="A38" s="22"/>
      <c r="B38" s="35"/>
      <c r="C38" s="1143" t="s">
        <v>531</v>
      </c>
      <c r="D38" s="1144"/>
      <c r="E38" s="1145"/>
      <c r="F38" s="36">
        <v>0</v>
      </c>
      <c r="G38" s="37">
        <v>0</v>
      </c>
      <c r="H38" s="37">
        <v>0</v>
      </c>
      <c r="I38" s="37">
        <v>0</v>
      </c>
      <c r="J38" s="38">
        <v>0.76</v>
      </c>
      <c r="K38" s="22"/>
      <c r="L38" s="22"/>
      <c r="M38" s="22"/>
      <c r="N38" s="22"/>
      <c r="O38" s="22"/>
      <c r="P38" s="22"/>
    </row>
    <row r="39" spans="1:16" ht="39" customHeight="1" x14ac:dyDescent="0.15">
      <c r="A39" s="22"/>
      <c r="B39" s="35"/>
      <c r="C39" s="1143" t="s">
        <v>532</v>
      </c>
      <c r="D39" s="1144"/>
      <c r="E39" s="1145"/>
      <c r="F39" s="36">
        <v>0.03</v>
      </c>
      <c r="G39" s="37">
        <v>1.44</v>
      </c>
      <c r="H39" s="37">
        <v>0.03</v>
      </c>
      <c r="I39" s="37" t="s">
        <v>533</v>
      </c>
      <c r="J39" s="38">
        <v>0.57999999999999996</v>
      </c>
      <c r="K39" s="22"/>
      <c r="L39" s="22"/>
      <c r="M39" s="22"/>
      <c r="N39" s="22"/>
      <c r="O39" s="22"/>
      <c r="P39" s="22"/>
    </row>
    <row r="40" spans="1:16" ht="39" customHeight="1" x14ac:dyDescent="0.15">
      <c r="A40" s="22"/>
      <c r="B40" s="35"/>
      <c r="C40" s="1143" t="s">
        <v>534</v>
      </c>
      <c r="D40" s="1144"/>
      <c r="E40" s="1145"/>
      <c r="F40" s="36">
        <v>0.1</v>
      </c>
      <c r="G40" s="37">
        <v>0.09</v>
      </c>
      <c r="H40" s="37">
        <v>0.1</v>
      </c>
      <c r="I40" s="37">
        <v>0.1</v>
      </c>
      <c r="J40" s="38">
        <v>0.1</v>
      </c>
      <c r="K40" s="22"/>
      <c r="L40" s="22"/>
      <c r="M40" s="22"/>
      <c r="N40" s="22"/>
      <c r="O40" s="22"/>
      <c r="P40" s="22"/>
    </row>
    <row r="41" spans="1:16" ht="39" customHeight="1" x14ac:dyDescent="0.15">
      <c r="A41" s="22"/>
      <c r="B41" s="35"/>
      <c r="C41" s="1143" t="s">
        <v>535</v>
      </c>
      <c r="D41" s="1144"/>
      <c r="E41" s="1145"/>
      <c r="F41" s="36">
        <v>0.05</v>
      </c>
      <c r="G41" s="37">
        <v>0.02</v>
      </c>
      <c r="H41" s="37">
        <v>0.02</v>
      </c>
      <c r="I41" s="37">
        <v>0.03</v>
      </c>
      <c r="J41" s="38">
        <v>0.03</v>
      </c>
      <c r="K41" s="22"/>
      <c r="L41" s="22"/>
      <c r="M41" s="22"/>
      <c r="N41" s="22"/>
      <c r="O41" s="22"/>
      <c r="P41" s="22"/>
    </row>
    <row r="42" spans="1:16" ht="39" customHeight="1" x14ac:dyDescent="0.15">
      <c r="A42" s="22"/>
      <c r="B42" s="39"/>
      <c r="C42" s="1143" t="s">
        <v>536</v>
      </c>
      <c r="D42" s="1144"/>
      <c r="E42" s="1145"/>
      <c r="F42" s="36" t="s">
        <v>537</v>
      </c>
      <c r="G42" s="37" t="s">
        <v>477</v>
      </c>
      <c r="H42" s="37" t="s">
        <v>477</v>
      </c>
      <c r="I42" s="37" t="s">
        <v>477</v>
      </c>
      <c r="J42" s="38" t="s">
        <v>477</v>
      </c>
      <c r="K42" s="22"/>
      <c r="L42" s="22"/>
      <c r="M42" s="22"/>
      <c r="N42" s="22"/>
      <c r="O42" s="22"/>
      <c r="P42" s="22"/>
    </row>
    <row r="43" spans="1:16" ht="39" customHeight="1" thickBot="1" x14ac:dyDescent="0.2">
      <c r="A43" s="22"/>
      <c r="B43" s="40"/>
      <c r="C43" s="1146" t="s">
        <v>538</v>
      </c>
      <c r="D43" s="1147"/>
      <c r="E43" s="1148"/>
      <c r="F43" s="41" t="s">
        <v>477</v>
      </c>
      <c r="G43" s="42">
        <v>0</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1718</v>
      </c>
      <c r="L45" s="60">
        <v>1624</v>
      </c>
      <c r="M45" s="60">
        <v>1485</v>
      </c>
      <c r="N45" s="60">
        <v>1640</v>
      </c>
      <c r="O45" s="61">
        <v>1650</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14</v>
      </c>
      <c r="F48" s="1153"/>
      <c r="G48" s="1153"/>
      <c r="H48" s="1153"/>
      <c r="I48" s="1153"/>
      <c r="J48" s="1154"/>
      <c r="K48" s="63">
        <v>711</v>
      </c>
      <c r="L48" s="64">
        <v>761</v>
      </c>
      <c r="M48" s="64">
        <v>776</v>
      </c>
      <c r="N48" s="64">
        <v>770</v>
      </c>
      <c r="O48" s="65">
        <v>926</v>
      </c>
      <c r="P48" s="48"/>
      <c r="Q48" s="48"/>
      <c r="R48" s="48"/>
      <c r="S48" s="48"/>
      <c r="T48" s="48"/>
      <c r="U48" s="48"/>
    </row>
    <row r="49" spans="1:21" ht="30.75" customHeight="1" x14ac:dyDescent="0.15">
      <c r="A49" s="48"/>
      <c r="B49" s="1161"/>
      <c r="C49" s="1162"/>
      <c r="D49" s="62"/>
      <c r="E49" s="1153" t="s">
        <v>15</v>
      </c>
      <c r="F49" s="1153"/>
      <c r="G49" s="1153"/>
      <c r="H49" s="1153"/>
      <c r="I49" s="1153"/>
      <c r="J49" s="1154"/>
      <c r="K49" s="63">
        <v>91</v>
      </c>
      <c r="L49" s="64">
        <v>92</v>
      </c>
      <c r="M49" s="64">
        <v>100</v>
      </c>
      <c r="N49" s="64">
        <v>106</v>
      </c>
      <c r="O49" s="65">
        <v>103</v>
      </c>
      <c r="P49" s="48"/>
      <c r="Q49" s="48"/>
      <c r="R49" s="48"/>
      <c r="S49" s="48"/>
      <c r="T49" s="48"/>
      <c r="U49" s="48"/>
    </row>
    <row r="50" spans="1:21" ht="30.75" customHeight="1" x14ac:dyDescent="0.15">
      <c r="A50" s="48"/>
      <c r="B50" s="1161"/>
      <c r="C50" s="1162"/>
      <c r="D50" s="62"/>
      <c r="E50" s="1153" t="s">
        <v>16</v>
      </c>
      <c r="F50" s="1153"/>
      <c r="G50" s="1153"/>
      <c r="H50" s="1153"/>
      <c r="I50" s="1153"/>
      <c r="J50" s="1154"/>
      <c r="K50" s="63">
        <v>3</v>
      </c>
      <c r="L50" s="64">
        <v>10</v>
      </c>
      <c r="M50" s="64">
        <v>13</v>
      </c>
      <c r="N50" s="64">
        <v>8</v>
      </c>
      <c r="O50" s="65">
        <v>9</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1311</v>
      </c>
      <c r="L52" s="64">
        <v>1366</v>
      </c>
      <c r="M52" s="64">
        <v>1352</v>
      </c>
      <c r="N52" s="64">
        <v>1403</v>
      </c>
      <c r="O52" s="65">
        <v>1461</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1212</v>
      </c>
      <c r="L53" s="69">
        <v>1121</v>
      </c>
      <c r="M53" s="69">
        <v>1022</v>
      </c>
      <c r="N53" s="69">
        <v>1121</v>
      </c>
      <c r="O53" s="70">
        <v>1227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79" t="s">
        <v>23</v>
      </c>
      <c r="C41" s="1180"/>
      <c r="D41" s="81"/>
      <c r="E41" s="1181" t="s">
        <v>24</v>
      </c>
      <c r="F41" s="1181"/>
      <c r="G41" s="1181"/>
      <c r="H41" s="1182"/>
      <c r="I41" s="82">
        <v>14889</v>
      </c>
      <c r="J41" s="83">
        <v>15261</v>
      </c>
      <c r="K41" s="83">
        <v>16403</v>
      </c>
      <c r="L41" s="83">
        <v>16029</v>
      </c>
      <c r="M41" s="84">
        <v>15818</v>
      </c>
    </row>
    <row r="42" spans="2:13" ht="27.75" customHeight="1" x14ac:dyDescent="0.15">
      <c r="B42" s="1169"/>
      <c r="C42" s="1170"/>
      <c r="D42" s="85"/>
      <c r="E42" s="1173" t="s">
        <v>25</v>
      </c>
      <c r="F42" s="1173"/>
      <c r="G42" s="1173"/>
      <c r="H42" s="1174"/>
      <c r="I42" s="86">
        <v>429</v>
      </c>
      <c r="J42" s="87">
        <v>409</v>
      </c>
      <c r="K42" s="87">
        <v>314</v>
      </c>
      <c r="L42" s="87">
        <v>260</v>
      </c>
      <c r="M42" s="88">
        <v>243</v>
      </c>
    </row>
    <row r="43" spans="2:13" ht="27.75" customHeight="1" x14ac:dyDescent="0.15">
      <c r="B43" s="1169"/>
      <c r="C43" s="1170"/>
      <c r="D43" s="85"/>
      <c r="E43" s="1173" t="s">
        <v>26</v>
      </c>
      <c r="F43" s="1173"/>
      <c r="G43" s="1173"/>
      <c r="H43" s="1174"/>
      <c r="I43" s="86">
        <v>8134</v>
      </c>
      <c r="J43" s="87">
        <v>7909</v>
      </c>
      <c r="K43" s="87">
        <v>8378</v>
      </c>
      <c r="L43" s="87">
        <v>8480</v>
      </c>
      <c r="M43" s="88">
        <v>7459</v>
      </c>
    </row>
    <row r="44" spans="2:13" ht="27.75" customHeight="1" x14ac:dyDescent="0.15">
      <c r="B44" s="1169"/>
      <c r="C44" s="1170"/>
      <c r="D44" s="85"/>
      <c r="E44" s="1173" t="s">
        <v>27</v>
      </c>
      <c r="F44" s="1173"/>
      <c r="G44" s="1173"/>
      <c r="H44" s="1174"/>
      <c r="I44" s="86">
        <v>1643</v>
      </c>
      <c r="J44" s="87">
        <v>1432</v>
      </c>
      <c r="K44" s="87">
        <v>1227</v>
      </c>
      <c r="L44" s="87">
        <v>1041</v>
      </c>
      <c r="M44" s="88">
        <v>974</v>
      </c>
    </row>
    <row r="45" spans="2:13" ht="27.75" customHeight="1" x14ac:dyDescent="0.15">
      <c r="B45" s="1169"/>
      <c r="C45" s="1170"/>
      <c r="D45" s="85"/>
      <c r="E45" s="1173" t="s">
        <v>28</v>
      </c>
      <c r="F45" s="1173"/>
      <c r="G45" s="1173"/>
      <c r="H45" s="1174"/>
      <c r="I45" s="86">
        <v>4032</v>
      </c>
      <c r="J45" s="87">
        <v>3400</v>
      </c>
      <c r="K45" s="87">
        <v>2814</v>
      </c>
      <c r="L45" s="87">
        <v>2616</v>
      </c>
      <c r="M45" s="88">
        <v>2266</v>
      </c>
    </row>
    <row r="46" spans="2:13" ht="27.75" customHeight="1" x14ac:dyDescent="0.15">
      <c r="B46" s="1169"/>
      <c r="C46" s="1170"/>
      <c r="D46" s="85"/>
      <c r="E46" s="1173" t="s">
        <v>29</v>
      </c>
      <c r="F46" s="1173"/>
      <c r="G46" s="1173"/>
      <c r="H46" s="1174"/>
      <c r="I46" s="86" t="s">
        <v>477</v>
      </c>
      <c r="J46" s="87" t="s">
        <v>477</v>
      </c>
      <c r="K46" s="87" t="s">
        <v>477</v>
      </c>
      <c r="L46" s="87" t="s">
        <v>477</v>
      </c>
      <c r="M46" s="88">
        <v>2</v>
      </c>
    </row>
    <row r="47" spans="2:13" ht="27.75" customHeight="1" x14ac:dyDescent="0.15">
      <c r="B47" s="1169"/>
      <c r="C47" s="1170"/>
      <c r="D47" s="85"/>
      <c r="E47" s="1173" t="s">
        <v>30</v>
      </c>
      <c r="F47" s="1173"/>
      <c r="G47" s="1173"/>
      <c r="H47" s="1174"/>
      <c r="I47" s="86" t="s">
        <v>477</v>
      </c>
      <c r="J47" s="87" t="s">
        <v>477</v>
      </c>
      <c r="K47" s="87" t="s">
        <v>477</v>
      </c>
      <c r="L47" s="87" t="s">
        <v>477</v>
      </c>
      <c r="M47" s="88" t="s">
        <v>477</v>
      </c>
    </row>
    <row r="48" spans="2:13" ht="27.75" customHeight="1" x14ac:dyDescent="0.15">
      <c r="B48" s="1171"/>
      <c r="C48" s="1172"/>
      <c r="D48" s="85"/>
      <c r="E48" s="1173" t="s">
        <v>31</v>
      </c>
      <c r="F48" s="1173"/>
      <c r="G48" s="1173"/>
      <c r="H48" s="1174"/>
      <c r="I48" s="86">
        <v>1402</v>
      </c>
      <c r="J48" s="87">
        <v>1359</v>
      </c>
      <c r="K48" s="87" t="s">
        <v>477</v>
      </c>
      <c r="L48" s="87" t="s">
        <v>477</v>
      </c>
      <c r="M48" s="88" t="s">
        <v>477</v>
      </c>
    </row>
    <row r="49" spans="2:13" ht="27.75" customHeight="1" x14ac:dyDescent="0.15">
      <c r="B49" s="1167" t="s">
        <v>32</v>
      </c>
      <c r="C49" s="1168"/>
      <c r="D49" s="89"/>
      <c r="E49" s="1173" t="s">
        <v>33</v>
      </c>
      <c r="F49" s="1173"/>
      <c r="G49" s="1173"/>
      <c r="H49" s="1174"/>
      <c r="I49" s="86">
        <v>3652</v>
      </c>
      <c r="J49" s="87">
        <v>4919</v>
      </c>
      <c r="K49" s="87">
        <v>5216</v>
      </c>
      <c r="L49" s="87">
        <v>5593</v>
      </c>
      <c r="M49" s="88">
        <v>5876</v>
      </c>
    </row>
    <row r="50" spans="2:13" ht="27.75" customHeight="1" x14ac:dyDescent="0.15">
      <c r="B50" s="1169"/>
      <c r="C50" s="1170"/>
      <c r="D50" s="85"/>
      <c r="E50" s="1173" t="s">
        <v>34</v>
      </c>
      <c r="F50" s="1173"/>
      <c r="G50" s="1173"/>
      <c r="H50" s="1174"/>
      <c r="I50" s="86">
        <v>1745</v>
      </c>
      <c r="J50" s="87">
        <v>1684</v>
      </c>
      <c r="K50" s="87">
        <v>1619</v>
      </c>
      <c r="L50" s="87">
        <v>1532</v>
      </c>
      <c r="M50" s="88">
        <v>1455</v>
      </c>
    </row>
    <row r="51" spans="2:13" ht="27.75" customHeight="1" x14ac:dyDescent="0.15">
      <c r="B51" s="1171"/>
      <c r="C51" s="1172"/>
      <c r="D51" s="85"/>
      <c r="E51" s="1173" t="s">
        <v>35</v>
      </c>
      <c r="F51" s="1173"/>
      <c r="G51" s="1173"/>
      <c r="H51" s="1174"/>
      <c r="I51" s="86">
        <v>14626</v>
      </c>
      <c r="J51" s="87">
        <v>14921</v>
      </c>
      <c r="K51" s="87">
        <v>14833</v>
      </c>
      <c r="L51" s="87">
        <v>15204</v>
      </c>
      <c r="M51" s="88">
        <v>15153</v>
      </c>
    </row>
    <row r="52" spans="2:13" ht="27.75" customHeight="1" thickBot="1" x14ac:dyDescent="0.2">
      <c r="B52" s="1175" t="s">
        <v>36</v>
      </c>
      <c r="C52" s="1176"/>
      <c r="D52" s="90"/>
      <c r="E52" s="1177" t="s">
        <v>37</v>
      </c>
      <c r="F52" s="1177"/>
      <c r="G52" s="1177"/>
      <c r="H52" s="1178"/>
      <c r="I52" s="91">
        <v>10506</v>
      </c>
      <c r="J52" s="92">
        <v>8247</v>
      </c>
      <c r="K52" s="92">
        <v>7466</v>
      </c>
      <c r="L52" s="92">
        <v>6097</v>
      </c>
      <c r="M52" s="93">
        <v>4277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25778</v>
      </c>
      <c r="E3" s="116"/>
      <c r="F3" s="117">
        <v>58009</v>
      </c>
      <c r="G3" s="118"/>
      <c r="H3" s="119"/>
    </row>
    <row r="4" spans="1:8" x14ac:dyDescent="0.15">
      <c r="A4" s="120"/>
      <c r="B4" s="121"/>
      <c r="C4" s="122"/>
      <c r="D4" s="123">
        <v>15952</v>
      </c>
      <c r="E4" s="124"/>
      <c r="F4" s="125">
        <v>32190</v>
      </c>
      <c r="G4" s="126"/>
      <c r="H4" s="127"/>
    </row>
    <row r="5" spans="1:8" x14ac:dyDescent="0.15">
      <c r="A5" s="108" t="s">
        <v>510</v>
      </c>
      <c r="B5" s="113"/>
      <c r="C5" s="114"/>
      <c r="D5" s="115">
        <v>53524</v>
      </c>
      <c r="E5" s="116"/>
      <c r="F5" s="117">
        <v>61882</v>
      </c>
      <c r="G5" s="118"/>
      <c r="H5" s="119"/>
    </row>
    <row r="6" spans="1:8" x14ac:dyDescent="0.15">
      <c r="A6" s="120"/>
      <c r="B6" s="121"/>
      <c r="C6" s="122"/>
      <c r="D6" s="123">
        <v>32420</v>
      </c>
      <c r="E6" s="124"/>
      <c r="F6" s="125">
        <v>32175</v>
      </c>
      <c r="G6" s="126"/>
      <c r="H6" s="127"/>
    </row>
    <row r="7" spans="1:8" x14ac:dyDescent="0.15">
      <c r="A7" s="108" t="s">
        <v>511</v>
      </c>
      <c r="B7" s="113"/>
      <c r="C7" s="114"/>
      <c r="D7" s="115">
        <v>31614</v>
      </c>
      <c r="E7" s="116"/>
      <c r="F7" s="117">
        <v>47569</v>
      </c>
      <c r="G7" s="118"/>
      <c r="H7" s="119"/>
    </row>
    <row r="8" spans="1:8" x14ac:dyDescent="0.15">
      <c r="A8" s="120"/>
      <c r="B8" s="121"/>
      <c r="C8" s="122"/>
      <c r="D8" s="123">
        <v>23720</v>
      </c>
      <c r="E8" s="124"/>
      <c r="F8" s="125">
        <v>26255</v>
      </c>
      <c r="G8" s="126"/>
      <c r="H8" s="127"/>
    </row>
    <row r="9" spans="1:8" x14ac:dyDescent="0.15">
      <c r="A9" s="108" t="s">
        <v>512</v>
      </c>
      <c r="B9" s="113"/>
      <c r="C9" s="114"/>
      <c r="D9" s="115">
        <v>17770</v>
      </c>
      <c r="E9" s="116"/>
      <c r="F9" s="117">
        <v>50880</v>
      </c>
      <c r="G9" s="118"/>
      <c r="H9" s="119"/>
    </row>
    <row r="10" spans="1:8" x14ac:dyDescent="0.15">
      <c r="A10" s="120"/>
      <c r="B10" s="121"/>
      <c r="C10" s="122"/>
      <c r="D10" s="123">
        <v>7799</v>
      </c>
      <c r="E10" s="124"/>
      <c r="F10" s="125">
        <v>26879</v>
      </c>
      <c r="G10" s="126"/>
      <c r="H10" s="127"/>
    </row>
    <row r="11" spans="1:8" x14ac:dyDescent="0.15">
      <c r="A11" s="108" t="s">
        <v>513</v>
      </c>
      <c r="B11" s="113"/>
      <c r="C11" s="114"/>
      <c r="D11" s="115">
        <v>45458</v>
      </c>
      <c r="E11" s="116"/>
      <c r="F11" s="117">
        <v>63956</v>
      </c>
      <c r="G11" s="118"/>
      <c r="H11" s="119"/>
    </row>
    <row r="12" spans="1:8" x14ac:dyDescent="0.15">
      <c r="A12" s="120"/>
      <c r="B12" s="121"/>
      <c r="C12" s="128"/>
      <c r="D12" s="123">
        <v>16351</v>
      </c>
      <c r="E12" s="124"/>
      <c r="F12" s="125">
        <v>29239</v>
      </c>
      <c r="G12" s="126"/>
      <c r="H12" s="127"/>
    </row>
    <row r="13" spans="1:8" x14ac:dyDescent="0.15">
      <c r="A13" s="108"/>
      <c r="B13" s="113"/>
      <c r="C13" s="129"/>
      <c r="D13" s="130">
        <v>34829</v>
      </c>
      <c r="E13" s="131"/>
      <c r="F13" s="132">
        <v>56459</v>
      </c>
      <c r="G13" s="133"/>
      <c r="H13" s="119"/>
    </row>
    <row r="14" spans="1:8" x14ac:dyDescent="0.15">
      <c r="A14" s="120"/>
      <c r="B14" s="121"/>
      <c r="C14" s="122"/>
      <c r="D14" s="123">
        <v>19248</v>
      </c>
      <c r="E14" s="124"/>
      <c r="F14" s="125">
        <v>29348</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4.0999999999999996</v>
      </c>
      <c r="C19" s="134">
        <f>ROUND(VALUE(SUBSTITUTE(実質収支比率等に係る経年分析!G$48,"▲","-")),2)</f>
        <v>3.51</v>
      </c>
      <c r="D19" s="134">
        <f>ROUND(VALUE(SUBSTITUTE(実質収支比率等に係る経年分析!H$48,"▲","-")),2)</f>
        <v>2.56</v>
      </c>
      <c r="E19" s="134">
        <f>ROUND(VALUE(SUBSTITUTE(実質収支比率等に係る経年分析!I$48,"▲","-")),2)</f>
        <v>3.99</v>
      </c>
      <c r="F19" s="134">
        <f>ROUND(VALUE(SUBSTITUTE(実質収支比率等に係る経年分析!J$48,"▲","-")),2)</f>
        <v>2.74</v>
      </c>
    </row>
    <row r="20" spans="1:11" x14ac:dyDescent="0.15">
      <c r="A20" s="134" t="s">
        <v>42</v>
      </c>
      <c r="B20" s="134">
        <f>ROUND(VALUE(SUBSTITUTE(実質収支比率等に係る経年分析!F$47,"▲","-")),2)</f>
        <v>17.329999999999998</v>
      </c>
      <c r="C20" s="134">
        <f>ROUND(VALUE(SUBSTITUTE(実質収支比率等に係る経年分析!G$47,"▲","-")),2)</f>
        <v>19.21</v>
      </c>
      <c r="D20" s="134">
        <f>ROUND(VALUE(SUBSTITUTE(実質収支比率等に係る経年分析!H$47,"▲","-")),2)</f>
        <v>20.23</v>
      </c>
      <c r="E20" s="134">
        <f>ROUND(VALUE(SUBSTITUTE(実質収支比率等に係る経年分析!I$47,"▲","-")),2)</f>
        <v>21.87</v>
      </c>
      <c r="F20" s="134">
        <f>ROUND(VALUE(SUBSTITUTE(実質収支比率等に係る経年分析!J$47,"▲","-")),2)</f>
        <v>23.53</v>
      </c>
    </row>
    <row r="21" spans="1:11" x14ac:dyDescent="0.15">
      <c r="A21" s="134" t="s">
        <v>43</v>
      </c>
      <c r="B21" s="134">
        <f>IF(ISNUMBER(VALUE(SUBSTITUTE(実質収支比率等に係る経年分析!F$49,"▲","-"))),ROUND(VALUE(SUBSTITUTE(実質収支比率等に係る経年分析!F$49,"▲","-")),2),NA())</f>
        <v>5.24</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-1.73</v>
      </c>
      <c r="E21" s="134">
        <f>IF(ISNUMBER(VALUE(SUBSTITUTE(実質収支比率等に係る経年分析!I$49,"▲","-"))),ROUND(VALUE(SUBSTITUTE(実質収支比率等に係る経年分析!I$49,"▲","-")),2),NA())</f>
        <v>1.65</v>
      </c>
      <c r="F21" s="134">
        <f>IF(ISNUMBER(VALUE(SUBSTITUTE(実質収支比率等に係る経年分析!J$49,"▲","-"))),ROUND(VALUE(SUBSTITUTE(実質収支比率等に係る経年分析!J$49,"▲","-")),2),NA())</f>
        <v>2.71</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荒尾市介護保険特別会計（介護サービス勘定）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荒尾市後期高齢者医療特別会計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荒尾市国民健康保険特別会計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f>IF(ROUND(VALUE(SUBSTITUTE(連結実質赤字比率に係る赤字・黒字の構成分析!I$39,"▲", "-")), 2) &lt; 0, ABS(ROUND(VALUE(SUBSTITUTE(連結実質赤字比率に係る赤字・黒字の構成分析!I$39,"▲", "-")), 2)), NA())</f>
        <v>0.21</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x14ac:dyDescent="0.15">
      <c r="A32" s="135" t="str">
        <f>IF(連結実質赤字比率に係る赤字・黒字の構成分析!C$38="",NA(),連結実質赤字比率に係る赤字・黒字の構成分析!C$38)</f>
        <v>荒尾市公共下水道事業特別会計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x14ac:dyDescent="0.15">
      <c r="A33" s="135" t="str">
        <f>IF(連結実質赤字比率に係る赤字・黒字の構成分析!C$37="",NA(),連結実質赤字比率に係る赤字・黒字の構成分析!C$37)</f>
        <v>荒尾市介護保険特別会計（保険勘定）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2.74</v>
      </c>
    </row>
    <row r="35" spans="1:16" x14ac:dyDescent="0.15">
      <c r="A35" s="135" t="str">
        <f>IF(連結実質赤字比率に係る赤字・黒字の構成分析!C$35="",NA(),連結実質赤字比率に係る赤字・黒字の構成分析!C$35)</f>
        <v>荒尾市水道事業会計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v>
      </c>
    </row>
    <row r="36" spans="1:16" x14ac:dyDescent="0.15">
      <c r="A36" s="135" t="str">
        <f>IF(連結実質赤字比率に係る赤字・黒字の構成分析!C$34="",NA(),連結実質赤字比率に係る赤字・黒字の構成分析!C$34)</f>
        <v>荒尾市病院事業会計</v>
      </c>
      <c r="B36" s="135">
        <f>IF(ROUND(VALUE(SUBSTITUTE(連結実質赤字比率に係る赤字・黒字の構成分析!F$34,"▲", "-")), 2) &lt; 0, ABS(ROUND(VALUE(SUBSTITUTE(連結実質赤字比率に係る赤字・黒字の構成分析!F$34,"▲", "-")), 2)), NA())</f>
        <v>5.25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4.28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2.48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1.1200000000000001</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1311</v>
      </c>
      <c r="E42" s="136"/>
      <c r="F42" s="136"/>
      <c r="G42" s="136">
        <f>'実質公債費比率（分子）の構造'!L$52</f>
        <v>1366</v>
      </c>
      <c r="H42" s="136"/>
      <c r="I42" s="136"/>
      <c r="J42" s="136">
        <f>'実質公債費比率（分子）の構造'!M$52</f>
        <v>1352</v>
      </c>
      <c r="K42" s="136"/>
      <c r="L42" s="136"/>
      <c r="M42" s="136">
        <f>'実質公債費比率（分子）の構造'!N$52</f>
        <v>1403</v>
      </c>
      <c r="N42" s="136"/>
      <c r="O42" s="136"/>
      <c r="P42" s="136">
        <f>'実質公債費比率（分子）の構造'!O$52</f>
        <v>1461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v>
      </c>
      <c r="C44" s="136"/>
      <c r="D44" s="136"/>
      <c r="E44" s="136">
        <f>'実質公債費比率（分子）の構造'!L$50</f>
        <v>10</v>
      </c>
      <c r="F44" s="136"/>
      <c r="G44" s="136"/>
      <c r="H44" s="136">
        <f>'実質公債費比率（分子）の構造'!M$50</f>
        <v>13</v>
      </c>
      <c r="I44" s="136"/>
      <c r="J44" s="136"/>
      <c r="K44" s="136">
        <f>'実質公債費比率（分子）の構造'!N$50</f>
        <v>8</v>
      </c>
      <c r="L44" s="136"/>
      <c r="M44" s="136"/>
      <c r="N44" s="136">
        <f>'実質公債費比率（分子）の構造'!O$50</f>
        <v>9</v>
      </c>
      <c r="O44" s="136"/>
      <c r="P44" s="136"/>
    </row>
    <row r="45" spans="1:16" x14ac:dyDescent="0.15">
      <c r="A45" s="136" t="s">
        <v>53</v>
      </c>
      <c r="B45" s="136">
        <f>'実質公債費比率（分子）の構造'!K$49</f>
        <v>91</v>
      </c>
      <c r="C45" s="136"/>
      <c r="D45" s="136"/>
      <c r="E45" s="136">
        <f>'実質公債費比率（分子）の構造'!L$49</f>
        <v>92</v>
      </c>
      <c r="F45" s="136"/>
      <c r="G45" s="136"/>
      <c r="H45" s="136">
        <f>'実質公債費比率（分子）の構造'!M$49</f>
        <v>100</v>
      </c>
      <c r="I45" s="136"/>
      <c r="J45" s="136"/>
      <c r="K45" s="136">
        <f>'実質公債費比率（分子）の構造'!N$49</f>
        <v>106</v>
      </c>
      <c r="L45" s="136"/>
      <c r="M45" s="136"/>
      <c r="N45" s="136">
        <f>'実質公債費比率（分子）の構造'!O$49</f>
        <v>103</v>
      </c>
      <c r="O45" s="136"/>
      <c r="P45" s="136"/>
    </row>
    <row r="46" spans="1:16" x14ac:dyDescent="0.15">
      <c r="A46" s="136" t="s">
        <v>54</v>
      </c>
      <c r="B46" s="136">
        <f>'実質公債費比率（分子）の構造'!K$48</f>
        <v>711</v>
      </c>
      <c r="C46" s="136"/>
      <c r="D46" s="136"/>
      <c r="E46" s="136">
        <f>'実質公債費比率（分子）の構造'!L$48</f>
        <v>761</v>
      </c>
      <c r="F46" s="136"/>
      <c r="G46" s="136"/>
      <c r="H46" s="136">
        <f>'実質公債費比率（分子）の構造'!M$48</f>
        <v>776</v>
      </c>
      <c r="I46" s="136"/>
      <c r="J46" s="136"/>
      <c r="K46" s="136">
        <f>'実質公債費比率（分子）の構造'!N$48</f>
        <v>770</v>
      </c>
      <c r="L46" s="136"/>
      <c r="M46" s="136"/>
      <c r="N46" s="136">
        <f>'実質公債費比率（分子）の構造'!O$48</f>
        <v>926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1718</v>
      </c>
      <c r="C49" s="136"/>
      <c r="D49" s="136"/>
      <c r="E49" s="136">
        <f>'実質公債費比率（分子）の構造'!L$45</f>
        <v>1624</v>
      </c>
      <c r="F49" s="136"/>
      <c r="G49" s="136"/>
      <c r="H49" s="136">
        <f>'実質公債費比率（分子）の構造'!M$45</f>
        <v>1485</v>
      </c>
      <c r="I49" s="136"/>
      <c r="J49" s="136"/>
      <c r="K49" s="136">
        <f>'実質公債費比率（分子）の構造'!N$45</f>
        <v>1640</v>
      </c>
      <c r="L49" s="136"/>
      <c r="M49" s="136"/>
      <c r="N49" s="136">
        <f>'実質公債費比率（分子）の構造'!O$45</f>
        <v>1650</v>
      </c>
      <c r="O49" s="136"/>
      <c r="P49" s="136"/>
    </row>
    <row r="50" spans="1:16" x14ac:dyDescent="0.15">
      <c r="A50" s="136" t="s">
        <v>58</v>
      </c>
      <c r="B50" s="136" t="e">
        <f>NA()</f>
        <v>#N/A</v>
      </c>
      <c r="C50" s="136">
        <f>IF(ISNUMBER('実質公債費比率（分子）の構造'!K$53),'実質公債費比率（分子）の構造'!K$53,NA())</f>
        <v>1212</v>
      </c>
      <c r="D50" s="136" t="e">
        <f>NA()</f>
        <v>#N/A</v>
      </c>
      <c r="E50" s="136" t="e">
        <f>NA()</f>
        <v>#N/A</v>
      </c>
      <c r="F50" s="136">
        <f>IF(ISNUMBER('実質公債費比率（分子）の構造'!L$53),'実質公債費比率（分子）の構造'!L$53,NA())</f>
        <v>1121</v>
      </c>
      <c r="G50" s="136" t="e">
        <f>NA()</f>
        <v>#N/A</v>
      </c>
      <c r="H50" s="136" t="e">
        <f>NA()</f>
        <v>#N/A</v>
      </c>
      <c r="I50" s="136">
        <f>IF(ISNUMBER('実質公債費比率（分子）の構造'!M$53),'実質公債費比率（分子）の構造'!M$53,NA())</f>
        <v>1022</v>
      </c>
      <c r="J50" s="136" t="e">
        <f>NA()</f>
        <v>#N/A</v>
      </c>
      <c r="K50" s="136" t="e">
        <f>NA()</f>
        <v>#N/A</v>
      </c>
      <c r="L50" s="136">
        <f>IF(ISNUMBER('実質公債費比率（分子）の構造'!N$53),'実質公債費比率（分子）の構造'!N$53,NA())</f>
        <v>1121</v>
      </c>
      <c r="M50" s="136" t="e">
        <f>NA()</f>
        <v>#N/A</v>
      </c>
      <c r="N50" s="136" t="e">
        <f>NA()</f>
        <v>#N/A</v>
      </c>
      <c r="O50" s="136">
        <f>IF(ISNUMBER('実質公債費比率（分子）の構造'!O$53),'実質公債費比率（分子）の構造'!O$53,NA())</f>
        <v>1227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14626</v>
      </c>
      <c r="E56" s="135"/>
      <c r="F56" s="135"/>
      <c r="G56" s="135">
        <f>'将来負担比率（分子）の構造'!J$51</f>
        <v>14921</v>
      </c>
      <c r="H56" s="135"/>
      <c r="I56" s="135"/>
      <c r="J56" s="135">
        <f>'将来負担比率（分子）の構造'!K$51</f>
        <v>14833</v>
      </c>
      <c r="K56" s="135"/>
      <c r="L56" s="135"/>
      <c r="M56" s="135">
        <f>'将来負担比率（分子）の構造'!L$51</f>
        <v>15204</v>
      </c>
      <c r="N56" s="135"/>
      <c r="O56" s="135"/>
      <c r="P56" s="135">
        <f>'将来負担比率（分子）の構造'!M$51</f>
        <v>15153</v>
      </c>
    </row>
    <row r="57" spans="1:16" x14ac:dyDescent="0.15">
      <c r="A57" s="135" t="s">
        <v>34</v>
      </c>
      <c r="B57" s="135"/>
      <c r="C57" s="135"/>
      <c r="D57" s="135">
        <f>'将来負担比率（分子）の構造'!I$50</f>
        <v>1745</v>
      </c>
      <c r="E57" s="135"/>
      <c r="F57" s="135"/>
      <c r="G57" s="135">
        <f>'将来負担比率（分子）の構造'!J$50</f>
        <v>1684</v>
      </c>
      <c r="H57" s="135"/>
      <c r="I57" s="135"/>
      <c r="J57" s="135">
        <f>'将来負担比率（分子）の構造'!K$50</f>
        <v>1619</v>
      </c>
      <c r="K57" s="135"/>
      <c r="L57" s="135"/>
      <c r="M57" s="135">
        <f>'将来負担比率（分子）の構造'!L$50</f>
        <v>1532</v>
      </c>
      <c r="N57" s="135"/>
      <c r="O57" s="135"/>
      <c r="P57" s="135">
        <f>'将来負担比率（分子）の構造'!M$50</f>
        <v>1455</v>
      </c>
    </row>
    <row r="58" spans="1:16" x14ac:dyDescent="0.15">
      <c r="A58" s="135" t="s">
        <v>33</v>
      </c>
      <c r="B58" s="135"/>
      <c r="C58" s="135"/>
      <c r="D58" s="135">
        <f>'将来負担比率（分子）の構造'!I$49</f>
        <v>3652</v>
      </c>
      <c r="E58" s="135"/>
      <c r="F58" s="135"/>
      <c r="G58" s="135">
        <f>'将来負担比率（分子）の構造'!J$49</f>
        <v>4919</v>
      </c>
      <c r="H58" s="135"/>
      <c r="I58" s="135"/>
      <c r="J58" s="135">
        <f>'将来負担比率（分子）の構造'!K$49</f>
        <v>5216</v>
      </c>
      <c r="K58" s="135"/>
      <c r="L58" s="135"/>
      <c r="M58" s="135">
        <f>'将来負担比率（分子）の構造'!L$49</f>
        <v>5593</v>
      </c>
      <c r="N58" s="135"/>
      <c r="O58" s="135"/>
      <c r="P58" s="135">
        <f>'将来負担比率（分子）の構造'!M$49</f>
        <v>5876</v>
      </c>
    </row>
    <row r="59" spans="1:16" x14ac:dyDescent="0.15">
      <c r="A59" s="135" t="s">
        <v>31</v>
      </c>
      <c r="B59" s="135">
        <f>'将来負担比率（分子）の構造'!I$48</f>
        <v>1402</v>
      </c>
      <c r="C59" s="135"/>
      <c r="D59" s="135"/>
      <c r="E59" s="135">
        <f>'将来負担比率（分子）の構造'!J$48</f>
        <v>1359</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2</v>
      </c>
      <c r="O61" s="135"/>
      <c r="P61" s="135"/>
    </row>
    <row r="62" spans="1:16" x14ac:dyDescent="0.15">
      <c r="A62" s="135" t="s">
        <v>28</v>
      </c>
      <c r="B62" s="135">
        <f>'将来負担比率（分子）の構造'!I$45</f>
        <v>4032</v>
      </c>
      <c r="C62" s="135"/>
      <c r="D62" s="135"/>
      <c r="E62" s="135">
        <f>'将来負担比率（分子）の構造'!J$45</f>
        <v>3400</v>
      </c>
      <c r="F62" s="135"/>
      <c r="G62" s="135"/>
      <c r="H62" s="135">
        <f>'将来負担比率（分子）の構造'!K$45</f>
        <v>2814</v>
      </c>
      <c r="I62" s="135"/>
      <c r="J62" s="135"/>
      <c r="K62" s="135">
        <f>'将来負担比率（分子）の構造'!L$45</f>
        <v>2616</v>
      </c>
      <c r="L62" s="135"/>
      <c r="M62" s="135"/>
      <c r="N62" s="135">
        <f>'将来負担比率（分子）の構造'!M$45</f>
        <v>2266</v>
      </c>
      <c r="O62" s="135"/>
      <c r="P62" s="135"/>
    </row>
    <row r="63" spans="1:16" x14ac:dyDescent="0.15">
      <c r="A63" s="135" t="s">
        <v>27</v>
      </c>
      <c r="B63" s="135">
        <f>'将来負担比率（分子）の構造'!I$44</f>
        <v>1643</v>
      </c>
      <c r="C63" s="135"/>
      <c r="D63" s="135"/>
      <c r="E63" s="135">
        <f>'将来負担比率（分子）の構造'!J$44</f>
        <v>1432</v>
      </c>
      <c r="F63" s="135"/>
      <c r="G63" s="135"/>
      <c r="H63" s="135">
        <f>'将来負担比率（分子）の構造'!K$44</f>
        <v>1227</v>
      </c>
      <c r="I63" s="135"/>
      <c r="J63" s="135"/>
      <c r="K63" s="135">
        <f>'将来負担比率（分子）の構造'!L$44</f>
        <v>1041</v>
      </c>
      <c r="L63" s="135"/>
      <c r="M63" s="135"/>
      <c r="N63" s="135">
        <f>'将来負担比率（分子）の構造'!M$44</f>
        <v>974</v>
      </c>
      <c r="O63" s="135"/>
      <c r="P63" s="135"/>
    </row>
    <row r="64" spans="1:16" x14ac:dyDescent="0.15">
      <c r="A64" s="135" t="s">
        <v>26</v>
      </c>
      <c r="B64" s="135">
        <f>'将来負担比率（分子）の構造'!I$43</f>
        <v>8134</v>
      </c>
      <c r="C64" s="135"/>
      <c r="D64" s="135"/>
      <c r="E64" s="135">
        <f>'将来負担比率（分子）の構造'!J$43</f>
        <v>7909</v>
      </c>
      <c r="F64" s="135"/>
      <c r="G64" s="135"/>
      <c r="H64" s="135">
        <f>'将来負担比率（分子）の構造'!K$43</f>
        <v>8378</v>
      </c>
      <c r="I64" s="135"/>
      <c r="J64" s="135"/>
      <c r="K64" s="135">
        <f>'将来負担比率（分子）の構造'!L$43</f>
        <v>8480</v>
      </c>
      <c r="L64" s="135"/>
      <c r="M64" s="135"/>
      <c r="N64" s="135">
        <f>'将来負担比率（分子）の構造'!M$43</f>
        <v>7459</v>
      </c>
      <c r="O64" s="135"/>
      <c r="P64" s="135"/>
    </row>
    <row r="65" spans="1:16" x14ac:dyDescent="0.15">
      <c r="A65" s="135" t="s">
        <v>25</v>
      </c>
      <c r="B65" s="135">
        <f>'将来負担比率（分子）の構造'!I$42</f>
        <v>429</v>
      </c>
      <c r="C65" s="135"/>
      <c r="D65" s="135"/>
      <c r="E65" s="135">
        <f>'将来負担比率（分子）の構造'!J$42</f>
        <v>409</v>
      </c>
      <c r="F65" s="135"/>
      <c r="G65" s="135"/>
      <c r="H65" s="135">
        <f>'将来負担比率（分子）の構造'!K$42</f>
        <v>314</v>
      </c>
      <c r="I65" s="135"/>
      <c r="J65" s="135"/>
      <c r="K65" s="135">
        <f>'将来負担比率（分子）の構造'!L$42</f>
        <v>260</v>
      </c>
      <c r="L65" s="135"/>
      <c r="M65" s="135"/>
      <c r="N65" s="135">
        <f>'将来負担比率（分子）の構造'!M$42</f>
        <v>243</v>
      </c>
      <c r="O65" s="135"/>
      <c r="P65" s="135"/>
    </row>
    <row r="66" spans="1:16" x14ac:dyDescent="0.15">
      <c r="A66" s="135" t="s">
        <v>24</v>
      </c>
      <c r="B66" s="135">
        <f>'将来負担比率（分子）の構造'!I$41</f>
        <v>14889</v>
      </c>
      <c r="C66" s="135"/>
      <c r="D66" s="135"/>
      <c r="E66" s="135">
        <f>'将来負担比率（分子）の構造'!J$41</f>
        <v>15261</v>
      </c>
      <c r="F66" s="135"/>
      <c r="G66" s="135"/>
      <c r="H66" s="135">
        <f>'将来負担比率（分子）の構造'!K$41</f>
        <v>16403</v>
      </c>
      <c r="I66" s="135"/>
      <c r="J66" s="135"/>
      <c r="K66" s="135">
        <f>'将来負担比率（分子）の構造'!L$41</f>
        <v>16029</v>
      </c>
      <c r="L66" s="135"/>
      <c r="M66" s="135"/>
      <c r="N66" s="135">
        <f>'将来負担比率（分子）の構造'!M$41</f>
        <v>15818</v>
      </c>
      <c r="O66" s="135"/>
      <c r="P66" s="135"/>
    </row>
    <row r="67" spans="1:16" x14ac:dyDescent="0.15">
      <c r="A67" s="135" t="s">
        <v>62</v>
      </c>
      <c r="B67" s="135" t="e">
        <f>NA()</f>
        <v>#N/A</v>
      </c>
      <c r="C67" s="135">
        <f>IF(ISNUMBER('将来負担比率（分子）の構造'!I$52), IF('将来負担比率（分子）の構造'!I$52 &lt; 0, 0, '将来負担比率（分子）の構造'!I$52), NA())</f>
        <v>10506</v>
      </c>
      <c r="D67" s="135" t="e">
        <f>NA()</f>
        <v>#N/A</v>
      </c>
      <c r="E67" s="135" t="e">
        <f>NA()</f>
        <v>#N/A</v>
      </c>
      <c r="F67" s="135">
        <f>IF(ISNUMBER('将来負担比率（分子）の構造'!J$52), IF('将来負担比率（分子）の構造'!J$52 &lt; 0, 0, '将来負担比率（分子）の構造'!J$52), NA())</f>
        <v>8247</v>
      </c>
      <c r="G67" s="135" t="e">
        <f>NA()</f>
        <v>#N/A</v>
      </c>
      <c r="H67" s="135" t="e">
        <f>NA()</f>
        <v>#N/A</v>
      </c>
      <c r="I67" s="135">
        <f>IF(ISNUMBER('将来負担比率（分子）の構造'!K$52), IF('将来負担比率（分子）の構造'!K$52 &lt; 0, 0, '将来負担比率（分子）の構造'!K$52), NA())</f>
        <v>7466</v>
      </c>
      <c r="J67" s="135" t="e">
        <f>NA()</f>
        <v>#N/A</v>
      </c>
      <c r="K67" s="135" t="e">
        <f>NA()</f>
        <v>#N/A</v>
      </c>
      <c r="L67" s="135">
        <f>IF(ISNUMBER('将来負担比率（分子）の構造'!L$52), IF('将来負担比率（分子）の構造'!L$52 &lt; 0, 0, '将来負担比率（分子）の構造'!L$52), NA())</f>
        <v>6097</v>
      </c>
      <c r="M67" s="135" t="e">
        <f>NA()</f>
        <v>#N/A</v>
      </c>
      <c r="N67" s="135" t="e">
        <f>NA()</f>
        <v>#N/A</v>
      </c>
      <c r="O67" s="135">
        <f>IF(ISNUMBER('将来負担比率（分子）の構造'!M$52), IF('将来負担比率（分子）の構造'!M$52 &lt; 0, 0, '将来負担比率（分子）の構造'!M$52), NA())</f>
        <v>4277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2015-04-16T06:51:11Z</cp:lastPrinted>
  <dcterms:created xsi:type="dcterms:W3CDTF">2015-02-17T07:47:28Z</dcterms:created>
  <dcterms:modified xsi:type="dcterms:W3CDTF">2015-04-16T08:39:52Z</dcterms:modified>
  <cp:category/>
</cp:coreProperties>
</file>