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3440" windowHeight="75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<sst xmlns="http://schemas.openxmlformats.org/spreadsheetml/2006/main" count="994" uniqueCount="576">
  <si>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</si>
  <si>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</si>
  <si>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</si>
  <si>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</si>
  <si>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</si>
  <si>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</si>
  <si>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</si>
  <si>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</si>
  <si>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</si>
  <si>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</si>
  <si>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</si>
  <si>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</si>
  <si>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</si>
  <si>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</si>
  <si>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</si>
  <si>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</si>
  <si>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</si>
  <si>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</si>
  <si>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</si>
  <si>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</si>
  <si>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</si>
  <si>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</si>
  <si>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</si>
  <si>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</si>
  <si>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</si>
  <si>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</si>
  <si>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</si>
  <si>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</si>
  <si>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</si>
  <si>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</si>
  <si>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</si>
  <si>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</si>
  <si>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</si>
  <si>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</si>
  <si>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</si>
  <si>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</si>
  <si>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</si>
  <si>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</si>
  <si>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</si>
  <si>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</si>
  <si>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</si>
  <si>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</si>
  <si>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</si>
  <si>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</si>
  <si>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</si>
  <si>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</si>
  <si>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</si>
  <si>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</si>
  <si>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</si>
  <si>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</si>
  <si>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</si>
  <si>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</si>
  <si>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</si>
  <si>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</si>
  <si>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</si>
  <si>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</si>
  <si>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</si>
  <si>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</si>
  <si>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</si>
  <si>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</si>
  <si>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</si>
  <si>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</si>
  <si>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</si>
  <si>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</si>
  <si>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</si>
  <si>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</si>
  <si>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</si>
  <si>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</si>
  <si>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</si>
  <si>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</si>
  <si>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</si>
  <si>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</si>
  <si>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</si>
  <si>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</si>
  <si>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</si>
  <si>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</si>
  <si>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</si>
  <si>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</si>
  <si>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</si>
  <si>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</si>
  <si>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</si>
  <si>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</si>
  <si>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</si>
  <si>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</si>
  <si>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</si>
  <si>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</si>
  <si>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</si>
  <si>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</si>
  <si>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</si>
  <si>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</si>
  <si>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</si>
  <si>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</si>
  <si>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荒尾市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</si>
  <si>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</si>
  <si>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</si>
  <si>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</si>
  <si>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</si>
  <si>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</si>
  <si>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</si>
  <si>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</si>
  <si>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</si>
  <si>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</si>
  <si>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</si>
  <si>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</si>
  <si>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</si>
  <si>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</si>
  <si>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</si>
  <si>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</si>
  <si>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</si>
  <si>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</si>
  <si>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</si>
  <si>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</si>
  <si>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</si>
  <si>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</si>
  <si>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</si>
  <si>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</si>
  <si>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</si>
  <si>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</si>
  <si>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</si>
  <si>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</si>
  <si>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</si>
  <si>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</si>
  <si>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</si>
  <si>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</si>
  <si>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</si>
  <si>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</si>
  <si>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</si>
  <si>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</si>
  <si>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</si>
  <si>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</si>
  <si>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</si>
  <si>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</si>
  <si>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</si>
  <si>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</si>
  <si>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</si>
  <si>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</si>
  <si>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</si>
  <si>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</si>
  <si>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</si>
  <si>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</si>
  <si>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</si>
  <si>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</si>
  <si>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</si>
  <si>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</si>
  <si>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</si>
  <si>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</si>
  <si>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0"/>
  </si>
  <si>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</si>
  <si>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</si>
  <si>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</si>
  <si>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</si>
  <si>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</si>
  <si>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</si>
  <si>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</si>
  <si>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</si>
  <si>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</si>
  <si>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</si>
  <si>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</si>
  <si>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</si>
  <si>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</si>
  <si>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</si>
  <si>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</si>
  <si>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</si>
  <si>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</si>
  <si>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</si>
  <si>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</si>
  <si>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</si>
  <si>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</si>
  <si>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</si>
  <si>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</si>
  <si>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</si>
  <si>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</si>
  <si>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</si>
  <si>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</si>
  <si>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</si>
  <si>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</si>
  <si>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</si>
  <si>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</si>
  <si>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</si>
  <si>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</si>
  <si>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</si>
  <si>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</si>
  <si>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</si>
  <si>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</si>
  <si>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</si>
  <si>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</si>
  <si>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</si>
  <si>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</si>
  <si>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</si>
  <si>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</si>
  <si>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</si>
  <si>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</si>
  <si>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</si>
  <si>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</si>
  <si>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</si>
  <si>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</si>
  <si>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</si>
  <si>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</si>
  <si>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</si>
  <si>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</si>
  <si>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</si>
  <si>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</si>
  <si>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</si>
  <si>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</si>
  <si>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</si>
  <si>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</si>
  <si>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熊本県荒尾市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</si>
  <si>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</si>
  <si>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</si>
  <si>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</si>
  <si>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</si>
  <si>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</si>
  <si>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</si>
  <si>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</si>
  <si>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</si>
  <si>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</si>
  <si>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</si>
  <si>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</si>
  <si>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</si>
  <si>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</si>
  <si>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</si>
  <si>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</si>
  <si>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</si>
  <si>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</si>
  <si>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</si>
  <si>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</si>
  <si>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</si>
  <si>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</si>
  <si>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</si>
  <si>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</si>
  <si>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</si>
  <si>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</si>
  <si>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</si>
  <si>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</si>
  <si>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</si>
  <si>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</si>
  <si>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</si>
  <si>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</si>
  <si>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</si>
  <si>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</si>
  <si>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</si>
  <si>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</si>
  <si>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</si>
  <si>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</si>
  <si>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</si>
  <si>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</si>
  <si>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</si>
  <si>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</si>
  <si>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</si>
  <si>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</si>
  <si>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</si>
  <si>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</si>
  <si>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</si>
  <si>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</si>
  <si>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</si>
  <si>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</si>
  <si>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</si>
  <si>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</si>
  <si>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</si>
  <si>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</si>
  <si>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</si>
  <si>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</si>
  <si>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</si>
  <si>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</si>
  <si>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</si>
  <si>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</si>
  <si>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</si>
  <si>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</si>
  <si>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</si>
  <si>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</si>
  <si>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</si>
  <si>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</si>
  <si>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</si>
  <si>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</si>
  <si>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</si>
  <si>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</si>
  <si>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</si>
  <si>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</si>
  <si>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</si>
  <si>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</si>
  <si>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</si>
  <si>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</si>
  <si>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</si>
  <si>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</si>
  <si>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</si>
  <si>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</si>
  <si>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</si>
  <si>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</si>
  <si>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</si>
  <si>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</si>
  <si>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</si>
  <si>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</si>
  <si>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</si>
  <si>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</si>
  <si>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</si>
  <si>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</si>
  <si>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</si>
  <si>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</si>
  <si>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</si>
  <si>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</si>
  <si>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</si>
  <si>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</si>
  <si>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</si>
  <si>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</si>
  <si>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</si>
  <si>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</si>
  <si>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</si>
  <si>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</si>
  <si>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</si>
  <si>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</si>
  <si>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</si>
  <si>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</si>
  <si>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</si>
  <si>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</si>
  <si>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</si>
  <si>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</si>
  <si>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</si>
  <si>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</si>
  <si>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</si>
  <si>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</si>
  <si>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</si>
  <si>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</si>
  <si>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</si>
  <si>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</si>
  <si>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</si>
  <si>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</si>
  <si>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</si>
  <si>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</si>
  <si>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</si>
  <si>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</si>
  <si>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</si>
  <si>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</si>
  <si>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</si>
  <si>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</si>
  <si>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</si>
  <si>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</si>
  <si>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</si>
  <si>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</si>
  <si>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</si>
  <si>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</si>
  <si>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</si>
  <si>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</si>
  <si>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</si>
  <si>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</si>
  <si>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</si>
  <si>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</si>
  <si>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</si>
  <si>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</si>
  <si>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</si>
  <si>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</si>
  <si>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</si>
  <si>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</si>
  <si>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</si>
  <si>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</si>
  <si>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</si>
  <si>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</si>
  <si>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</si>
  <si>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熊本県荒尾市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</si>
  <si>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</si>
  <si>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</si>
  <si>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</si>
  <si>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</si>
  <si>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</si>
  <si>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</si>
  <si>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</si>
  <si>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</si>
  <si>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</si>
  <si>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</si>
  <si>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</si>
  <si>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</si>
  <si>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</si>
  <si>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</si>
  <si>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</si>
  <si>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</si>
  <si>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</si>
  <si>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</si>
  <si>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</si>
  <si>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</si>
  <si>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南新地土地区画整理事業特別会計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</si>
  <si>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</si>
  <si>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</si>
  <si>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</si>
  <si>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</si>
  <si>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</si>
  <si>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</si>
  <si>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</si>
  <si>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</si>
  <si>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</si>
  <si>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</si>
  <si>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</si>
  <si>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</si>
  <si>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</si>
  <si>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</si>
  <si>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荒尾市国民健康保険特別会計</t>
    <phoneticPr fontId="5"/>
  </si>
  <si>
    <t>荒尾市介護保険特別会計（保険勘定）</t>
    <phoneticPr fontId="5"/>
  </si>
  <si>
    <t>荒尾市後期高齢者医療特別会計</t>
    <phoneticPr fontId="5"/>
  </si>
  <si>
    <t>荒尾市介護保険特別会計（介護サービス勘定）</t>
    <phoneticPr fontId="5"/>
  </si>
  <si>
    <t>荒尾市水道事業会計</t>
    <phoneticPr fontId="5"/>
  </si>
  <si>
    <t>法適用企業</t>
    <phoneticPr fontId="5"/>
  </si>
  <si>
    <t>荒尾市下水道事業会計</t>
    <phoneticPr fontId="5"/>
  </si>
  <si>
    <t>荒尾市病院事業会計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</si>
  <si>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</si>
  <si>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</si>
  <si>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</si>
  <si>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</si>
  <si>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</si>
  <si>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</si>
  <si>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</si>
  <si>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</si>
  <si>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</si>
  <si>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</si>
  <si>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</si>
  <si>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</si>
  <si>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</si>
  <si>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</si>
  <si>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</si>
  <si>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</si>
  <si>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</si>
  <si>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</si>
  <si>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</si>
  <si>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</si>
  <si>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</si>
  <si>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</si>
  <si>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</si>
  <si>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</si>
  <si>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</si>
  <si>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</si>
  <si>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</si>
  <si>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</si>
  <si>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</si>
  <si>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</si>
  <si>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</si>
  <si>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</si>
  <si>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</si>
  <si>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</si>
  <si>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</si>
  <si>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</si>
  <si>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</si>
  <si>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</si>
  <si>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</si>
  <si>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</si>
  <si>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</si>
  <si>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</si>
  <si>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</si>
  <si>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</si>
  <si>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</si>
  <si>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</si>
  <si>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</si>
  <si>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</si>
  <si>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</si>
  <si>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</si>
  <si>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</si>
  <si>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</si>
  <si>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</si>
  <si>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</si>
  <si>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</si>
  <si>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</si>
  <si>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</si>
  <si>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</si>
  <si>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荒尾市下水道事業会計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</si>
  <si>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</si>
  <si>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</si>
  <si>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荒尾市水道事業会計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</si>
  <si>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</si>
  <si>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荒尾市病院事業会計</t>
    <phoneticPr fontId="5"/>
  </si>
  <si>
    <t>-</t>
    <phoneticPr fontId="5"/>
  </si>
  <si>
    <t>-</t>
    <phoneticPr fontId="5"/>
  </si>
  <si>
    <t>-</t>
    <phoneticPr fontId="5"/>
  </si>
  <si>
    <t>(Ｆ)</t>
    <phoneticPr fontId="5"/>
  </si>
  <si>
    <t>荒尾市介護保険特別会計（介護サービス事業勘定）</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</si>
  <si>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</si>
  <si>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</si>
  <si>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</si>
  <si>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</si>
  <si>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</si>
  <si>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</si>
  <si>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</si>
  <si>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</si>
  <si>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</si>
  <si>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</si>
  <si>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</si>
  <si>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</si>
  <si>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</si>
  <si>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</si>
  <si>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</si>
  <si>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</si>
  <si>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</si>
  <si>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</si>
  <si>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</si>
  <si>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</si>
  <si>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</si>
  <si>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</si>
  <si>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</si>
  <si>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</si>
  <si>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</si>
  <si>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</si>
  <si>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</si>
  <si>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</si>
  <si>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</si>
  <si>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</si>
  <si>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</si>
  <si>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</si>
  <si>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</si>
  <si>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</si>
  <si>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</si>
  <si>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</si>
  <si>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</si>
  <si>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</si>
  <si>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</si>
  <si>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</si>
  <si>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</si>
  <si>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</si>
  <si>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</si>
  <si>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</si>
  <si>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</si>
  <si>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</si>
  <si>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</si>
  <si>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</si>
  <si>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</si>
  <si>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</si>
  <si>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</si>
  <si>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</si>
  <si>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</si>
  <si>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</si>
  <si>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</si>
  <si>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</si>
  <si>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</si>
  <si>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</si>
  <si>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</si>
  <si>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</si>
  <si>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</si>
  <si>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</si>
  <si>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</si>
  <si>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</si>
  <si>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</si>
  <si>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</si>
  <si>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</si>
  <si>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</si>
  <si>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</si>
  <si>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</si>
  <si>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</si>
  <si>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</si>
  <si>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</si>
  <si>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</si>
  <si>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</si>
  <si>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</si>
  <si>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</si>
  <si>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</si>
  <si>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</si>
  <si>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</si>
  <si>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</si>
  <si>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</si>
  <si>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</si>
  <si>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</si>
  <si>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</si>
  <si>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</si>
  <si>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</si>
  <si>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荒尾市水道事業会計</t>
  </si>
  <si>
    <t>荒尾市病院事業会計</t>
  </si>
  <si>
    <t>▲ 1.12</t>
  </si>
  <si>
    <t>一般会計</t>
  </si>
  <si>
    <t>荒尾市介護保険特別会計（保険勘定）</t>
  </si>
  <si>
    <t>荒尾市国民健康保険特別会計</t>
  </si>
  <si>
    <t>▲ 1.51</t>
  </si>
  <si>
    <t>▲ 0.53</t>
  </si>
  <si>
    <t>荒尾市下水道事業会計</t>
  </si>
  <si>
    <t>荒尾市後期高齢者医療特別会計</t>
  </si>
  <si>
    <t>荒尾市介護保険特別会計（介護サービス勘定）</t>
  </si>
  <si>
    <t>その他会計（赤字）</t>
  </si>
  <si>
    <t>その他会計（黒字）</t>
  </si>
  <si>
    <t>職員退職手当基金</t>
    <rPh sb="0" eb="2">
      <t>ショクイン</t>
    </rPh>
    <rPh sb="2" eb="4">
      <t>タイショク</t>
    </rPh>
    <rPh sb="4" eb="6">
      <t>テアテ</t>
    </rPh>
    <rPh sb="6" eb="8">
      <t>キキン</t>
    </rPh>
    <phoneticPr fontId="11"/>
  </si>
  <si>
    <t>公共施設整備基金</t>
    <rPh sb="0" eb="2">
      <t>コウキョウ</t>
    </rPh>
    <rPh sb="2" eb="4">
      <t>シセツ</t>
    </rPh>
    <rPh sb="4" eb="6">
      <t>セイビ</t>
    </rPh>
    <rPh sb="6" eb="8">
      <t>キキン</t>
    </rPh>
    <phoneticPr fontId="11"/>
  </si>
  <si>
    <t>社会福祉振興基金</t>
    <rPh sb="0" eb="2">
      <t>シャカイ</t>
    </rPh>
    <rPh sb="2" eb="4">
      <t>フクシ</t>
    </rPh>
    <rPh sb="4" eb="6">
      <t>シンコウ</t>
    </rPh>
    <rPh sb="6" eb="8">
      <t>キキン</t>
    </rPh>
    <phoneticPr fontId="11"/>
  </si>
  <si>
    <t>ふるさと創生基金</t>
    <rPh sb="4" eb="6">
      <t>ソウセイ</t>
    </rPh>
    <rPh sb="6" eb="8">
      <t>キキン</t>
    </rPh>
    <phoneticPr fontId="11"/>
  </si>
  <si>
    <t>府本地区（観音寺・南上揚）農業用水管理基金</t>
    <rPh sb="0" eb="1">
      <t>フ</t>
    </rPh>
    <rPh sb="1" eb="2">
      <t>ホン</t>
    </rPh>
    <rPh sb="2" eb="4">
      <t>チク</t>
    </rPh>
    <rPh sb="5" eb="8">
      <t>カンノンジ</t>
    </rPh>
    <rPh sb="9" eb="10">
      <t>ミナミ</t>
    </rPh>
    <rPh sb="10" eb="11">
      <t>ウエ</t>
    </rPh>
    <rPh sb="11" eb="12">
      <t>ア</t>
    </rPh>
    <rPh sb="13" eb="15">
      <t>ノウギョウ</t>
    </rPh>
    <rPh sb="15" eb="17">
      <t>ヨウスイ</t>
    </rPh>
    <rPh sb="17" eb="19">
      <t>カンリ</t>
    </rPh>
    <rPh sb="19" eb="21">
      <t>キキン</t>
    </rPh>
    <phoneticPr fontId="11"/>
  </si>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</sst>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47278</c:v>
                </c:pt>
                <c:pt idx="3">
                  <c:v>44504</c:v>
                </c:pt>
                <c:pt idx="4">
                  <c:v>47820</c:v>
                </c:pt>
              </c:numCache>
            </c:numRef>
          </c:val>
          <c:smooth val="0"/>
          <c:extLst xmlns:c16r2="http://schemas.microsoft.com/office/drawing/2015/06/chart">
            <c:ext xmlns:c16="http://schemas.microsoft.com/office/drawing/2014/chart" uri="{C3380CC4-5D6E-409C-BE32-E72D297353CC}">
              <c16:uniqueId val="{00000000-7E0F-415B-B68D-7A60F3D265B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45458</c:v>
                </c:pt>
                <c:pt idx="1">
                  <c:v>56959</c:v>
                </c:pt>
                <c:pt idx="2">
                  <c:v>38031</c:v>
                </c:pt>
                <c:pt idx="3">
                  <c:v>25698</c:v>
                </c:pt>
                <c:pt idx="4">
                  <c:v>24513</c:v>
                </c:pt>
              </c:numCache>
            </c:numRef>
          </c:val>
          <c:smooth val="0"/>
          <c:extLst xmlns:c16r2="http://schemas.microsoft.com/office/drawing/2015/06/chart">
            <c:ext xmlns:c16="http://schemas.microsoft.com/office/drawing/2014/chart" uri="{C3380CC4-5D6E-409C-BE32-E72D297353CC}">
              <c16:uniqueId val="{00000001-7E0F-415B-B68D-7A60F3D265BD}"/>
            </c:ext>
          </c:extLst>
        </c:ser>
        <c:dLbls>
          <c:showLegendKey val="0"/>
          <c:showVal val="0"/>
          <c:showCatName val="0"/>
          <c:showSerName val="0"/>
          <c:showPercent val="0"/>
          <c:showBubbleSize val="0"/>
        </c:dLbls>
        <c:marker val="1"/>
        <c:smooth val="0"/>
        <c:axId val="133604480"/>
        <c:axId val="133606400"/>
      </c:lineChart>
      <c:catAx>
        <c:axId val="1336044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606400"/>
        <c:crosses val="autoZero"/>
        <c:auto val="1"/>
        <c:lblAlgn val="ctr"/>
        <c:lblOffset val="100"/>
        <c:tickLblSkip val="1"/>
        <c:tickMarkSkip val="1"/>
        <c:noMultiLvlLbl val="0"/>
      </c:catAx>
      <c:valAx>
        <c:axId val="13360640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604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2.74</c:v>
                </c:pt>
                <c:pt idx="1">
                  <c:v>3.37</c:v>
                </c:pt>
                <c:pt idx="2">
                  <c:v>6.79</c:v>
                </c:pt>
                <c:pt idx="3">
                  <c:v>4.79</c:v>
                </c:pt>
                <c:pt idx="4">
                  <c:v>3.71</c:v>
                </c:pt>
              </c:numCache>
            </c:numRef>
          </c:val>
          <c:extLst xmlns:c16r2="http://schemas.microsoft.com/office/drawing/2015/06/chart">
            <c:ext xmlns:c16="http://schemas.microsoft.com/office/drawing/2014/chart" uri="{C3380CC4-5D6E-409C-BE32-E72D297353CC}">
              <c16:uniqueId val="{00000000-5A46-4C64-9E76-DC8A4F2B877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23.53</c:v>
                </c:pt>
                <c:pt idx="1">
                  <c:v>25.04</c:v>
                </c:pt>
                <c:pt idx="2">
                  <c:v>26.1</c:v>
                </c:pt>
                <c:pt idx="3">
                  <c:v>29.81</c:v>
                </c:pt>
                <c:pt idx="4">
                  <c:v>32.4</c:v>
                </c:pt>
              </c:numCache>
            </c:numRef>
          </c:val>
          <c:extLst xmlns:c16r2="http://schemas.microsoft.com/office/drawing/2015/06/chart">
            <c:ext xmlns:c16="http://schemas.microsoft.com/office/drawing/2014/chart" uri="{C3380CC4-5D6E-409C-BE32-E72D297353CC}">
              <c16:uniqueId val="{00000001-5A46-4C64-9E76-DC8A4F2B8774}"/>
            </c:ext>
          </c:extLst>
        </c:ser>
        <c:dLbls>
          <c:showLegendKey val="0"/>
          <c:showVal val="0"/>
          <c:showCatName val="0"/>
          <c:showSerName val="0"/>
          <c:showPercent val="0"/>
          <c:showBubbleSize val="0"/>
        </c:dLbls>
        <c:gapWidth val="250"/>
        <c:overlap val="100"/>
        <c:axId val="134425600"/>
        <c:axId val="134427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2.71</c:v>
                </c:pt>
                <c:pt idx="1">
                  <c:v>2.48</c:v>
                </c:pt>
                <c:pt idx="2">
                  <c:v>5.18</c:v>
                </c:pt>
                <c:pt idx="3">
                  <c:v>1.41</c:v>
                </c:pt>
                <c:pt idx="4">
                  <c:v>1.33</c:v>
                </c:pt>
              </c:numCache>
            </c:numRef>
          </c:val>
          <c:smooth val="0"/>
          <c:extLst xmlns:c16r2="http://schemas.microsoft.com/office/drawing/2015/06/chart">
            <c:ext xmlns:c16="http://schemas.microsoft.com/office/drawing/2014/chart" uri="{C3380CC4-5D6E-409C-BE32-E72D297353CC}">
              <c16:uniqueId val="{00000002-5A46-4C64-9E76-DC8A4F2B8774}"/>
            </c:ext>
          </c:extLst>
        </c:ser>
        <c:dLbls>
          <c:showLegendKey val="0"/>
          <c:showVal val="0"/>
          <c:showCatName val="0"/>
          <c:showSerName val="0"/>
          <c:showPercent val="0"/>
          <c:showBubbleSize val="0"/>
        </c:dLbls>
        <c:marker val="1"/>
        <c:smooth val="0"/>
        <c:axId val="134425600"/>
        <c:axId val="134427776"/>
      </c:lineChart>
      <c:catAx>
        <c:axId val="134425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427776"/>
        <c:crosses val="autoZero"/>
        <c:auto val="1"/>
        <c:lblAlgn val="ctr"/>
        <c:lblOffset val="100"/>
        <c:tickLblSkip val="1"/>
        <c:tickMarkSkip val="1"/>
        <c:noMultiLvlLbl val="0"/>
      </c:catAx>
      <c:valAx>
        <c:axId val="134427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425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2680-40BE-98AD-2B991798EC6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680-40BE-98AD-2B991798EC6A}"/>
            </c:ext>
          </c:extLst>
        </c:ser>
        <c:ser>
          <c:idx val="2"/>
          <c:order val="2"/>
          <c:tx>
            <c:strRef>
              <c:f>データシート!$A$29</c:f>
              <c:strCache>
                <c:ptCount val="1"/>
                <c:pt idx="0">
                  <c:v>荒尾市介護保険特別会計（介護サービス勘定）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0.03</c:v>
                </c:pt>
                <c:pt idx="2">
                  <c:v>#N/A</c:v>
                </c:pt>
                <c:pt idx="3">
                  <c:v>0.05</c:v>
                </c:pt>
                <c:pt idx="4">
                  <c:v>#N/A</c:v>
                </c:pt>
                <c:pt idx="5">
                  <c:v>0.05</c:v>
                </c:pt>
                <c:pt idx="6">
                  <c:v>#N/A</c:v>
                </c:pt>
                <c:pt idx="7">
                  <c:v>0.14000000000000001</c:v>
                </c:pt>
                <c:pt idx="8">
                  <c:v>#N/A</c:v>
                </c:pt>
                <c:pt idx="9">
                  <c:v>0.03</c:v>
                </c:pt>
              </c:numCache>
            </c:numRef>
          </c:val>
          <c:extLst xmlns:c16r2="http://schemas.microsoft.com/office/drawing/2015/06/chart">
            <c:ext xmlns:c16="http://schemas.microsoft.com/office/drawing/2014/chart" uri="{C3380CC4-5D6E-409C-BE32-E72D297353CC}">
              <c16:uniqueId val="{00000002-2680-40BE-98AD-2B991798EC6A}"/>
            </c:ext>
          </c:extLst>
        </c:ser>
        <c:ser>
          <c:idx val="3"/>
          <c:order val="3"/>
          <c:tx>
            <c:strRef>
              <c:f>データシート!$A$30</c:f>
              <c:strCache>
                <c:ptCount val="1"/>
                <c:pt idx="0">
                  <c:v>荒尾市後期高齢者医療特別会計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0.09</c:v>
                </c:pt>
                <c:pt idx="2">
                  <c:v>#N/A</c:v>
                </c:pt>
                <c:pt idx="3">
                  <c:v>0.1</c:v>
                </c:pt>
                <c:pt idx="4">
                  <c:v>#N/A</c:v>
                </c:pt>
                <c:pt idx="5">
                  <c:v>0.09</c:v>
                </c:pt>
                <c:pt idx="6">
                  <c:v>#N/A</c:v>
                </c:pt>
                <c:pt idx="7">
                  <c:v>0.08</c:v>
                </c:pt>
                <c:pt idx="8">
                  <c:v>#N/A</c:v>
                </c:pt>
                <c:pt idx="9">
                  <c:v>7.0000000000000007E-2</c:v>
                </c:pt>
              </c:numCache>
            </c:numRef>
          </c:val>
          <c:extLst xmlns:c16r2="http://schemas.microsoft.com/office/drawing/2015/06/chart">
            <c:ext xmlns:c16="http://schemas.microsoft.com/office/drawing/2014/chart" uri="{C3380CC4-5D6E-409C-BE32-E72D297353CC}">
              <c16:uniqueId val="{00000003-2680-40BE-98AD-2B991798EC6A}"/>
            </c:ext>
          </c:extLst>
        </c:ser>
        <c:ser>
          <c:idx val="4"/>
          <c:order val="4"/>
          <c:tx>
            <c:strRef>
              <c:f>データシート!$A$31</c:f>
              <c:strCache>
                <c:ptCount val="1"/>
                <c:pt idx="0">
                  <c:v>荒尾市下水道事業会計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0.76</c:v>
                </c:pt>
                <c:pt idx="2">
                  <c:v>#N/A</c:v>
                </c:pt>
                <c:pt idx="3">
                  <c:v>2.0099999999999998</c:v>
                </c:pt>
                <c:pt idx="4">
                  <c:v>#N/A</c:v>
                </c:pt>
                <c:pt idx="5">
                  <c:v>2.31</c:v>
                </c:pt>
                <c:pt idx="6">
                  <c:v>#N/A</c:v>
                </c:pt>
                <c:pt idx="7">
                  <c:v>2.21</c:v>
                </c:pt>
                <c:pt idx="8">
                  <c:v>#N/A</c:v>
                </c:pt>
                <c:pt idx="9">
                  <c:v>2.2799999999999998</c:v>
                </c:pt>
              </c:numCache>
            </c:numRef>
          </c:val>
          <c:extLst xmlns:c16r2="http://schemas.microsoft.com/office/drawing/2015/06/chart">
            <c:ext xmlns:c16="http://schemas.microsoft.com/office/drawing/2014/chart" uri="{C3380CC4-5D6E-409C-BE32-E72D297353CC}">
              <c16:uniqueId val="{00000004-2680-40BE-98AD-2B991798EC6A}"/>
            </c:ext>
          </c:extLst>
        </c:ser>
        <c:ser>
          <c:idx val="5"/>
          <c:order val="5"/>
          <c:tx>
            <c:strRef>
              <c:f>データシート!$A$32</c:f>
              <c:strCache>
                <c:ptCount val="1"/>
                <c:pt idx="0">
                  <c:v>荒尾市国民健康保険特別会計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0.56999999999999995</c:v>
                </c:pt>
                <c:pt idx="2">
                  <c:v>1.51</c:v>
                </c:pt>
                <c:pt idx="3">
                  <c:v>#N/A</c:v>
                </c:pt>
                <c:pt idx="4">
                  <c:v>0.53</c:v>
                </c:pt>
                <c:pt idx="5">
                  <c:v>#N/A</c:v>
                </c:pt>
                <c:pt idx="6">
                  <c:v>#N/A</c:v>
                </c:pt>
                <c:pt idx="7">
                  <c:v>1.1599999999999999</c:v>
                </c:pt>
                <c:pt idx="8">
                  <c:v>#N/A</c:v>
                </c:pt>
                <c:pt idx="9">
                  <c:v>2.5499999999999998</c:v>
                </c:pt>
              </c:numCache>
            </c:numRef>
          </c:val>
          <c:extLst xmlns:c16r2="http://schemas.microsoft.com/office/drawing/2015/06/chart">
            <c:ext xmlns:c16="http://schemas.microsoft.com/office/drawing/2014/chart" uri="{C3380CC4-5D6E-409C-BE32-E72D297353CC}">
              <c16:uniqueId val="{00000005-2680-40BE-98AD-2B991798EC6A}"/>
            </c:ext>
          </c:extLst>
        </c:ser>
        <c:ser>
          <c:idx val="6"/>
          <c:order val="6"/>
          <c:tx>
            <c:strRef>
              <c:f>データシート!$A$33</c:f>
              <c:strCache>
                <c:ptCount val="1"/>
                <c:pt idx="0">
                  <c:v>荒尾市介護保険特別会計（保険勘定）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0.97</c:v>
                </c:pt>
                <c:pt idx="2">
                  <c:v>#N/A</c:v>
                </c:pt>
                <c:pt idx="3">
                  <c:v>1.1000000000000001</c:v>
                </c:pt>
                <c:pt idx="4">
                  <c:v>#N/A</c:v>
                </c:pt>
                <c:pt idx="5">
                  <c:v>1.84</c:v>
                </c:pt>
                <c:pt idx="6">
                  <c:v>#N/A</c:v>
                </c:pt>
                <c:pt idx="7">
                  <c:v>3.23</c:v>
                </c:pt>
                <c:pt idx="8">
                  <c:v>#N/A</c:v>
                </c:pt>
                <c:pt idx="9">
                  <c:v>3.56</c:v>
                </c:pt>
              </c:numCache>
            </c:numRef>
          </c:val>
          <c:extLst xmlns:c16r2="http://schemas.microsoft.com/office/drawing/2015/06/chart">
            <c:ext xmlns:c16="http://schemas.microsoft.com/office/drawing/2014/chart" uri="{C3380CC4-5D6E-409C-BE32-E72D297353CC}">
              <c16:uniqueId val="{00000006-2680-40BE-98AD-2B991798EC6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2.74</c:v>
                </c:pt>
                <c:pt idx="2">
                  <c:v>#N/A</c:v>
                </c:pt>
                <c:pt idx="3">
                  <c:v>3.37</c:v>
                </c:pt>
                <c:pt idx="4">
                  <c:v>#N/A</c:v>
                </c:pt>
                <c:pt idx="5">
                  <c:v>6.78</c:v>
                </c:pt>
                <c:pt idx="6">
                  <c:v>#N/A</c:v>
                </c:pt>
                <c:pt idx="7">
                  <c:v>4.79</c:v>
                </c:pt>
                <c:pt idx="8">
                  <c:v>#N/A</c:v>
                </c:pt>
                <c:pt idx="9">
                  <c:v>3.7</c:v>
                </c:pt>
              </c:numCache>
            </c:numRef>
          </c:val>
          <c:extLst xmlns:c16r2="http://schemas.microsoft.com/office/drawing/2015/06/chart">
            <c:ext xmlns:c16="http://schemas.microsoft.com/office/drawing/2014/chart" uri="{C3380CC4-5D6E-409C-BE32-E72D297353CC}">
              <c16:uniqueId val="{00000007-2680-40BE-98AD-2B991798EC6A}"/>
            </c:ext>
          </c:extLst>
        </c:ser>
        <c:ser>
          <c:idx val="8"/>
          <c:order val="8"/>
          <c:tx>
            <c:strRef>
              <c:f>データシート!$A$35</c:f>
              <c:strCache>
                <c:ptCount val="1"/>
                <c:pt idx="0">
                  <c:v>荒尾市病院事業会計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1.1200000000000001</c:v>
                </c:pt>
                <c:pt idx="1">
                  <c:v>#N/A</c:v>
                </c:pt>
                <c:pt idx="2">
                  <c:v>#N/A</c:v>
                </c:pt>
                <c:pt idx="3">
                  <c:v>0</c:v>
                </c:pt>
                <c:pt idx="4">
                  <c:v>#N/A</c:v>
                </c:pt>
                <c:pt idx="5">
                  <c:v>1.88</c:v>
                </c:pt>
                <c:pt idx="6">
                  <c:v>#N/A</c:v>
                </c:pt>
                <c:pt idx="7">
                  <c:v>4.68</c:v>
                </c:pt>
                <c:pt idx="8">
                  <c:v>#N/A</c:v>
                </c:pt>
                <c:pt idx="9">
                  <c:v>5.4</c:v>
                </c:pt>
              </c:numCache>
            </c:numRef>
          </c:val>
          <c:extLst xmlns:c16r2="http://schemas.microsoft.com/office/drawing/2015/06/chart">
            <c:ext xmlns:c16="http://schemas.microsoft.com/office/drawing/2014/chart" uri="{C3380CC4-5D6E-409C-BE32-E72D297353CC}">
              <c16:uniqueId val="{00000008-2680-40BE-98AD-2B991798EC6A}"/>
            </c:ext>
          </c:extLst>
        </c:ser>
        <c:ser>
          <c:idx val="9"/>
          <c:order val="9"/>
          <c:tx>
            <c:strRef>
              <c:f>データシート!$A$36</c:f>
              <c:strCache>
                <c:ptCount val="1"/>
                <c:pt idx="0">
                  <c:v>荒尾市水道事業会計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4.84</c:v>
                </c:pt>
                <c:pt idx="2">
                  <c:v>#N/A</c:v>
                </c:pt>
                <c:pt idx="3">
                  <c:v>5.58</c:v>
                </c:pt>
                <c:pt idx="4">
                  <c:v>#N/A</c:v>
                </c:pt>
                <c:pt idx="5">
                  <c:v>5.47</c:v>
                </c:pt>
                <c:pt idx="6">
                  <c:v>#N/A</c:v>
                </c:pt>
                <c:pt idx="7">
                  <c:v>5.81</c:v>
                </c:pt>
                <c:pt idx="8">
                  <c:v>#N/A</c:v>
                </c:pt>
                <c:pt idx="9">
                  <c:v>5.74</c:v>
                </c:pt>
              </c:numCache>
            </c:numRef>
          </c:val>
          <c:extLst xmlns:c16r2="http://schemas.microsoft.com/office/drawing/2015/06/chart">
            <c:ext xmlns:c16="http://schemas.microsoft.com/office/drawing/2014/chart" uri="{C3380CC4-5D6E-409C-BE32-E72D297353CC}">
              <c16:uniqueId val="{00000009-2680-40BE-98AD-2B991798EC6A}"/>
            </c:ext>
          </c:extLst>
        </c:ser>
        <c:dLbls>
          <c:showLegendKey val="0"/>
          <c:showVal val="0"/>
          <c:showCatName val="0"/>
          <c:showSerName val="0"/>
          <c:showPercent val="0"/>
          <c:showBubbleSize val="0"/>
        </c:dLbls>
        <c:gapWidth val="150"/>
        <c:overlap val="100"/>
        <c:axId val="16078336"/>
        <c:axId val="16079872"/>
      </c:barChart>
      <c:catAx>
        <c:axId val="16078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079872"/>
        <c:crosses val="autoZero"/>
        <c:auto val="1"/>
        <c:lblAlgn val="ctr"/>
        <c:lblOffset val="100"/>
        <c:tickLblSkip val="1"/>
        <c:tickMarkSkip val="1"/>
        <c:noMultiLvlLbl val="0"/>
      </c:catAx>
      <c:valAx>
        <c:axId val="16079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78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1461</c:v>
                </c:pt>
                <c:pt idx="5">
                  <c:v>1479</c:v>
                </c:pt>
                <c:pt idx="8">
                  <c:v>1473</c:v>
                </c:pt>
                <c:pt idx="11">
                  <c:v>1452</c:v>
                </c:pt>
                <c:pt idx="14">
                  <c:v>1399</c:v>
                </c:pt>
              </c:numCache>
            </c:numRef>
          </c:val>
          <c:extLst xmlns:c16r2="http://schemas.microsoft.com/office/drawing/2015/06/chart">
            <c:ext xmlns:c16="http://schemas.microsoft.com/office/drawing/2014/chart" uri="{C3380CC4-5D6E-409C-BE32-E72D297353CC}">
              <c16:uniqueId val="{00000000-AA6F-499E-B0D5-214DE979184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A6F-499E-B0D5-214DE979184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9</c:v>
                </c:pt>
                <c:pt idx="3">
                  <c:v>9</c:v>
                </c:pt>
                <c:pt idx="6">
                  <c:v>9</c:v>
                </c:pt>
                <c:pt idx="9">
                  <c:v>13</c:v>
                </c:pt>
                <c:pt idx="12">
                  <c:v>7</c:v>
                </c:pt>
              </c:numCache>
            </c:numRef>
          </c:val>
          <c:extLst xmlns:c16r2="http://schemas.microsoft.com/office/drawing/2015/06/chart">
            <c:ext xmlns:c16="http://schemas.microsoft.com/office/drawing/2014/chart" uri="{C3380CC4-5D6E-409C-BE32-E72D297353CC}">
              <c16:uniqueId val="{00000002-AA6F-499E-B0D5-214DE979184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103</c:v>
                </c:pt>
                <c:pt idx="3">
                  <c:v>146</c:v>
                </c:pt>
                <c:pt idx="6">
                  <c:v>101</c:v>
                </c:pt>
                <c:pt idx="9">
                  <c:v>99</c:v>
                </c:pt>
                <c:pt idx="12">
                  <c:v>100</c:v>
                </c:pt>
              </c:numCache>
            </c:numRef>
          </c:val>
          <c:extLst xmlns:c16r2="http://schemas.microsoft.com/office/drawing/2015/06/chart">
            <c:ext xmlns:c16="http://schemas.microsoft.com/office/drawing/2014/chart" uri="{C3380CC4-5D6E-409C-BE32-E72D297353CC}">
              <c16:uniqueId val="{00000003-AA6F-499E-B0D5-214DE979184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926</c:v>
                </c:pt>
                <c:pt idx="3">
                  <c:v>886</c:v>
                </c:pt>
                <c:pt idx="6">
                  <c:v>837</c:v>
                </c:pt>
                <c:pt idx="9">
                  <c:v>769</c:v>
                </c:pt>
                <c:pt idx="12">
                  <c:v>633</c:v>
                </c:pt>
              </c:numCache>
            </c:numRef>
          </c:val>
          <c:extLst xmlns:c16r2="http://schemas.microsoft.com/office/drawing/2015/06/chart">
            <c:ext xmlns:c16="http://schemas.microsoft.com/office/drawing/2014/chart" uri="{C3380CC4-5D6E-409C-BE32-E72D297353CC}">
              <c16:uniqueId val="{00000004-AA6F-499E-B0D5-214DE979184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A6F-499E-B0D5-214DE979184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A6F-499E-B0D5-214DE979184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1650</c:v>
                </c:pt>
                <c:pt idx="3">
                  <c:v>1606</c:v>
                </c:pt>
                <c:pt idx="6">
                  <c:v>1487</c:v>
                </c:pt>
                <c:pt idx="9">
                  <c:v>1621</c:v>
                </c:pt>
                <c:pt idx="12">
                  <c:v>1584</c:v>
                </c:pt>
              </c:numCache>
            </c:numRef>
          </c:val>
          <c:extLst xmlns:c16r2="http://schemas.microsoft.com/office/drawing/2015/06/chart">
            <c:ext xmlns:c16="http://schemas.microsoft.com/office/drawing/2014/chart" uri="{C3380CC4-5D6E-409C-BE32-E72D297353CC}">
              <c16:uniqueId val="{00000007-AA6F-499E-B0D5-214DE979184B}"/>
            </c:ext>
          </c:extLst>
        </c:ser>
        <c:dLbls>
          <c:showLegendKey val="0"/>
          <c:showVal val="0"/>
          <c:showCatName val="0"/>
          <c:showSerName val="0"/>
          <c:showPercent val="0"/>
          <c:showBubbleSize val="0"/>
        </c:dLbls>
        <c:gapWidth val="100"/>
        <c:overlap val="100"/>
        <c:axId val="140684288"/>
        <c:axId val="1317281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1227</c:v>
                </c:pt>
                <c:pt idx="2">
                  <c:v>#N/A</c:v>
                </c:pt>
                <c:pt idx="3">
                  <c:v>#N/A</c:v>
                </c:pt>
                <c:pt idx="4">
                  <c:v>1168</c:v>
                </c:pt>
                <c:pt idx="5">
                  <c:v>#N/A</c:v>
                </c:pt>
                <c:pt idx="6">
                  <c:v>#N/A</c:v>
                </c:pt>
                <c:pt idx="7">
                  <c:v>961</c:v>
                </c:pt>
                <c:pt idx="8">
                  <c:v>#N/A</c:v>
                </c:pt>
                <c:pt idx="9">
                  <c:v>#N/A</c:v>
                </c:pt>
                <c:pt idx="10">
                  <c:v>1050</c:v>
                </c:pt>
                <c:pt idx="11">
                  <c:v>#N/A</c:v>
                </c:pt>
                <c:pt idx="12">
                  <c:v>#N/A</c:v>
                </c:pt>
                <c:pt idx="13">
                  <c:v>925</c:v>
                </c:pt>
                <c:pt idx="14">
                  <c:v>#N/A</c:v>
                </c:pt>
              </c:numCache>
            </c:numRef>
          </c:val>
          <c:smooth val="0"/>
          <c:extLst xmlns:c16r2="http://schemas.microsoft.com/office/drawing/2015/06/chart">
            <c:ext xmlns:c16="http://schemas.microsoft.com/office/drawing/2014/chart" uri="{C3380CC4-5D6E-409C-BE32-E72D297353CC}">
              <c16:uniqueId val="{00000008-AA6F-499E-B0D5-214DE979184B}"/>
            </c:ext>
          </c:extLst>
        </c:ser>
        <c:dLbls>
          <c:showLegendKey val="0"/>
          <c:showVal val="0"/>
          <c:showCatName val="0"/>
          <c:showSerName val="0"/>
          <c:showPercent val="0"/>
          <c:showBubbleSize val="0"/>
        </c:dLbls>
        <c:marker val="1"/>
        <c:smooth val="0"/>
        <c:axId val="140684288"/>
        <c:axId val="131728128"/>
      </c:lineChart>
      <c:catAx>
        <c:axId val="140684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728128"/>
        <c:crosses val="autoZero"/>
        <c:auto val="1"/>
        <c:lblAlgn val="ctr"/>
        <c:lblOffset val="100"/>
        <c:tickLblSkip val="1"/>
        <c:tickMarkSkip val="1"/>
        <c:noMultiLvlLbl val="0"/>
      </c:catAx>
      <c:valAx>
        <c:axId val="131728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684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15153</c:v>
                </c:pt>
                <c:pt idx="5">
                  <c:v>15455</c:v>
                </c:pt>
                <c:pt idx="8">
                  <c:v>15442</c:v>
                </c:pt>
                <c:pt idx="11">
                  <c:v>14873</c:v>
                </c:pt>
                <c:pt idx="14">
                  <c:v>14805</c:v>
                </c:pt>
              </c:numCache>
            </c:numRef>
          </c:val>
          <c:extLst xmlns:c16r2="http://schemas.microsoft.com/office/drawing/2015/06/chart">
            <c:ext xmlns:c16="http://schemas.microsoft.com/office/drawing/2014/chart" uri="{C3380CC4-5D6E-409C-BE32-E72D297353CC}">
              <c16:uniqueId val="{00000000-659A-4B53-B35D-C85C6098495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1455</c:v>
                </c:pt>
                <c:pt idx="5">
                  <c:v>1406</c:v>
                </c:pt>
                <c:pt idx="8">
                  <c:v>1449</c:v>
                </c:pt>
                <c:pt idx="11">
                  <c:v>1404</c:v>
                </c:pt>
                <c:pt idx="14">
                  <c:v>1316</c:v>
                </c:pt>
              </c:numCache>
            </c:numRef>
          </c:val>
          <c:extLst xmlns:c16r2="http://schemas.microsoft.com/office/drawing/2015/06/chart">
            <c:ext xmlns:c16="http://schemas.microsoft.com/office/drawing/2014/chart" uri="{C3380CC4-5D6E-409C-BE32-E72D297353CC}">
              <c16:uniqueId val="{00000001-659A-4B53-B35D-C85C6098495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5876</c:v>
                </c:pt>
                <c:pt idx="5">
                  <c:v>6237</c:v>
                </c:pt>
                <c:pt idx="8">
                  <c:v>6663</c:v>
                </c:pt>
                <c:pt idx="11">
                  <c:v>7765</c:v>
                </c:pt>
                <c:pt idx="14">
                  <c:v>8152</c:v>
                </c:pt>
              </c:numCache>
            </c:numRef>
          </c:val>
          <c:extLst xmlns:c16r2="http://schemas.microsoft.com/office/drawing/2015/06/chart">
            <c:ext xmlns:c16="http://schemas.microsoft.com/office/drawing/2014/chart" uri="{C3380CC4-5D6E-409C-BE32-E72D297353CC}">
              <c16:uniqueId val="{00000002-659A-4B53-B35D-C85C6098495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59A-4B53-B35D-C85C6098495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59A-4B53-B35D-C85C6098495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c:v>
                </c:pt>
                <c:pt idx="3">
                  <c:v>1</c:v>
                </c:pt>
                <c:pt idx="6">
                  <c:v>1</c:v>
                </c:pt>
                <c:pt idx="9">
                  <c:v>2</c:v>
                </c:pt>
                <c:pt idx="12">
                  <c:v>2</c:v>
                </c:pt>
              </c:numCache>
            </c:numRef>
          </c:val>
          <c:extLst xmlns:c16r2="http://schemas.microsoft.com/office/drawing/2015/06/chart">
            <c:ext xmlns:c16="http://schemas.microsoft.com/office/drawing/2014/chart" uri="{C3380CC4-5D6E-409C-BE32-E72D297353CC}">
              <c16:uniqueId val="{00000005-659A-4B53-B35D-C85C6098495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2266</c:v>
                </c:pt>
                <c:pt idx="3">
                  <c:v>2052</c:v>
                </c:pt>
                <c:pt idx="6">
                  <c:v>1905</c:v>
                </c:pt>
                <c:pt idx="9">
                  <c:v>1928</c:v>
                </c:pt>
                <c:pt idx="12">
                  <c:v>1930</c:v>
                </c:pt>
              </c:numCache>
            </c:numRef>
          </c:val>
          <c:extLst xmlns:c16r2="http://schemas.microsoft.com/office/drawing/2015/06/chart">
            <c:ext xmlns:c16="http://schemas.microsoft.com/office/drawing/2014/chart" uri="{C3380CC4-5D6E-409C-BE32-E72D297353CC}">
              <c16:uniqueId val="{00000006-659A-4B53-B35D-C85C6098495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974</c:v>
                </c:pt>
                <c:pt idx="3">
                  <c:v>778</c:v>
                </c:pt>
                <c:pt idx="6">
                  <c:v>671</c:v>
                </c:pt>
                <c:pt idx="9">
                  <c:v>614</c:v>
                </c:pt>
                <c:pt idx="12">
                  <c:v>506</c:v>
                </c:pt>
              </c:numCache>
            </c:numRef>
          </c:val>
          <c:extLst xmlns:c16r2="http://schemas.microsoft.com/office/drawing/2015/06/chart">
            <c:ext xmlns:c16="http://schemas.microsoft.com/office/drawing/2014/chart" uri="{C3380CC4-5D6E-409C-BE32-E72D297353CC}">
              <c16:uniqueId val="{00000007-659A-4B53-B35D-C85C6098495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7459</c:v>
                </c:pt>
                <c:pt idx="3">
                  <c:v>7048</c:v>
                </c:pt>
                <c:pt idx="6">
                  <c:v>6534</c:v>
                </c:pt>
                <c:pt idx="9">
                  <c:v>6243</c:v>
                </c:pt>
                <c:pt idx="12">
                  <c:v>6040</c:v>
                </c:pt>
              </c:numCache>
            </c:numRef>
          </c:val>
          <c:extLst xmlns:c16r2="http://schemas.microsoft.com/office/drawing/2015/06/chart">
            <c:ext xmlns:c16="http://schemas.microsoft.com/office/drawing/2014/chart" uri="{C3380CC4-5D6E-409C-BE32-E72D297353CC}">
              <c16:uniqueId val="{00000008-659A-4B53-B35D-C85C6098495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243</c:v>
                </c:pt>
                <c:pt idx="3">
                  <c:v>224</c:v>
                </c:pt>
                <c:pt idx="6">
                  <c:v>203</c:v>
                </c:pt>
                <c:pt idx="9">
                  <c:v>184</c:v>
                </c:pt>
                <c:pt idx="12">
                  <c:v>165</c:v>
                </c:pt>
              </c:numCache>
            </c:numRef>
          </c:val>
          <c:extLst xmlns:c16r2="http://schemas.microsoft.com/office/drawing/2015/06/chart">
            <c:ext xmlns:c16="http://schemas.microsoft.com/office/drawing/2014/chart" uri="{C3380CC4-5D6E-409C-BE32-E72D297353CC}">
              <c16:uniqueId val="{00000009-659A-4B53-B35D-C85C6098495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15818</c:v>
                </c:pt>
                <c:pt idx="3">
                  <c:v>15660</c:v>
                </c:pt>
                <c:pt idx="6">
                  <c:v>15918</c:v>
                </c:pt>
                <c:pt idx="9">
                  <c:v>15543</c:v>
                </c:pt>
                <c:pt idx="12">
                  <c:v>15100</c:v>
                </c:pt>
              </c:numCache>
            </c:numRef>
          </c:val>
          <c:extLst xmlns:c16r2="http://schemas.microsoft.com/office/drawing/2015/06/chart">
            <c:ext xmlns:c16="http://schemas.microsoft.com/office/drawing/2014/chart" uri="{C3380CC4-5D6E-409C-BE32-E72D297353CC}">
              <c16:uniqueId val="{0000000A-659A-4B53-B35D-C85C60984956}"/>
            </c:ext>
          </c:extLst>
        </c:ser>
        <c:dLbls>
          <c:showLegendKey val="0"/>
          <c:showVal val="0"/>
          <c:showCatName val="0"/>
          <c:showSerName val="0"/>
          <c:showPercent val="0"/>
          <c:showBubbleSize val="0"/>
        </c:dLbls>
        <c:gapWidth val="100"/>
        <c:overlap val="100"/>
        <c:axId val="141440512"/>
        <c:axId val="141442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4277</c:v>
                </c:pt>
                <c:pt idx="2">
                  <c:v>#N/A</c:v>
                </c:pt>
                <c:pt idx="3">
                  <c:v>#N/A</c:v>
                </c:pt>
                <c:pt idx="4">
                  <c:v>2664</c:v>
                </c:pt>
                <c:pt idx="5">
                  <c:v>#N/A</c:v>
                </c:pt>
                <c:pt idx="6">
                  <c:v>#N/A</c:v>
                </c:pt>
                <c:pt idx="7">
                  <c:v>1678</c:v>
                </c:pt>
                <c:pt idx="8">
                  <c:v>#N/A</c:v>
                </c:pt>
                <c:pt idx="9">
                  <c:v>#N/A</c:v>
                </c:pt>
                <c:pt idx="10">
                  <c:v>472</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659A-4B53-B35D-C85C60984956}"/>
            </c:ext>
          </c:extLst>
        </c:ser>
        <c:dLbls>
          <c:showLegendKey val="0"/>
          <c:showVal val="0"/>
          <c:showCatName val="0"/>
          <c:showSerName val="0"/>
          <c:showPercent val="0"/>
          <c:showBubbleSize val="0"/>
        </c:dLbls>
        <c:marker val="1"/>
        <c:smooth val="0"/>
        <c:axId val="141440512"/>
        <c:axId val="141442432"/>
      </c:lineChart>
      <c:catAx>
        <c:axId val="141440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1442432"/>
        <c:crosses val="autoZero"/>
        <c:auto val="1"/>
        <c:lblAlgn val="ctr"/>
        <c:lblOffset val="100"/>
        <c:tickLblSkip val="1"/>
        <c:tickMarkSkip val="1"/>
        <c:noMultiLvlLbl val="0"/>
      </c:catAx>
      <c:valAx>
        <c:axId val="141442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440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3093</c:v>
                </c:pt>
                <c:pt idx="1">
                  <c:v>3500</c:v>
                </c:pt>
                <c:pt idx="2">
                  <c:v>3784</c:v>
                </c:pt>
              </c:numCache>
            </c:numRef>
          </c:val>
          <c:extLst xmlns:c16r2="http://schemas.microsoft.com/office/drawing/2015/06/chart">
            <c:ext xmlns:c16="http://schemas.microsoft.com/office/drawing/2014/chart" uri="{C3380CC4-5D6E-409C-BE32-E72D297353CC}">
              <c16:uniqueId val="{00000000-A88E-4364-A92D-B73B95C981A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1082</c:v>
                </c:pt>
                <c:pt idx="1">
                  <c:v>1083</c:v>
                </c:pt>
                <c:pt idx="2">
                  <c:v>1083</c:v>
                </c:pt>
              </c:numCache>
            </c:numRef>
          </c:val>
          <c:extLst xmlns:c16r2="http://schemas.microsoft.com/office/drawing/2015/06/chart">
            <c:ext xmlns:c16="http://schemas.microsoft.com/office/drawing/2014/chart" uri="{C3380CC4-5D6E-409C-BE32-E72D297353CC}">
              <c16:uniqueId val="{00000001-A88E-4364-A92D-B73B95C981A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1264</c:v>
                </c:pt>
                <c:pt idx="1">
                  <c:v>1754</c:v>
                </c:pt>
                <c:pt idx="2">
                  <c:v>1839</c:v>
                </c:pt>
              </c:numCache>
            </c:numRef>
          </c:val>
          <c:extLst xmlns:c16r2="http://schemas.microsoft.com/office/drawing/2015/06/chart">
            <c:ext xmlns:c16="http://schemas.microsoft.com/office/drawing/2014/chart" uri="{C3380CC4-5D6E-409C-BE32-E72D297353CC}">
              <c16:uniqueId val="{00000002-A88E-4364-A92D-B73B95C981A6}"/>
            </c:ext>
          </c:extLst>
        </c:ser>
        <c:dLbls>
          <c:showLegendKey val="0"/>
          <c:showVal val="0"/>
          <c:showCatName val="0"/>
          <c:showSerName val="0"/>
          <c:showPercent val="0"/>
          <c:showBubbleSize val="0"/>
        </c:dLbls>
        <c:gapWidth val="120"/>
        <c:overlap val="100"/>
        <c:axId val="141061120"/>
        <c:axId val="141071104"/>
      </c:barChart>
      <c:catAx>
        <c:axId val="14106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1071104"/>
        <c:crosses val="autoZero"/>
        <c:auto val="1"/>
        <c:lblAlgn val="ctr"/>
        <c:lblOffset val="100"/>
        <c:tickLblSkip val="1"/>
        <c:tickMarkSkip val="1"/>
        <c:noMultiLvlLbl val="0"/>
      </c:catAx>
      <c:valAx>
        <c:axId val="1410711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1061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熊本県荒尾市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年度から第三セクター等改革推進債</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百万円のため増加し、以降は横ばいで推移している。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・公営企業債の元利償還金に対する繰入金：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年度から水道事業会計において、ありあけ浄水場の給水開始に伴い、その償還が始まったことで増加、以降は減少している。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・組合等が起こした地方債の元利償還金に対する負担金等：有明広域行政事務組合と大牟田・荒尾清掃施設組合の負担金である。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・債務負担行為に基づく支出額：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年度から工業団地土地購入として発生した。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・算入公債費等：過去の起債に対する基準財政需要額であり、横ばいで推移している。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年度から増減をあるものの、ほぼ横ばいで推移している。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熊本県荒尾市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・一般会計等に係る地方債の現在高：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年度に競馬組合解散に伴う第三セクター等改革推進債の起債により増加。以降は微減で推移している。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・債務負担行為に基づく支出予定額：近年、新たな事業を行っていないことから年々減少傾向にある。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年度からは減少傾向にあった。水道事業会計、病院事業会計の増加により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年度と増加に転じたものの、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年度から再び減少している。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・組合等負担等見込額：有明広域行政事務組合、大牟田・荒尾清掃施設組合の負担金であり、新たな設備投資等を行わない限り、年々減少傾向にある。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・充当可能基金：増加傾向にあり、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年度も財政調整基金や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一般廃棄物処理施設建設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基金へ積立を行っている。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熊本県荒尾市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企業の施設整備にに伴う固定資産税の増収等による前年度の決算剰余金から「財政調整基金」に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千万円積み立てた。さらに、一般廃棄物処理施設の大規模改修等に備えるため、「荒尾市の一般廃棄物処理施設建設基金」に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千万円を積み立てた。また「ふるさと創生基金」から地域の振興や活性化に資する事業のため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減債基金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億円以上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を維持する方針である。短期的には「荒尾市の一般廃棄物処理施設建設基金」について、継続して一定額を積み増ししていく予定である。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荒尾子ども未来基金：子どもたちが地域の中で健やかに育ち、次世代を担う人材として成長することに役立てる事業の推進。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荒尾市の一般廃棄物処理施設建設基金：一般廃棄物処理施設建設に備える。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公共施設整備基金：公共施設の整備に要する財源の確保。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荒尾市子ども未来基金：寄付額と同額を市も積み立てることにより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万円積み立てた。一方で、学校配備用の車イス用階段昇降車購入費に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荒尾市の一般廃棄物処理施設建設基金：一般廃棄物処理施設の大規模改修等に備えて、財政事情を考慮しながら、継続して一定額を積み立てる。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荒尾子ども未来基金：子どもたちが地域の中で健やかに育ち、次世代を担う人材として成長することに役立てる事業の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推進のため、積極的に活用していく。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公共施設整備基金：公共施設の大規模更新を控え、公共施設総合管理計画に基づき個別施設計画を策定した上で、基金の活用について検討していく。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企業の施設整備にに伴う固定資産税の増収等による前年度の決算剰余金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千万円積み立てた。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一方、取り崩しは行わなかった。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中期財政計画にて、財政調整基金＋減債基金で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億円以上の確保を目標としていたため、現在は運用利子収入及び決算剰余金の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前年度利子収入分を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中期財政計画にて、財政調整基金＋減債基金で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億円以上の確保を目標としていたため、現在は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運用利子のみを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積み立てている。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熊本県荒尾市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53,432
53,155
57.37
20,915,249
20,301,494
433,273
11,678,964
15,100,192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旧産炭地域で高齢化の進んだ本市は、歳入に占める地方交付税の割合が高く、財政力指数が類似団体を大きく下回っており、Ｈ</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年度より横ばいで推移している。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Ｈ</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年度当時より、財政基盤の確立と市民に信頼される行政経営の実現を目指し、「荒尾市中期財政計画（平成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年度）」を策定、財政運営の指針としてきた。現在も上記の計画の考え方を基礎とし、財政健全化を図っている。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104775</xdr:rowOff>
    </xdr:from>
    <xdr:to>
      <xdr:col>23</xdr:col>
      <xdr:colOff>133350</xdr:colOff>
      <xdr:row>44</xdr:row>
      <xdr:rowOff>124883</xdr:rowOff>
    </xdr:to>
    <xdr:cxnSp macro="">
      <xdr:nvCxnSpPr>
        <xdr:cNvPr id="69" name="直線コネクタ 68"/>
        <xdr:cNvCxnSpPr/>
      </xdr:nvCxnSpPr>
      <xdr:spPr>
        <a:xfrm flipV="1">
          <a:off x="4114800" y="76485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62035</xdr:rowOff>
    </xdr:from>
    <xdr:ext cx="762000" cy="259045"/>
    <xdr:sp macro="" textlink="">
      <xdr:nvSpPr>
        <xdr:cNvPr id="70"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124883</xdr:rowOff>
    </xdr:to>
    <xdr:cxnSp macro="">
      <xdr:nvCxnSpPr>
        <xdr:cNvPr id="72" name="直線コネクタ 71"/>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124883</xdr:rowOff>
    </xdr:to>
    <xdr:cxnSp macro="">
      <xdr:nvCxnSpPr>
        <xdr:cNvPr id="75" name="直線コネクタ 74"/>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144992</xdr:rowOff>
    </xdr:to>
    <xdr:cxnSp macro="">
      <xdr:nvCxnSpPr>
        <xdr:cNvPr id="78" name="直線コネクタ 77"/>
        <xdr:cNvCxnSpPr/>
      </xdr:nvCxnSpPr>
      <xdr:spPr>
        <a:xfrm flipV="1">
          <a:off x="1447800" y="76686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15469</xdr:rowOff>
    </xdr:from>
    <xdr:ext cx="762000" cy="259045"/>
    <xdr:sp macro="" textlink="">
      <xdr:nvSpPr>
        <xdr:cNvPr id="80" name="テキスト ボックス 79"/>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2" name="テキスト ボックス 81"/>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53975</xdr:rowOff>
    </xdr:from>
    <xdr:to>
      <xdr:col>23</xdr:col>
      <xdr:colOff>184150</xdr:colOff>
      <xdr:row>44</xdr:row>
      <xdr:rowOff>155575</xdr:rowOff>
    </xdr:to>
    <xdr:sp macro="" textlink="">
      <xdr:nvSpPr>
        <xdr:cNvPr id="88" name="楕円 87"/>
        <xdr:cNvSpPr/>
      </xdr:nvSpPr>
      <xdr:spPr>
        <a:xfrm>
          <a:off x="49022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26052</xdr:rowOff>
    </xdr:from>
    <xdr:ext cx="762000" cy="259045"/>
    <xdr:sp macro="" textlink="">
      <xdr:nvSpPr>
        <xdr:cNvPr id="89" name="財政力該当値テキスト"/>
        <xdr:cNvSpPr txBox="1"/>
      </xdr:nvSpPr>
      <xdr:spPr>
        <a:xfrm>
          <a:off x="5041900" y="756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90" name="楕円 89"/>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1" name="テキスト ボックス 90"/>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2" name="楕円 91"/>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3" name="テキスト ボックス 92"/>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4" name="楕円 93"/>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5" name="テキスト ボックス 94"/>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94192</xdr:rowOff>
    </xdr:from>
    <xdr:to>
      <xdr:col>7</xdr:col>
      <xdr:colOff>31750</xdr:colOff>
      <xdr:row>45</xdr:row>
      <xdr:rowOff>24342</xdr:rowOff>
    </xdr:to>
    <xdr:sp macro="" textlink="">
      <xdr:nvSpPr>
        <xdr:cNvPr id="96" name="楕円 95"/>
        <xdr:cNvSpPr/>
      </xdr:nvSpPr>
      <xdr:spPr>
        <a:xfrm>
          <a:off x="1397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9119</xdr:rowOff>
    </xdr:from>
    <xdr:ext cx="762000" cy="259045"/>
    <xdr:sp macro="" textlink="">
      <xdr:nvSpPr>
        <xdr:cNvPr id="97" name="テキスト ボックス 96"/>
        <xdr:cNvSpPr txBox="1"/>
      </xdr:nvSpPr>
      <xdr:spPr>
        <a:xfrm>
          <a:off x="1066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歳出総額に対する扶助費を中心とした義務的経費の割合が高い傾向があり、経常収支比率は慢性的に高い傾向にあったが、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年度は経常一般財源である地方消費税交付金や普通交付税の増額により、一時的に減少した。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年度は上記の経常一般財源の減少や扶助費、公債費が増加したことにより、再び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台となっ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年度は、公債費が減少したことなどにより改善した。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93769</xdr:rowOff>
    </xdr:from>
    <xdr:to>
      <xdr:col>23</xdr:col>
      <xdr:colOff>133350</xdr:colOff>
      <xdr:row>60</xdr:row>
      <xdr:rowOff>105833</xdr:rowOff>
    </xdr:to>
    <xdr:cxnSp macro="">
      <xdr:nvCxnSpPr>
        <xdr:cNvPr id="132" name="直線コネクタ 131"/>
        <xdr:cNvCxnSpPr/>
      </xdr:nvCxnSpPr>
      <xdr:spPr>
        <a:xfrm flipV="1">
          <a:off x="4114800" y="10380769"/>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16527</xdr:rowOff>
    </xdr:from>
    <xdr:ext cx="762000" cy="259045"/>
    <xdr:sp macro="" textlink="">
      <xdr:nvSpPr>
        <xdr:cNvPr id="133" name="財政構造の弾力性平均値テキスト"/>
        <xdr:cNvSpPr txBox="1"/>
      </xdr:nvSpPr>
      <xdr:spPr>
        <a:xfrm>
          <a:off x="5041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164677</xdr:rowOff>
    </xdr:from>
    <xdr:to>
      <xdr:col>19</xdr:col>
      <xdr:colOff>133350</xdr:colOff>
      <xdr:row>60</xdr:row>
      <xdr:rowOff>105833</xdr:rowOff>
    </xdr:to>
    <xdr:cxnSp macro="">
      <xdr:nvCxnSpPr>
        <xdr:cNvPr id="135" name="直線コネクタ 134"/>
        <xdr:cNvCxnSpPr/>
      </xdr:nvCxnSpPr>
      <xdr:spPr>
        <a:xfrm>
          <a:off x="3225800" y="1028022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122783</xdr:rowOff>
    </xdr:from>
    <xdr:ext cx="736600" cy="259045"/>
    <xdr:sp macro="" textlink="">
      <xdr:nvSpPr>
        <xdr:cNvPr id="137" name="テキスト ボックス 136"/>
        <xdr:cNvSpPr txBox="1"/>
      </xdr:nvSpPr>
      <xdr:spPr>
        <a:xfrm>
          <a:off x="3733800" y="10581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164677</xdr:rowOff>
    </xdr:from>
    <xdr:to>
      <xdr:col>15</xdr:col>
      <xdr:colOff>82550</xdr:colOff>
      <xdr:row>61</xdr:row>
      <xdr:rowOff>2752</xdr:rowOff>
    </xdr:to>
    <xdr:cxnSp macro="">
      <xdr:nvCxnSpPr>
        <xdr:cNvPr id="138" name="直線コネクタ 137"/>
        <xdr:cNvCxnSpPr/>
      </xdr:nvCxnSpPr>
      <xdr:spPr>
        <a:xfrm flipV="1">
          <a:off x="2336800" y="10280227"/>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123402</xdr:rowOff>
    </xdr:from>
    <xdr:to>
      <xdr:col>15</xdr:col>
      <xdr:colOff>133350</xdr:colOff>
      <xdr:row>61</xdr:row>
      <xdr:rowOff>53552</xdr:rowOff>
    </xdr:to>
    <xdr:sp macro="" textlink="">
      <xdr:nvSpPr>
        <xdr:cNvPr id="139" name="フローチャート: 判断 138"/>
        <xdr:cNvSpPr/>
      </xdr:nvSpPr>
      <xdr:spPr>
        <a:xfrm>
          <a:off x="3175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38329</xdr:rowOff>
    </xdr:from>
    <xdr:ext cx="762000" cy="259045"/>
    <xdr:sp macro="" textlink="">
      <xdr:nvSpPr>
        <xdr:cNvPr id="140" name="テキスト ボックス 139"/>
        <xdr:cNvSpPr txBox="1"/>
      </xdr:nvSpPr>
      <xdr:spPr>
        <a:xfrm>
          <a:off x="2844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2752</xdr:rowOff>
    </xdr:from>
    <xdr:to>
      <xdr:col>11</xdr:col>
      <xdr:colOff>31750</xdr:colOff>
      <xdr:row>61</xdr:row>
      <xdr:rowOff>34925</xdr:rowOff>
    </xdr:to>
    <xdr:cxnSp macro="">
      <xdr:nvCxnSpPr>
        <xdr:cNvPr id="141" name="直線コネクタ 140"/>
        <xdr:cNvCxnSpPr/>
      </xdr:nvCxnSpPr>
      <xdr:spPr>
        <a:xfrm flipV="1">
          <a:off x="1447800" y="10461202"/>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31556</xdr:rowOff>
    </xdr:from>
    <xdr:ext cx="762000" cy="259045"/>
    <xdr:sp macro="" textlink="">
      <xdr:nvSpPr>
        <xdr:cNvPr id="143" name="テキスト ボックス 142"/>
        <xdr:cNvSpPr txBox="1"/>
      </xdr:nvSpPr>
      <xdr:spPr>
        <a:xfrm>
          <a:off x="1955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150723</xdr:rowOff>
    </xdr:from>
    <xdr:ext cx="762000" cy="259045"/>
    <xdr:sp macro="" textlink="">
      <xdr:nvSpPr>
        <xdr:cNvPr id="145" name="テキスト ボックス 144"/>
        <xdr:cNvSpPr txBox="1"/>
      </xdr:nvSpPr>
      <xdr:spPr>
        <a:xfrm>
          <a:off x="1066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42969</xdr:rowOff>
    </xdr:from>
    <xdr:to>
      <xdr:col>23</xdr:col>
      <xdr:colOff>184150</xdr:colOff>
      <xdr:row>60</xdr:row>
      <xdr:rowOff>144569</xdr:rowOff>
    </xdr:to>
    <xdr:sp macro="" textlink="">
      <xdr:nvSpPr>
        <xdr:cNvPr id="151" name="楕円 150"/>
        <xdr:cNvSpPr/>
      </xdr:nvSpPr>
      <xdr:spPr>
        <a:xfrm>
          <a:off x="49022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59496</xdr:rowOff>
    </xdr:from>
    <xdr:ext cx="762000" cy="259045"/>
    <xdr:sp macro="" textlink="">
      <xdr:nvSpPr>
        <xdr:cNvPr id="152" name="財政構造の弾力性該当値テキスト"/>
        <xdr:cNvSpPr txBox="1"/>
      </xdr:nvSpPr>
      <xdr:spPr>
        <a:xfrm>
          <a:off x="5041900" y="1017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55033</xdr:rowOff>
    </xdr:from>
    <xdr:to>
      <xdr:col>19</xdr:col>
      <xdr:colOff>184150</xdr:colOff>
      <xdr:row>60</xdr:row>
      <xdr:rowOff>156633</xdr:rowOff>
    </xdr:to>
    <xdr:sp macro="" textlink="">
      <xdr:nvSpPr>
        <xdr:cNvPr id="153" name="楕円 152"/>
        <xdr:cNvSpPr/>
      </xdr:nvSpPr>
      <xdr:spPr>
        <a:xfrm>
          <a:off x="4064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166810</xdr:rowOff>
    </xdr:from>
    <xdr:ext cx="736600" cy="259045"/>
    <xdr:sp macro="" textlink="">
      <xdr:nvSpPr>
        <xdr:cNvPr id="154" name="テキスト ボックス 153"/>
        <xdr:cNvSpPr txBox="1"/>
      </xdr:nvSpPr>
      <xdr:spPr>
        <a:xfrm>
          <a:off x="3733800" y="1011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113877</xdr:rowOff>
    </xdr:from>
    <xdr:to>
      <xdr:col>15</xdr:col>
      <xdr:colOff>133350</xdr:colOff>
      <xdr:row>60</xdr:row>
      <xdr:rowOff>44027</xdr:rowOff>
    </xdr:to>
    <xdr:sp macro="" textlink="">
      <xdr:nvSpPr>
        <xdr:cNvPr id="155" name="楕円 154"/>
        <xdr:cNvSpPr/>
      </xdr:nvSpPr>
      <xdr:spPr>
        <a:xfrm>
          <a:off x="3175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54204</xdr:rowOff>
    </xdr:from>
    <xdr:ext cx="762000" cy="259045"/>
    <xdr:sp macro="" textlink="">
      <xdr:nvSpPr>
        <xdr:cNvPr id="156" name="テキスト ボックス 155"/>
        <xdr:cNvSpPr txBox="1"/>
      </xdr:nvSpPr>
      <xdr:spPr>
        <a:xfrm>
          <a:off x="2844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123402</xdr:rowOff>
    </xdr:from>
    <xdr:to>
      <xdr:col>11</xdr:col>
      <xdr:colOff>82550</xdr:colOff>
      <xdr:row>61</xdr:row>
      <xdr:rowOff>53552</xdr:rowOff>
    </xdr:to>
    <xdr:sp macro="" textlink="">
      <xdr:nvSpPr>
        <xdr:cNvPr id="157" name="楕円 156"/>
        <xdr:cNvSpPr/>
      </xdr:nvSpPr>
      <xdr:spPr>
        <a:xfrm>
          <a:off x="2286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38329</xdr:rowOff>
    </xdr:from>
    <xdr:ext cx="762000" cy="259045"/>
    <xdr:sp macro="" textlink="">
      <xdr:nvSpPr>
        <xdr:cNvPr id="158" name="テキスト ボックス 157"/>
        <xdr:cNvSpPr txBox="1"/>
      </xdr:nvSpPr>
      <xdr:spPr>
        <a:xfrm>
          <a:off x="1955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155575</xdr:rowOff>
    </xdr:from>
    <xdr:to>
      <xdr:col>7</xdr:col>
      <xdr:colOff>31750</xdr:colOff>
      <xdr:row>61</xdr:row>
      <xdr:rowOff>85725</xdr:rowOff>
    </xdr:to>
    <xdr:sp macro="" textlink="">
      <xdr:nvSpPr>
        <xdr:cNvPr id="159" name="楕円 158"/>
        <xdr:cNvSpPr/>
      </xdr:nvSpPr>
      <xdr:spPr>
        <a:xfrm>
          <a:off x="1397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70502</xdr:rowOff>
    </xdr:from>
    <xdr:ext cx="762000" cy="259045"/>
    <xdr:sp macro="" textlink="">
      <xdr:nvSpPr>
        <xdr:cNvPr id="160" name="テキスト ボックス 159"/>
        <xdr:cNvSpPr txBox="1"/>
      </xdr:nvSpPr>
      <xdr:spPr>
        <a:xfrm>
          <a:off x="1066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類似団体平均に比べ、人件費、物件費ともに低く推移している。これまでの行財政改革の効果が出ているものと考えられる。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現在は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若年層の職員の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割合が高いが、今後は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昇給による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増額が少しずつ見込まれることから、引き続き適切な定員管理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により人件費の水準を維持し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ながら、ＲＰＡ等導入も検討して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120393</xdr:rowOff>
    </xdr:from>
    <xdr:to>
      <xdr:col>23</xdr:col>
      <xdr:colOff>133350</xdr:colOff>
      <xdr:row>82</xdr:row>
      <xdr:rowOff>158719</xdr:rowOff>
    </xdr:to>
    <xdr:cxnSp macro="">
      <xdr:nvCxnSpPr>
        <xdr:cNvPr id="195" name="直線コネクタ 194"/>
        <xdr:cNvCxnSpPr/>
      </xdr:nvCxnSpPr>
      <xdr:spPr>
        <a:xfrm>
          <a:off x="4114800" y="14179293"/>
          <a:ext cx="838200" cy="3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140651</xdr:rowOff>
    </xdr:from>
    <xdr:ext cx="762000" cy="259045"/>
    <xdr:sp macro="" textlink="">
      <xdr:nvSpPr>
        <xdr:cNvPr id="196" name="人件費・物件費等の状況平均値テキスト"/>
        <xdr:cNvSpPr txBox="1"/>
      </xdr:nvSpPr>
      <xdr:spPr>
        <a:xfrm>
          <a:off x="5041900" y="14371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103274</xdr:rowOff>
    </xdr:from>
    <xdr:to>
      <xdr:col>19</xdr:col>
      <xdr:colOff>133350</xdr:colOff>
      <xdr:row>82</xdr:row>
      <xdr:rowOff>120393</xdr:rowOff>
    </xdr:to>
    <xdr:cxnSp macro="">
      <xdr:nvCxnSpPr>
        <xdr:cNvPr id="198" name="直線コネクタ 197"/>
        <xdr:cNvCxnSpPr/>
      </xdr:nvCxnSpPr>
      <xdr:spPr>
        <a:xfrm>
          <a:off x="3225800" y="14162174"/>
          <a:ext cx="889000" cy="1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76596</xdr:rowOff>
    </xdr:from>
    <xdr:ext cx="736600" cy="259045"/>
    <xdr:sp macro="" textlink="">
      <xdr:nvSpPr>
        <xdr:cNvPr id="200" name="テキスト ボックス 199"/>
        <xdr:cNvSpPr txBox="1"/>
      </xdr:nvSpPr>
      <xdr:spPr>
        <a:xfrm>
          <a:off x="3733800" y="14478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73394</xdr:rowOff>
    </xdr:from>
    <xdr:to>
      <xdr:col>15</xdr:col>
      <xdr:colOff>82550</xdr:colOff>
      <xdr:row>82</xdr:row>
      <xdr:rowOff>103274</xdr:rowOff>
    </xdr:to>
    <xdr:cxnSp macro="">
      <xdr:nvCxnSpPr>
        <xdr:cNvPr id="201" name="直線コネクタ 200"/>
        <xdr:cNvCxnSpPr/>
      </xdr:nvCxnSpPr>
      <xdr:spPr>
        <a:xfrm>
          <a:off x="2336800" y="14132294"/>
          <a:ext cx="889000" cy="2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136373</xdr:rowOff>
    </xdr:from>
    <xdr:to>
      <xdr:col>15</xdr:col>
      <xdr:colOff>133350</xdr:colOff>
      <xdr:row>84</xdr:row>
      <xdr:rowOff>66523</xdr:rowOff>
    </xdr:to>
    <xdr:sp macro="" textlink="">
      <xdr:nvSpPr>
        <xdr:cNvPr id="202" name="フローチャート: 判断 201"/>
        <xdr:cNvSpPr/>
      </xdr:nvSpPr>
      <xdr:spPr>
        <a:xfrm>
          <a:off x="3175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51300</xdr:rowOff>
    </xdr:from>
    <xdr:ext cx="762000" cy="259045"/>
    <xdr:sp macro="" textlink="">
      <xdr:nvSpPr>
        <xdr:cNvPr id="203" name="テキスト ボックス 202"/>
        <xdr:cNvSpPr txBox="1"/>
      </xdr:nvSpPr>
      <xdr:spPr>
        <a:xfrm>
          <a:off x="2844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26622</xdr:rowOff>
    </xdr:from>
    <xdr:to>
      <xdr:col>11</xdr:col>
      <xdr:colOff>31750</xdr:colOff>
      <xdr:row>82</xdr:row>
      <xdr:rowOff>73394</xdr:rowOff>
    </xdr:to>
    <xdr:cxnSp macro="">
      <xdr:nvCxnSpPr>
        <xdr:cNvPr id="204" name="直線コネクタ 203"/>
        <xdr:cNvCxnSpPr/>
      </xdr:nvCxnSpPr>
      <xdr:spPr>
        <a:xfrm>
          <a:off x="1447800" y="14085522"/>
          <a:ext cx="889000" cy="4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169988</xdr:rowOff>
    </xdr:from>
    <xdr:to>
      <xdr:col>11</xdr:col>
      <xdr:colOff>82550</xdr:colOff>
      <xdr:row>85</xdr:row>
      <xdr:rowOff>100138</xdr:rowOff>
    </xdr:to>
    <xdr:sp macro="" textlink="">
      <xdr:nvSpPr>
        <xdr:cNvPr id="205" name="フローチャート: 判断 204"/>
        <xdr:cNvSpPr/>
      </xdr:nvSpPr>
      <xdr:spPr>
        <a:xfrm>
          <a:off x="2286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84915</xdr:rowOff>
    </xdr:from>
    <xdr:ext cx="762000" cy="259045"/>
    <xdr:sp macro="" textlink="">
      <xdr:nvSpPr>
        <xdr:cNvPr id="206" name="テキスト ボックス 205"/>
        <xdr:cNvSpPr txBox="1"/>
      </xdr:nvSpPr>
      <xdr:spPr>
        <a:xfrm>
          <a:off x="1955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156784</xdr:rowOff>
    </xdr:from>
    <xdr:to>
      <xdr:col>7</xdr:col>
      <xdr:colOff>31750</xdr:colOff>
      <xdr:row>85</xdr:row>
      <xdr:rowOff>86934</xdr:rowOff>
    </xdr:to>
    <xdr:sp macro="" textlink="">
      <xdr:nvSpPr>
        <xdr:cNvPr id="207" name="フローチャート: 判断 206"/>
        <xdr:cNvSpPr/>
      </xdr:nvSpPr>
      <xdr:spPr>
        <a:xfrm>
          <a:off x="1397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71711</xdr:rowOff>
    </xdr:from>
    <xdr:ext cx="762000" cy="259045"/>
    <xdr:sp macro="" textlink="">
      <xdr:nvSpPr>
        <xdr:cNvPr id="208" name="テキスト ボックス 207"/>
        <xdr:cNvSpPr txBox="1"/>
      </xdr:nvSpPr>
      <xdr:spPr>
        <a:xfrm>
          <a:off x="1066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107919</xdr:rowOff>
    </xdr:from>
    <xdr:to>
      <xdr:col>23</xdr:col>
      <xdr:colOff>184150</xdr:colOff>
      <xdr:row>83</xdr:row>
      <xdr:rowOff>38069</xdr:rowOff>
    </xdr:to>
    <xdr:sp macro="" textlink="">
      <xdr:nvSpPr>
        <xdr:cNvPr id="214" name="楕円 213"/>
        <xdr:cNvSpPr/>
      </xdr:nvSpPr>
      <xdr:spPr>
        <a:xfrm>
          <a:off x="4902200" y="1416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124446</xdr:rowOff>
    </xdr:from>
    <xdr:ext cx="762000" cy="259045"/>
    <xdr:sp macro="" textlink="">
      <xdr:nvSpPr>
        <xdr:cNvPr id="215" name="人件費・物件費等の状況該当値テキスト"/>
        <xdr:cNvSpPr txBox="1"/>
      </xdr:nvSpPr>
      <xdr:spPr>
        <a:xfrm>
          <a:off x="5041900" y="14011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69593</xdr:rowOff>
    </xdr:from>
    <xdr:to>
      <xdr:col>19</xdr:col>
      <xdr:colOff>184150</xdr:colOff>
      <xdr:row>82</xdr:row>
      <xdr:rowOff>171193</xdr:rowOff>
    </xdr:to>
    <xdr:sp macro="" textlink="">
      <xdr:nvSpPr>
        <xdr:cNvPr id="216" name="楕円 215"/>
        <xdr:cNvSpPr/>
      </xdr:nvSpPr>
      <xdr:spPr>
        <a:xfrm>
          <a:off x="4064000" y="1412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9920</xdr:rowOff>
    </xdr:from>
    <xdr:ext cx="736600" cy="259045"/>
    <xdr:sp macro="" textlink="">
      <xdr:nvSpPr>
        <xdr:cNvPr id="217" name="テキスト ボックス 216"/>
        <xdr:cNvSpPr txBox="1"/>
      </xdr:nvSpPr>
      <xdr:spPr>
        <a:xfrm>
          <a:off x="3733800" y="13897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52474</xdr:rowOff>
    </xdr:from>
    <xdr:to>
      <xdr:col>15</xdr:col>
      <xdr:colOff>133350</xdr:colOff>
      <xdr:row>82</xdr:row>
      <xdr:rowOff>154074</xdr:rowOff>
    </xdr:to>
    <xdr:sp macro="" textlink="">
      <xdr:nvSpPr>
        <xdr:cNvPr id="218" name="楕円 217"/>
        <xdr:cNvSpPr/>
      </xdr:nvSpPr>
      <xdr:spPr>
        <a:xfrm>
          <a:off x="3175000" y="1411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164251</xdr:rowOff>
    </xdr:from>
    <xdr:ext cx="762000" cy="259045"/>
    <xdr:sp macro="" textlink="">
      <xdr:nvSpPr>
        <xdr:cNvPr id="219" name="テキスト ボックス 218"/>
        <xdr:cNvSpPr txBox="1"/>
      </xdr:nvSpPr>
      <xdr:spPr>
        <a:xfrm>
          <a:off x="2844800" y="13880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22594</xdr:rowOff>
    </xdr:from>
    <xdr:to>
      <xdr:col>11</xdr:col>
      <xdr:colOff>82550</xdr:colOff>
      <xdr:row>82</xdr:row>
      <xdr:rowOff>124194</xdr:rowOff>
    </xdr:to>
    <xdr:sp macro="" textlink="">
      <xdr:nvSpPr>
        <xdr:cNvPr id="220" name="楕円 219"/>
        <xdr:cNvSpPr/>
      </xdr:nvSpPr>
      <xdr:spPr>
        <a:xfrm>
          <a:off x="2286000" y="1408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134371</xdr:rowOff>
    </xdr:from>
    <xdr:ext cx="762000" cy="259045"/>
    <xdr:sp macro="" textlink="">
      <xdr:nvSpPr>
        <xdr:cNvPr id="221" name="テキスト ボックス 220"/>
        <xdr:cNvSpPr txBox="1"/>
      </xdr:nvSpPr>
      <xdr:spPr>
        <a:xfrm>
          <a:off x="1955800" y="13850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147272</xdr:rowOff>
    </xdr:from>
    <xdr:to>
      <xdr:col>7</xdr:col>
      <xdr:colOff>31750</xdr:colOff>
      <xdr:row>82</xdr:row>
      <xdr:rowOff>77422</xdr:rowOff>
    </xdr:to>
    <xdr:sp macro="" textlink="">
      <xdr:nvSpPr>
        <xdr:cNvPr id="222" name="楕円 221"/>
        <xdr:cNvSpPr/>
      </xdr:nvSpPr>
      <xdr:spPr>
        <a:xfrm>
          <a:off x="1397000" y="1403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87599</xdr:rowOff>
    </xdr:from>
    <xdr:ext cx="762000" cy="259045"/>
    <xdr:sp macro="" textlink="">
      <xdr:nvSpPr>
        <xdr:cNvPr id="223" name="テキスト ボックス 222"/>
        <xdr:cNvSpPr txBox="1"/>
      </xdr:nvSpPr>
      <xdr:spPr>
        <a:xfrm>
          <a:off x="1066800" y="13803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財政健全化のため</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H16</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年度から実施していた給与削減措置は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月に終了した。</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H23,24</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年度は国家公務員の給与減額措置により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を越えているが、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97.0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と比較すると横ばいとなっている。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年度は類似団体の平均よりも</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ポイント低くなっている。今後も他団体の状況を踏まえて、必要に応じて給与制度を見直していく。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122464</xdr:rowOff>
    </xdr:to>
    <xdr:cxnSp macro="">
      <xdr:nvCxnSpPr>
        <xdr:cNvPr id="254" name="直線コネクタ 253"/>
        <xdr:cNvCxnSpPr/>
      </xdr:nvCxnSpPr>
      <xdr:spPr>
        <a:xfrm flipV="1">
          <a:off x="17018000" y="13881100"/>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59" name="直線コネクタ 258"/>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74584</xdr:rowOff>
    </xdr:from>
    <xdr:ext cx="762000" cy="259045"/>
    <xdr:sp macro="" textlink="">
      <xdr:nvSpPr>
        <xdr:cNvPr id="260" name="給与水準   （国との比較）平均値テキスト"/>
        <xdr:cNvSpPr txBox="1"/>
      </xdr:nvSpPr>
      <xdr:spPr>
        <a:xfrm>
          <a:off x="17106900" y="1481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61" name="フローチャート: 判断 260"/>
        <xdr:cNvSpPr/>
      </xdr:nvSpPr>
      <xdr:spPr>
        <a:xfrm>
          <a:off x="169672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83457</xdr:rowOff>
    </xdr:to>
    <xdr:cxnSp macro="">
      <xdr:nvCxnSpPr>
        <xdr:cNvPr id="262" name="直線コネクタ 261"/>
        <xdr:cNvCxnSpPr/>
      </xdr:nvCxnSpPr>
      <xdr:spPr>
        <a:xfrm flipV="1">
          <a:off x="15290800" y="146050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3" name="フローチャート: 判断 262"/>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4" name="テキスト ボックス 263"/>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83457</xdr:rowOff>
    </xdr:from>
    <xdr:to>
      <xdr:col>72</xdr:col>
      <xdr:colOff>203200</xdr:colOff>
      <xdr:row>85</xdr:row>
      <xdr:rowOff>100693</xdr:rowOff>
    </xdr:to>
    <xdr:cxnSp macro="">
      <xdr:nvCxnSpPr>
        <xdr:cNvPr id="265" name="直線コネクタ 264"/>
        <xdr:cNvCxnSpPr/>
      </xdr:nvCxnSpPr>
      <xdr:spPr>
        <a:xfrm flipV="1">
          <a:off x="14401800" y="1465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7" name="テキスト ボックス 266"/>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14514</xdr:rowOff>
    </xdr:from>
    <xdr:to>
      <xdr:col>68</xdr:col>
      <xdr:colOff>152400</xdr:colOff>
      <xdr:row>85</xdr:row>
      <xdr:rowOff>100693</xdr:rowOff>
    </xdr:to>
    <xdr:cxnSp macro="">
      <xdr:nvCxnSpPr>
        <xdr:cNvPr id="268" name="直線コネクタ 267"/>
        <xdr:cNvCxnSpPr/>
      </xdr:nvCxnSpPr>
      <xdr:spPr>
        <a:xfrm>
          <a:off x="13512800" y="1458776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70" name="テキスト ボックス 269"/>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2" name="テキスト ボックス 271"/>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8" name="楕円 277"/>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9"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0" name="楕円 279"/>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1" name="テキスト ボックス 280"/>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32657</xdr:rowOff>
    </xdr:from>
    <xdr:to>
      <xdr:col>73</xdr:col>
      <xdr:colOff>44450</xdr:colOff>
      <xdr:row>85</xdr:row>
      <xdr:rowOff>134257</xdr:rowOff>
    </xdr:to>
    <xdr:sp macro="" textlink="">
      <xdr:nvSpPr>
        <xdr:cNvPr id="282" name="楕円 281"/>
        <xdr:cNvSpPr/>
      </xdr:nvSpPr>
      <xdr:spPr>
        <a:xfrm>
          <a:off x="15240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83" name="テキスト ボックス 282"/>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4" name="楕円 283"/>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85" name="テキスト ボックス 284"/>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86" name="楕円 285"/>
        <xdr:cNvSpPr/>
      </xdr:nvSpPr>
      <xdr:spPr>
        <a:xfrm>
          <a:off x="13462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87" name="テキスト ボックス 286"/>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これまでの行財政改革による大幅な職員数削減により、類似団体、全国平均、熊本県平均を下回り、ここ数年は横ばいとなっている。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近年の市町村を取り巻く状況として、地方分権の進展による業務量増大、住民ニーズの多様化、複雑化がますます進んでおり、職員一人一人に求められる業務の負担が増していることを背景に、Ｈ</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任期付職員を含め、</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人員増を行なった結果、類似団体の平均よりも</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0.16</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人上回った。</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将来的な人口減と行政サービスの質・量の増との適切なバランスをとるために、適正な定員管理に取り組んでいく。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166158</xdr:rowOff>
    </xdr:from>
    <xdr:to>
      <xdr:col>81</xdr:col>
      <xdr:colOff>44450</xdr:colOff>
      <xdr:row>61</xdr:row>
      <xdr:rowOff>6773</xdr:rowOff>
    </xdr:to>
    <xdr:cxnSp macro="">
      <xdr:nvCxnSpPr>
        <xdr:cNvPr id="322" name="直線コネクタ 321"/>
        <xdr:cNvCxnSpPr/>
      </xdr:nvCxnSpPr>
      <xdr:spPr>
        <a:xfrm>
          <a:off x="16179800" y="1045315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111777</xdr:rowOff>
    </xdr:from>
    <xdr:ext cx="762000" cy="259045"/>
    <xdr:sp macro="" textlink="">
      <xdr:nvSpPr>
        <xdr:cNvPr id="323" name="定員管理の状況平均値テキスト"/>
        <xdr:cNvSpPr txBox="1"/>
      </xdr:nvSpPr>
      <xdr:spPr>
        <a:xfrm>
          <a:off x="17106900" y="1022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109855</xdr:rowOff>
    </xdr:from>
    <xdr:to>
      <xdr:col>77</xdr:col>
      <xdr:colOff>44450</xdr:colOff>
      <xdr:row>60</xdr:row>
      <xdr:rowOff>166158</xdr:rowOff>
    </xdr:to>
    <xdr:cxnSp macro="">
      <xdr:nvCxnSpPr>
        <xdr:cNvPr id="325" name="直線コネクタ 324"/>
        <xdr:cNvCxnSpPr/>
      </xdr:nvCxnSpPr>
      <xdr:spPr>
        <a:xfrm>
          <a:off x="15290800" y="10396855"/>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43621</xdr:rowOff>
    </xdr:from>
    <xdr:ext cx="736600" cy="259045"/>
    <xdr:sp macro="" textlink="">
      <xdr:nvSpPr>
        <xdr:cNvPr id="327" name="テキスト ボックス 326"/>
        <xdr:cNvSpPr txBox="1"/>
      </xdr:nvSpPr>
      <xdr:spPr>
        <a:xfrm>
          <a:off x="15798800" y="10159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105833</xdr:rowOff>
    </xdr:from>
    <xdr:to>
      <xdr:col>72</xdr:col>
      <xdr:colOff>203200</xdr:colOff>
      <xdr:row>60</xdr:row>
      <xdr:rowOff>109855</xdr:rowOff>
    </xdr:to>
    <xdr:cxnSp macro="">
      <xdr:nvCxnSpPr>
        <xdr:cNvPr id="328" name="直線コネクタ 327"/>
        <xdr:cNvCxnSpPr/>
      </xdr:nvCxnSpPr>
      <xdr:spPr>
        <a:xfrm>
          <a:off x="14401800" y="1039283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79163</xdr:rowOff>
    </xdr:from>
    <xdr:to>
      <xdr:col>73</xdr:col>
      <xdr:colOff>44450</xdr:colOff>
      <xdr:row>61</xdr:row>
      <xdr:rowOff>9313</xdr:rowOff>
    </xdr:to>
    <xdr:sp macro="" textlink="">
      <xdr:nvSpPr>
        <xdr:cNvPr id="329" name="フローチャート: 判断 328"/>
        <xdr:cNvSpPr/>
      </xdr:nvSpPr>
      <xdr:spPr>
        <a:xfrm>
          <a:off x="15240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165540</xdr:rowOff>
    </xdr:from>
    <xdr:ext cx="762000" cy="259045"/>
    <xdr:sp macro="" textlink="">
      <xdr:nvSpPr>
        <xdr:cNvPr id="330" name="テキスト ボックス 329"/>
        <xdr:cNvSpPr txBox="1"/>
      </xdr:nvSpPr>
      <xdr:spPr>
        <a:xfrm>
          <a:off x="14909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105833</xdr:rowOff>
    </xdr:from>
    <xdr:to>
      <xdr:col>68</xdr:col>
      <xdr:colOff>152400</xdr:colOff>
      <xdr:row>60</xdr:row>
      <xdr:rowOff>111866</xdr:rowOff>
    </xdr:to>
    <xdr:cxnSp macro="">
      <xdr:nvCxnSpPr>
        <xdr:cNvPr id="331" name="直線コネクタ 330"/>
        <xdr:cNvCxnSpPr/>
      </xdr:nvCxnSpPr>
      <xdr:spPr>
        <a:xfrm flipV="1">
          <a:off x="13512800" y="10392833"/>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2" name="フローチャート: 判断 331"/>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33" name="テキスト ボックス 332"/>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4" name="フローチャート: 判断 333"/>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5" name="テキスト ボックス 334"/>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127423</xdr:rowOff>
    </xdr:from>
    <xdr:to>
      <xdr:col>81</xdr:col>
      <xdr:colOff>95250</xdr:colOff>
      <xdr:row>61</xdr:row>
      <xdr:rowOff>57573</xdr:rowOff>
    </xdr:to>
    <xdr:sp macro="" textlink="">
      <xdr:nvSpPr>
        <xdr:cNvPr id="341" name="楕円 340"/>
        <xdr:cNvSpPr/>
      </xdr:nvSpPr>
      <xdr:spPr>
        <a:xfrm>
          <a:off x="169672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99500</xdr:rowOff>
    </xdr:from>
    <xdr:ext cx="762000" cy="259045"/>
    <xdr:sp macro="" textlink="">
      <xdr:nvSpPr>
        <xdr:cNvPr id="342" name="定員管理の状況該当値テキスト"/>
        <xdr:cNvSpPr txBox="1"/>
      </xdr:nvSpPr>
      <xdr:spPr>
        <a:xfrm>
          <a:off x="17106900" y="1038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115358</xdr:rowOff>
    </xdr:from>
    <xdr:to>
      <xdr:col>77</xdr:col>
      <xdr:colOff>95250</xdr:colOff>
      <xdr:row>61</xdr:row>
      <xdr:rowOff>45508</xdr:rowOff>
    </xdr:to>
    <xdr:sp macro="" textlink="">
      <xdr:nvSpPr>
        <xdr:cNvPr id="343" name="楕円 342"/>
        <xdr:cNvSpPr/>
      </xdr:nvSpPr>
      <xdr:spPr>
        <a:xfrm>
          <a:off x="161290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30285</xdr:rowOff>
    </xdr:from>
    <xdr:ext cx="736600" cy="259045"/>
    <xdr:sp macro="" textlink="">
      <xdr:nvSpPr>
        <xdr:cNvPr id="344" name="テキスト ボックス 343"/>
        <xdr:cNvSpPr txBox="1"/>
      </xdr:nvSpPr>
      <xdr:spPr>
        <a:xfrm>
          <a:off x="15798800" y="10488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59055</xdr:rowOff>
    </xdr:from>
    <xdr:to>
      <xdr:col>73</xdr:col>
      <xdr:colOff>44450</xdr:colOff>
      <xdr:row>60</xdr:row>
      <xdr:rowOff>160655</xdr:rowOff>
    </xdr:to>
    <xdr:sp macro="" textlink="">
      <xdr:nvSpPr>
        <xdr:cNvPr id="345" name="楕円 344"/>
        <xdr:cNvSpPr/>
      </xdr:nvSpPr>
      <xdr:spPr>
        <a:xfrm>
          <a:off x="15240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170832</xdr:rowOff>
    </xdr:from>
    <xdr:ext cx="762000" cy="259045"/>
    <xdr:sp macro="" textlink="">
      <xdr:nvSpPr>
        <xdr:cNvPr id="346" name="テキスト ボックス 345"/>
        <xdr:cNvSpPr txBox="1"/>
      </xdr:nvSpPr>
      <xdr:spPr>
        <a:xfrm>
          <a:off x="14909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55033</xdr:rowOff>
    </xdr:from>
    <xdr:to>
      <xdr:col>68</xdr:col>
      <xdr:colOff>203200</xdr:colOff>
      <xdr:row>60</xdr:row>
      <xdr:rowOff>156633</xdr:rowOff>
    </xdr:to>
    <xdr:sp macro="" textlink="">
      <xdr:nvSpPr>
        <xdr:cNvPr id="347" name="楕円 346"/>
        <xdr:cNvSpPr/>
      </xdr:nvSpPr>
      <xdr:spPr>
        <a:xfrm>
          <a:off x="14351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166810</xdr:rowOff>
    </xdr:from>
    <xdr:ext cx="762000" cy="259045"/>
    <xdr:sp macro="" textlink="">
      <xdr:nvSpPr>
        <xdr:cNvPr id="348" name="テキスト ボックス 347"/>
        <xdr:cNvSpPr txBox="1"/>
      </xdr:nvSpPr>
      <xdr:spPr>
        <a:xfrm>
          <a:off x="14020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61066</xdr:rowOff>
    </xdr:from>
    <xdr:to>
      <xdr:col>64</xdr:col>
      <xdr:colOff>152400</xdr:colOff>
      <xdr:row>60</xdr:row>
      <xdr:rowOff>162666</xdr:rowOff>
    </xdr:to>
    <xdr:sp macro="" textlink="">
      <xdr:nvSpPr>
        <xdr:cNvPr id="349" name="楕円 348"/>
        <xdr:cNvSpPr/>
      </xdr:nvSpPr>
      <xdr:spPr>
        <a:xfrm>
          <a:off x="13462000" y="1034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1393</xdr:rowOff>
    </xdr:from>
    <xdr:ext cx="762000" cy="259045"/>
    <xdr:sp macro="" textlink="">
      <xdr:nvSpPr>
        <xdr:cNvPr id="350" name="テキスト ボックス 349"/>
        <xdr:cNvSpPr txBox="1"/>
      </xdr:nvSpPr>
      <xdr:spPr>
        <a:xfrm>
          <a:off x="13131800" y="1011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減少している。主な要因として、病院事業に要する経費の財源とする地方債の償還の財源に充てたと認められる繰入金が減少したこと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、下水道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事業に要する経費の財源とする地方債の償還の財源に充てたと認められる繰入金が減少したこと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今後控えている市民病院立替事業や競馬場跡地の土地区画整理事業、公共施設の老朽化対策事業について、緊急度や住民ニーズを的確に把握し、起債に過度に頼ることのない財政運営に努める。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84772</xdr:rowOff>
    </xdr:from>
    <xdr:to>
      <xdr:col>81</xdr:col>
      <xdr:colOff>44450</xdr:colOff>
      <xdr:row>40</xdr:row>
      <xdr:rowOff>139065</xdr:rowOff>
    </xdr:to>
    <xdr:cxnSp macro="">
      <xdr:nvCxnSpPr>
        <xdr:cNvPr id="380" name="直線コネクタ 379"/>
        <xdr:cNvCxnSpPr/>
      </xdr:nvCxnSpPr>
      <xdr:spPr>
        <a:xfrm flipV="1">
          <a:off x="16179800" y="6942772"/>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59072</xdr:rowOff>
    </xdr:from>
    <xdr:ext cx="762000" cy="259045"/>
    <xdr:sp macro="" textlink="">
      <xdr:nvSpPr>
        <xdr:cNvPr id="381" name="公債費負担の状況平均値テキスト"/>
        <xdr:cNvSpPr txBox="1"/>
      </xdr:nvSpPr>
      <xdr:spPr>
        <a:xfrm>
          <a:off x="17106900" y="657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139065</xdr:rowOff>
    </xdr:from>
    <xdr:to>
      <xdr:col>77</xdr:col>
      <xdr:colOff>44450</xdr:colOff>
      <xdr:row>41</xdr:row>
      <xdr:rowOff>3810</xdr:rowOff>
    </xdr:to>
    <xdr:cxnSp macro="">
      <xdr:nvCxnSpPr>
        <xdr:cNvPr id="383" name="直線コネクタ 382"/>
        <xdr:cNvCxnSpPr/>
      </xdr:nvCxnSpPr>
      <xdr:spPr>
        <a:xfrm flipV="1">
          <a:off x="15290800" y="69970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970</xdr:rowOff>
    </xdr:from>
    <xdr:ext cx="736600" cy="259045"/>
    <xdr:sp macro="" textlink="">
      <xdr:nvSpPr>
        <xdr:cNvPr id="385" name="テキスト ボックス 384"/>
        <xdr:cNvSpPr txBox="1"/>
      </xdr:nvSpPr>
      <xdr:spPr>
        <a:xfrm>
          <a:off x="15798800" y="651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58103</xdr:rowOff>
    </xdr:to>
    <xdr:cxnSp macro="">
      <xdr:nvCxnSpPr>
        <xdr:cNvPr id="386" name="直線コネクタ 385"/>
        <xdr:cNvCxnSpPr/>
      </xdr:nvCxnSpPr>
      <xdr:spPr>
        <a:xfrm flipV="1">
          <a:off x="14401800" y="703326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66675</xdr:rowOff>
    </xdr:from>
    <xdr:to>
      <xdr:col>73</xdr:col>
      <xdr:colOff>44450</xdr:colOff>
      <xdr:row>39</xdr:row>
      <xdr:rowOff>168275</xdr:rowOff>
    </xdr:to>
    <xdr:sp macro="" textlink="">
      <xdr:nvSpPr>
        <xdr:cNvPr id="387" name="フローチャート: 判断 386"/>
        <xdr:cNvSpPr/>
      </xdr:nvSpPr>
      <xdr:spPr>
        <a:xfrm>
          <a:off x="15240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7002</xdr:rowOff>
    </xdr:from>
    <xdr:ext cx="762000" cy="259045"/>
    <xdr:sp macro="" textlink="">
      <xdr:nvSpPr>
        <xdr:cNvPr id="388" name="テキスト ボックス 387"/>
        <xdr:cNvSpPr txBox="1"/>
      </xdr:nvSpPr>
      <xdr:spPr>
        <a:xfrm>
          <a:off x="14909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41</xdr:row>
      <xdr:rowOff>58103</xdr:rowOff>
    </xdr:to>
    <xdr:cxnSp macro="">
      <xdr:nvCxnSpPr>
        <xdr:cNvPr id="389" name="直線コネクタ 388"/>
        <xdr:cNvCxnSpPr/>
      </xdr:nvCxnSpPr>
      <xdr:spPr>
        <a:xfrm>
          <a:off x="13512800" y="705739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0" name="フローチャート: 判断 389"/>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391" name="テキスト ボックス 390"/>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2" name="フローチャート: 判断 391"/>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393" name="テキスト ボックス 392"/>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33972</xdr:rowOff>
    </xdr:from>
    <xdr:to>
      <xdr:col>81</xdr:col>
      <xdr:colOff>95250</xdr:colOff>
      <xdr:row>40</xdr:row>
      <xdr:rowOff>135572</xdr:rowOff>
    </xdr:to>
    <xdr:sp macro="" textlink="">
      <xdr:nvSpPr>
        <xdr:cNvPr id="399" name="楕円 398"/>
        <xdr:cNvSpPr/>
      </xdr:nvSpPr>
      <xdr:spPr>
        <a:xfrm>
          <a:off x="16967200" y="689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6049</xdr:rowOff>
    </xdr:from>
    <xdr:ext cx="762000" cy="259045"/>
    <xdr:sp macro="" textlink="">
      <xdr:nvSpPr>
        <xdr:cNvPr id="400" name="公債費負担の状況該当値テキスト"/>
        <xdr:cNvSpPr txBox="1"/>
      </xdr:nvSpPr>
      <xdr:spPr>
        <a:xfrm>
          <a:off x="17106900" y="686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88265</xdr:rowOff>
    </xdr:from>
    <xdr:to>
      <xdr:col>77</xdr:col>
      <xdr:colOff>95250</xdr:colOff>
      <xdr:row>41</xdr:row>
      <xdr:rowOff>18415</xdr:rowOff>
    </xdr:to>
    <xdr:sp macro="" textlink="">
      <xdr:nvSpPr>
        <xdr:cNvPr id="401" name="楕円 400"/>
        <xdr:cNvSpPr/>
      </xdr:nvSpPr>
      <xdr:spPr>
        <a:xfrm>
          <a:off x="161290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3192</xdr:rowOff>
    </xdr:from>
    <xdr:ext cx="736600" cy="259045"/>
    <xdr:sp macro="" textlink="">
      <xdr:nvSpPr>
        <xdr:cNvPr id="402" name="テキスト ボックス 401"/>
        <xdr:cNvSpPr txBox="1"/>
      </xdr:nvSpPr>
      <xdr:spPr>
        <a:xfrm>
          <a:off x="15798800" y="703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3" name="楕円 402"/>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39387</xdr:rowOff>
    </xdr:from>
    <xdr:ext cx="762000" cy="259045"/>
    <xdr:sp macro="" textlink="">
      <xdr:nvSpPr>
        <xdr:cNvPr id="404" name="テキスト ボックス 403"/>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7303</xdr:rowOff>
    </xdr:from>
    <xdr:to>
      <xdr:col>68</xdr:col>
      <xdr:colOff>203200</xdr:colOff>
      <xdr:row>41</xdr:row>
      <xdr:rowOff>108903</xdr:rowOff>
    </xdr:to>
    <xdr:sp macro="" textlink="">
      <xdr:nvSpPr>
        <xdr:cNvPr id="405" name="楕円 404"/>
        <xdr:cNvSpPr/>
      </xdr:nvSpPr>
      <xdr:spPr>
        <a:xfrm>
          <a:off x="14351000" y="703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93680</xdr:rowOff>
    </xdr:from>
    <xdr:ext cx="762000" cy="259045"/>
    <xdr:sp macro="" textlink="">
      <xdr:nvSpPr>
        <xdr:cNvPr id="406" name="テキスト ボックス 405"/>
        <xdr:cNvSpPr txBox="1"/>
      </xdr:nvSpPr>
      <xdr:spPr>
        <a:xfrm>
          <a:off x="14020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407" name="楕円 406"/>
        <xdr:cNvSpPr/>
      </xdr:nvSpPr>
      <xdr:spPr>
        <a:xfrm>
          <a:off x="13462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63517</xdr:rowOff>
    </xdr:from>
    <xdr:ext cx="762000" cy="259045"/>
    <xdr:sp macro="" textlink="">
      <xdr:nvSpPr>
        <xdr:cNvPr id="408" name="テキスト ボックス 407"/>
        <xdr:cNvSpPr txBox="1"/>
      </xdr:nvSpPr>
      <xdr:spPr>
        <a:xfrm>
          <a:off x="13131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においては、通常の元利償還による地方債現在高（学校教育施設等整備事業債△</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億円、地方道路等整備事業債△</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、財政調整基金の積立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荒尾市の一般廃棄物処理施設建設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基金の積立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を行い、充当可能な基金が増加したこと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により改善した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しかし、今後は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公共施設の老朽化等による更新・改修工事や、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民病院建替事業や競馬場跡地の土地区画整理事業など、多額の臨時的経費の発生が見込まれており、基金の取崩しが予想されるため、将来への負担が急激に増加しないように、引き続き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7" name="直線コネクタ 436"/>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8"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9" name="直線コネクタ 438"/>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6562</xdr:rowOff>
    </xdr:from>
    <xdr:to>
      <xdr:col>77</xdr:col>
      <xdr:colOff>44450</xdr:colOff>
      <xdr:row>14</xdr:row>
      <xdr:rowOff>98256</xdr:rowOff>
    </xdr:to>
    <xdr:cxnSp macro="">
      <xdr:nvCxnSpPr>
        <xdr:cNvPr id="442" name="直線コネクタ 441"/>
        <xdr:cNvCxnSpPr/>
      </xdr:nvCxnSpPr>
      <xdr:spPr>
        <a:xfrm flipV="1">
          <a:off x="15290800" y="240686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148226</xdr:rowOff>
    </xdr:from>
    <xdr:ext cx="762000" cy="259045"/>
    <xdr:sp macro="" textlink="">
      <xdr:nvSpPr>
        <xdr:cNvPr id="443" name="将来負担の状況平均値テキスト"/>
        <xdr:cNvSpPr txBox="1"/>
      </xdr:nvSpPr>
      <xdr:spPr>
        <a:xfrm>
          <a:off x="17106900" y="2548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4" name="フローチャート: 判断 443"/>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98256</xdr:rowOff>
    </xdr:from>
    <xdr:to>
      <xdr:col>72</xdr:col>
      <xdr:colOff>203200</xdr:colOff>
      <xdr:row>15</xdr:row>
      <xdr:rowOff>8848</xdr:rowOff>
    </xdr:to>
    <xdr:cxnSp macro="">
      <xdr:nvCxnSpPr>
        <xdr:cNvPr id="445" name="直線コネクタ 444"/>
        <xdr:cNvCxnSpPr/>
      </xdr:nvCxnSpPr>
      <xdr:spPr>
        <a:xfrm flipV="1">
          <a:off x="14401800" y="249855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6" name="フローチャート: 判断 445"/>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118423</xdr:rowOff>
    </xdr:from>
    <xdr:ext cx="736600" cy="259045"/>
    <xdr:sp macro="" textlink="">
      <xdr:nvSpPr>
        <xdr:cNvPr id="447" name="テキスト ボックス 446"/>
        <xdr:cNvSpPr txBox="1"/>
      </xdr:nvSpPr>
      <xdr:spPr>
        <a:xfrm>
          <a:off x="15798800" y="2690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8848</xdr:rowOff>
    </xdr:from>
    <xdr:to>
      <xdr:col>68</xdr:col>
      <xdr:colOff>152400</xdr:colOff>
      <xdr:row>15</xdr:row>
      <xdr:rowOff>134324</xdr:rowOff>
    </xdr:to>
    <xdr:cxnSp macro="">
      <xdr:nvCxnSpPr>
        <xdr:cNvPr id="448" name="直線コネクタ 447"/>
        <xdr:cNvCxnSpPr/>
      </xdr:nvCxnSpPr>
      <xdr:spPr>
        <a:xfrm flipV="1">
          <a:off x="13512800" y="258059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18373</xdr:rowOff>
    </xdr:from>
    <xdr:to>
      <xdr:col>73</xdr:col>
      <xdr:colOff>44450</xdr:colOff>
      <xdr:row>15</xdr:row>
      <xdr:rowOff>119973</xdr:rowOff>
    </xdr:to>
    <xdr:sp macro="" textlink="">
      <xdr:nvSpPr>
        <xdr:cNvPr id="449" name="フローチャート: 判断 448"/>
        <xdr:cNvSpPr/>
      </xdr:nvSpPr>
      <xdr:spPr>
        <a:xfrm>
          <a:off x="15240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104750</xdr:rowOff>
    </xdr:from>
    <xdr:ext cx="762000" cy="259045"/>
    <xdr:sp macro="" textlink="">
      <xdr:nvSpPr>
        <xdr:cNvPr id="450" name="テキスト ボックス 449"/>
        <xdr:cNvSpPr txBox="1"/>
      </xdr:nvSpPr>
      <xdr:spPr>
        <a:xfrm>
          <a:off x="14909800" y="267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117306</xdr:rowOff>
    </xdr:from>
    <xdr:to>
      <xdr:col>68</xdr:col>
      <xdr:colOff>203200</xdr:colOff>
      <xdr:row>16</xdr:row>
      <xdr:rowOff>47456</xdr:rowOff>
    </xdr:to>
    <xdr:sp macro="" textlink="">
      <xdr:nvSpPr>
        <xdr:cNvPr id="451" name="フローチャート: 判断 450"/>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32233</xdr:rowOff>
    </xdr:from>
    <xdr:ext cx="762000" cy="259045"/>
    <xdr:sp macro="" textlink="">
      <xdr:nvSpPr>
        <xdr:cNvPr id="452" name="テキスト ボックス 451"/>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3" name="フローチャート: 判断 452"/>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4" name="テキスト ボックス 453"/>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127212</xdr:rowOff>
    </xdr:from>
    <xdr:to>
      <xdr:col>77</xdr:col>
      <xdr:colOff>95250</xdr:colOff>
      <xdr:row>14</xdr:row>
      <xdr:rowOff>57362</xdr:rowOff>
    </xdr:to>
    <xdr:sp macro="" textlink="">
      <xdr:nvSpPr>
        <xdr:cNvPr id="460" name="楕円 459"/>
        <xdr:cNvSpPr/>
      </xdr:nvSpPr>
      <xdr:spPr>
        <a:xfrm>
          <a:off x="16129000" y="235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67539</xdr:rowOff>
    </xdr:from>
    <xdr:ext cx="736600" cy="259045"/>
    <xdr:sp macro="" textlink="">
      <xdr:nvSpPr>
        <xdr:cNvPr id="461" name="テキスト ボックス 460"/>
        <xdr:cNvSpPr txBox="1"/>
      </xdr:nvSpPr>
      <xdr:spPr>
        <a:xfrm>
          <a:off x="15798800" y="2124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47456</xdr:rowOff>
    </xdr:from>
    <xdr:to>
      <xdr:col>73</xdr:col>
      <xdr:colOff>44450</xdr:colOff>
      <xdr:row>14</xdr:row>
      <xdr:rowOff>149056</xdr:rowOff>
    </xdr:to>
    <xdr:sp macro="" textlink="">
      <xdr:nvSpPr>
        <xdr:cNvPr id="462" name="楕円 461"/>
        <xdr:cNvSpPr/>
      </xdr:nvSpPr>
      <xdr:spPr>
        <a:xfrm>
          <a:off x="15240000" y="244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159233</xdr:rowOff>
    </xdr:from>
    <xdr:ext cx="762000" cy="259045"/>
    <xdr:sp macro="" textlink="">
      <xdr:nvSpPr>
        <xdr:cNvPr id="463" name="テキスト ボックス 462"/>
        <xdr:cNvSpPr txBox="1"/>
      </xdr:nvSpPr>
      <xdr:spPr>
        <a:xfrm>
          <a:off x="14909800" y="221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129498</xdr:rowOff>
    </xdr:from>
    <xdr:to>
      <xdr:col>68</xdr:col>
      <xdr:colOff>203200</xdr:colOff>
      <xdr:row>15</xdr:row>
      <xdr:rowOff>59648</xdr:rowOff>
    </xdr:to>
    <xdr:sp macro="" textlink="">
      <xdr:nvSpPr>
        <xdr:cNvPr id="464" name="楕円 463"/>
        <xdr:cNvSpPr/>
      </xdr:nvSpPr>
      <xdr:spPr>
        <a:xfrm>
          <a:off x="14351000" y="252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69825</xdr:rowOff>
    </xdr:from>
    <xdr:ext cx="762000" cy="259045"/>
    <xdr:sp macro="" textlink="">
      <xdr:nvSpPr>
        <xdr:cNvPr id="465" name="テキスト ボックス 464"/>
        <xdr:cNvSpPr txBox="1"/>
      </xdr:nvSpPr>
      <xdr:spPr>
        <a:xfrm>
          <a:off x="14020800" y="229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83524</xdr:rowOff>
    </xdr:from>
    <xdr:to>
      <xdr:col>64</xdr:col>
      <xdr:colOff>152400</xdr:colOff>
      <xdr:row>16</xdr:row>
      <xdr:rowOff>13674</xdr:rowOff>
    </xdr:to>
    <xdr:sp macro="" textlink="">
      <xdr:nvSpPr>
        <xdr:cNvPr id="466" name="楕円 465"/>
        <xdr:cNvSpPr/>
      </xdr:nvSpPr>
      <xdr:spPr>
        <a:xfrm>
          <a:off x="13462000" y="265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23851</xdr:rowOff>
    </xdr:from>
    <xdr:ext cx="762000" cy="259045"/>
    <xdr:sp macro="" textlink="">
      <xdr:nvSpPr>
        <xdr:cNvPr id="467" name="テキスト ボックス 466"/>
        <xdr:cNvSpPr txBox="1"/>
      </xdr:nvSpPr>
      <xdr:spPr>
        <a:xfrm>
          <a:off x="13131800" y="2424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熊本県荒尾市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53,432
53,155
57.37
20,915,249
20,301,494
433,273
11,678,964
15,100,192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年度においても退職手当の減少等により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％と類似団体の平均を大きく下回っている。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しばらく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は退職者数の見込も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名未満で推移する一方、若年層の職員の昇給による増額が少しずつ見込まれることから、引き続き適切な定員管理により人件費の水準を維持していく。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157480</xdr:rowOff>
    </xdr:from>
    <xdr:to>
      <xdr:col>24</xdr:col>
      <xdr:colOff>25400</xdr:colOff>
      <xdr:row>35</xdr:row>
      <xdr:rowOff>77470</xdr:rowOff>
    </xdr:to>
    <xdr:cxnSp macro="">
      <xdr:nvCxnSpPr>
        <xdr:cNvPr id="66" name="直線コネクタ 65"/>
        <xdr:cNvCxnSpPr/>
      </xdr:nvCxnSpPr>
      <xdr:spPr>
        <a:xfrm>
          <a:off x="3987800" y="59867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157480</xdr:rowOff>
    </xdr:from>
    <xdr:to>
      <xdr:col>19</xdr:col>
      <xdr:colOff>187325</xdr:colOff>
      <xdr:row>35</xdr:row>
      <xdr:rowOff>16510</xdr:rowOff>
    </xdr:to>
    <xdr:cxnSp macro="">
      <xdr:nvCxnSpPr>
        <xdr:cNvPr id="69" name="直線コネクタ 68"/>
        <xdr:cNvCxnSpPr/>
      </xdr:nvCxnSpPr>
      <xdr:spPr>
        <a:xfrm flipV="1">
          <a:off x="3098800" y="5986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16510</xdr:rowOff>
    </xdr:from>
    <xdr:to>
      <xdr:col>15</xdr:col>
      <xdr:colOff>98425</xdr:colOff>
      <xdr:row>36</xdr:row>
      <xdr:rowOff>20320</xdr:rowOff>
    </xdr:to>
    <xdr:cxnSp macro="">
      <xdr:nvCxnSpPr>
        <xdr:cNvPr id="72" name="直線コネクタ 71"/>
        <xdr:cNvCxnSpPr/>
      </xdr:nvCxnSpPr>
      <xdr:spPr>
        <a:xfrm flipV="1">
          <a:off x="2209800" y="60172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20320</xdr:rowOff>
    </xdr:from>
    <xdr:to>
      <xdr:col>11</xdr:col>
      <xdr:colOff>9525</xdr:colOff>
      <xdr:row>36</xdr:row>
      <xdr:rowOff>111760</xdr:rowOff>
    </xdr:to>
    <xdr:cxnSp macro="">
      <xdr:nvCxnSpPr>
        <xdr:cNvPr id="75" name="直線コネクタ 74"/>
        <xdr:cNvCxnSpPr/>
      </xdr:nvCxnSpPr>
      <xdr:spPr>
        <a:xfrm flipV="1">
          <a:off x="1320800" y="61925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26670</xdr:rowOff>
    </xdr:from>
    <xdr:to>
      <xdr:col>24</xdr:col>
      <xdr:colOff>76200</xdr:colOff>
      <xdr:row>35</xdr:row>
      <xdr:rowOff>128270</xdr:rowOff>
    </xdr:to>
    <xdr:sp macro="" textlink="">
      <xdr:nvSpPr>
        <xdr:cNvPr id="85" name="楕円 84"/>
        <xdr:cNvSpPr/>
      </xdr:nvSpPr>
      <xdr:spPr>
        <a:xfrm>
          <a:off x="47752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43197</xdr:rowOff>
    </xdr:from>
    <xdr:ext cx="762000" cy="259045"/>
    <xdr:sp macro="" textlink="">
      <xdr:nvSpPr>
        <xdr:cNvPr id="86" name="人件費該当値テキスト"/>
        <xdr:cNvSpPr txBox="1"/>
      </xdr:nvSpPr>
      <xdr:spPr>
        <a:xfrm>
          <a:off x="49149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106680</xdr:rowOff>
    </xdr:from>
    <xdr:to>
      <xdr:col>20</xdr:col>
      <xdr:colOff>38100</xdr:colOff>
      <xdr:row>35</xdr:row>
      <xdr:rowOff>36830</xdr:rowOff>
    </xdr:to>
    <xdr:sp macro="" textlink="">
      <xdr:nvSpPr>
        <xdr:cNvPr id="87" name="楕円 86"/>
        <xdr:cNvSpPr/>
      </xdr:nvSpPr>
      <xdr:spPr>
        <a:xfrm>
          <a:off x="3937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47007</xdr:rowOff>
    </xdr:from>
    <xdr:ext cx="736600" cy="259045"/>
    <xdr:sp macro="" textlink="">
      <xdr:nvSpPr>
        <xdr:cNvPr id="88" name="テキスト ボックス 87"/>
        <xdr:cNvSpPr txBox="1"/>
      </xdr:nvSpPr>
      <xdr:spPr>
        <a:xfrm>
          <a:off x="3606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137160</xdr:rowOff>
    </xdr:from>
    <xdr:to>
      <xdr:col>15</xdr:col>
      <xdr:colOff>149225</xdr:colOff>
      <xdr:row>35</xdr:row>
      <xdr:rowOff>67310</xdr:rowOff>
    </xdr:to>
    <xdr:sp macro="" textlink="">
      <xdr:nvSpPr>
        <xdr:cNvPr id="89" name="楕円 88"/>
        <xdr:cNvSpPr/>
      </xdr:nvSpPr>
      <xdr:spPr>
        <a:xfrm>
          <a:off x="3048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77487</xdr:rowOff>
    </xdr:from>
    <xdr:ext cx="762000" cy="259045"/>
    <xdr:sp macro="" textlink="">
      <xdr:nvSpPr>
        <xdr:cNvPr id="90" name="テキスト ボックス 89"/>
        <xdr:cNvSpPr txBox="1"/>
      </xdr:nvSpPr>
      <xdr:spPr>
        <a:xfrm>
          <a:off x="2717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140970</xdr:rowOff>
    </xdr:from>
    <xdr:to>
      <xdr:col>11</xdr:col>
      <xdr:colOff>60325</xdr:colOff>
      <xdr:row>36</xdr:row>
      <xdr:rowOff>71120</xdr:rowOff>
    </xdr:to>
    <xdr:sp macro="" textlink="">
      <xdr:nvSpPr>
        <xdr:cNvPr id="91" name="楕円 90"/>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92" name="テキスト ボックス 91"/>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93" name="楕円 92"/>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94" name="テキスト ボックス 93"/>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が類似団体平均より低くなっているのは、行財政改革による事務事業の見直しなどにより、経費節減に努めた効果が表れていると考えられる。今後も引き続き水準を抑えるよう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予防接種費の医薬材料費などは増加したものの、電子計算費の住民情報システムパッケージ使用料の減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前年度同値となって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78994</xdr:rowOff>
    </xdr:from>
    <xdr:to>
      <xdr:col>82</xdr:col>
      <xdr:colOff>107950</xdr:colOff>
      <xdr:row>13</xdr:row>
      <xdr:rowOff>78994</xdr:rowOff>
    </xdr:to>
    <xdr:cxnSp macro="">
      <xdr:nvCxnSpPr>
        <xdr:cNvPr id="125" name="直線コネクタ 124"/>
        <xdr:cNvCxnSpPr/>
      </xdr:nvCxnSpPr>
      <xdr:spPr>
        <a:xfrm>
          <a:off x="15671800" y="23078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16273</xdr:rowOff>
    </xdr:from>
    <xdr:ext cx="762000" cy="259045"/>
    <xdr:sp macro="" textlink="">
      <xdr:nvSpPr>
        <xdr:cNvPr id="126" name="物件費平均値テキスト"/>
        <xdr:cNvSpPr txBox="1"/>
      </xdr:nvSpPr>
      <xdr:spPr>
        <a:xfrm>
          <a:off x="16598900" y="275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159004</xdr:rowOff>
    </xdr:from>
    <xdr:to>
      <xdr:col>78</xdr:col>
      <xdr:colOff>69850</xdr:colOff>
      <xdr:row>13</xdr:row>
      <xdr:rowOff>78994</xdr:rowOff>
    </xdr:to>
    <xdr:cxnSp macro="">
      <xdr:nvCxnSpPr>
        <xdr:cNvPr id="128" name="直線コネクタ 127"/>
        <xdr:cNvCxnSpPr/>
      </xdr:nvCxnSpPr>
      <xdr:spPr>
        <a:xfrm>
          <a:off x="14782800" y="22164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121429</xdr:rowOff>
    </xdr:from>
    <xdr:ext cx="736600" cy="259045"/>
    <xdr:sp macro="" textlink="">
      <xdr:nvSpPr>
        <xdr:cNvPr id="130" name="テキスト ボックス 129"/>
        <xdr:cNvSpPr txBox="1"/>
      </xdr:nvSpPr>
      <xdr:spPr>
        <a:xfrm>
          <a:off x="15290800" y="2864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159004</xdr:rowOff>
    </xdr:from>
    <xdr:to>
      <xdr:col>73</xdr:col>
      <xdr:colOff>180975</xdr:colOff>
      <xdr:row>13</xdr:row>
      <xdr:rowOff>24130</xdr:rowOff>
    </xdr:to>
    <xdr:cxnSp macro="">
      <xdr:nvCxnSpPr>
        <xdr:cNvPr id="131" name="直線コネクタ 130"/>
        <xdr:cNvCxnSpPr/>
      </xdr:nvCxnSpPr>
      <xdr:spPr>
        <a:xfrm flipV="1">
          <a:off x="13893800" y="22164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151638</xdr:rowOff>
    </xdr:from>
    <xdr:to>
      <xdr:col>74</xdr:col>
      <xdr:colOff>31750</xdr:colOff>
      <xdr:row>16</xdr:row>
      <xdr:rowOff>81788</xdr:rowOff>
    </xdr:to>
    <xdr:sp macro="" textlink="">
      <xdr:nvSpPr>
        <xdr:cNvPr id="132" name="フローチャート: 判断 131"/>
        <xdr:cNvSpPr/>
      </xdr:nvSpPr>
      <xdr:spPr>
        <a:xfrm>
          <a:off x="14732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66565</xdr:rowOff>
    </xdr:from>
    <xdr:ext cx="762000" cy="259045"/>
    <xdr:sp macro="" textlink="">
      <xdr:nvSpPr>
        <xdr:cNvPr id="133" name="テキスト ボックス 132"/>
        <xdr:cNvSpPr txBox="1"/>
      </xdr:nvSpPr>
      <xdr:spPr>
        <a:xfrm>
          <a:off x="14401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149860</xdr:rowOff>
    </xdr:from>
    <xdr:to>
      <xdr:col>69</xdr:col>
      <xdr:colOff>92075</xdr:colOff>
      <xdr:row>13</xdr:row>
      <xdr:rowOff>24130</xdr:rowOff>
    </xdr:to>
    <xdr:cxnSp macro="">
      <xdr:nvCxnSpPr>
        <xdr:cNvPr id="134" name="直線コネクタ 133"/>
        <xdr:cNvCxnSpPr/>
      </xdr:nvCxnSpPr>
      <xdr:spPr>
        <a:xfrm>
          <a:off x="13004800" y="2207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96774</xdr:rowOff>
    </xdr:from>
    <xdr:to>
      <xdr:col>69</xdr:col>
      <xdr:colOff>142875</xdr:colOff>
      <xdr:row>16</xdr:row>
      <xdr:rowOff>26924</xdr:rowOff>
    </xdr:to>
    <xdr:sp macro="" textlink="">
      <xdr:nvSpPr>
        <xdr:cNvPr id="135" name="フローチャート: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11701</xdr:rowOff>
    </xdr:from>
    <xdr:ext cx="762000" cy="259045"/>
    <xdr:sp macro="" textlink="">
      <xdr:nvSpPr>
        <xdr:cNvPr id="136" name="テキスト ボックス 135"/>
        <xdr:cNvSpPr txBox="1"/>
      </xdr:nvSpPr>
      <xdr:spPr>
        <a:xfrm>
          <a:off x="13512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37" name="フローチャート: 判断 136"/>
        <xdr:cNvSpPr/>
      </xdr:nvSpPr>
      <xdr:spPr>
        <a:xfrm>
          <a:off x="12954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119143</xdr:rowOff>
    </xdr:from>
    <xdr:ext cx="762000" cy="259045"/>
    <xdr:sp macro="" textlink="">
      <xdr:nvSpPr>
        <xdr:cNvPr id="138" name="テキスト ボックス 137"/>
        <xdr:cNvSpPr txBox="1"/>
      </xdr:nvSpPr>
      <xdr:spPr>
        <a:xfrm>
          <a:off x="12623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28194</xdr:rowOff>
    </xdr:from>
    <xdr:to>
      <xdr:col>82</xdr:col>
      <xdr:colOff>158750</xdr:colOff>
      <xdr:row>13</xdr:row>
      <xdr:rowOff>129794</xdr:rowOff>
    </xdr:to>
    <xdr:sp macro="" textlink="">
      <xdr:nvSpPr>
        <xdr:cNvPr id="144" name="楕円 143"/>
        <xdr:cNvSpPr/>
      </xdr:nvSpPr>
      <xdr:spPr>
        <a:xfrm>
          <a:off x="16459200" y="225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108221</xdr:rowOff>
    </xdr:from>
    <xdr:ext cx="762000" cy="259045"/>
    <xdr:sp macro="" textlink="">
      <xdr:nvSpPr>
        <xdr:cNvPr id="145" name="物件費該当値テキスト"/>
        <xdr:cNvSpPr txBox="1"/>
      </xdr:nvSpPr>
      <xdr:spPr>
        <a:xfrm>
          <a:off x="16598900" y="216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28194</xdr:rowOff>
    </xdr:from>
    <xdr:to>
      <xdr:col>78</xdr:col>
      <xdr:colOff>120650</xdr:colOff>
      <xdr:row>13</xdr:row>
      <xdr:rowOff>129794</xdr:rowOff>
    </xdr:to>
    <xdr:sp macro="" textlink="">
      <xdr:nvSpPr>
        <xdr:cNvPr id="146" name="楕円 145"/>
        <xdr:cNvSpPr/>
      </xdr:nvSpPr>
      <xdr:spPr>
        <a:xfrm>
          <a:off x="15621000" y="225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139971</xdr:rowOff>
    </xdr:from>
    <xdr:ext cx="736600" cy="259045"/>
    <xdr:sp macro="" textlink="">
      <xdr:nvSpPr>
        <xdr:cNvPr id="147" name="テキスト ボックス 146"/>
        <xdr:cNvSpPr txBox="1"/>
      </xdr:nvSpPr>
      <xdr:spPr>
        <a:xfrm>
          <a:off x="15290800" y="2025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108204</xdr:rowOff>
    </xdr:from>
    <xdr:to>
      <xdr:col>74</xdr:col>
      <xdr:colOff>31750</xdr:colOff>
      <xdr:row>13</xdr:row>
      <xdr:rowOff>38354</xdr:rowOff>
    </xdr:to>
    <xdr:sp macro="" textlink="">
      <xdr:nvSpPr>
        <xdr:cNvPr id="148" name="楕円 147"/>
        <xdr:cNvSpPr/>
      </xdr:nvSpPr>
      <xdr:spPr>
        <a:xfrm>
          <a:off x="14732000" y="216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48531</xdr:rowOff>
    </xdr:from>
    <xdr:ext cx="762000" cy="259045"/>
    <xdr:sp macro="" textlink="">
      <xdr:nvSpPr>
        <xdr:cNvPr id="149" name="テキスト ボックス 148"/>
        <xdr:cNvSpPr txBox="1"/>
      </xdr:nvSpPr>
      <xdr:spPr>
        <a:xfrm>
          <a:off x="14401800" y="1934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144780</xdr:rowOff>
    </xdr:from>
    <xdr:to>
      <xdr:col>69</xdr:col>
      <xdr:colOff>142875</xdr:colOff>
      <xdr:row>13</xdr:row>
      <xdr:rowOff>74930</xdr:rowOff>
    </xdr:to>
    <xdr:sp macro="" textlink="">
      <xdr:nvSpPr>
        <xdr:cNvPr id="150" name="楕円 149"/>
        <xdr:cNvSpPr/>
      </xdr:nvSpPr>
      <xdr:spPr>
        <a:xfrm>
          <a:off x="13843000" y="220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85107</xdr:rowOff>
    </xdr:from>
    <xdr:ext cx="762000" cy="259045"/>
    <xdr:sp macro="" textlink="">
      <xdr:nvSpPr>
        <xdr:cNvPr id="151" name="テキスト ボックス 150"/>
        <xdr:cNvSpPr txBox="1"/>
      </xdr:nvSpPr>
      <xdr:spPr>
        <a:xfrm>
          <a:off x="13512800" y="19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99060</xdr:rowOff>
    </xdr:from>
    <xdr:to>
      <xdr:col>65</xdr:col>
      <xdr:colOff>53975</xdr:colOff>
      <xdr:row>13</xdr:row>
      <xdr:rowOff>29210</xdr:rowOff>
    </xdr:to>
    <xdr:sp macro="" textlink="">
      <xdr:nvSpPr>
        <xdr:cNvPr id="152" name="楕円 151"/>
        <xdr:cNvSpPr/>
      </xdr:nvSpPr>
      <xdr:spPr>
        <a:xfrm>
          <a:off x="12954000" y="215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39387</xdr:rowOff>
    </xdr:from>
    <xdr:ext cx="762000" cy="259045"/>
    <xdr:sp macro="" textlink="">
      <xdr:nvSpPr>
        <xdr:cNvPr id="153" name="テキスト ボックス 152"/>
        <xdr:cNvSpPr txBox="1"/>
      </xdr:nvSpPr>
      <xdr:spPr>
        <a:xfrm>
          <a:off x="12623800" y="192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が類似団体平均を大きく上回る要因として、生活保護事業費や障害者自立支援給付事業費（障害福祉サービス事業）が高いことがあげられる。特に、介護・訓練等・障害児通所給付費支給事業費については、毎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％程度増加している。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各種社会保障関連経費については、今後も少子・高齢化の進行や制度改正等により、大きな増額が見込まれる。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86178</xdr:rowOff>
    </xdr:from>
    <xdr:to>
      <xdr:col>24</xdr:col>
      <xdr:colOff>25400</xdr:colOff>
      <xdr:row>59</xdr:row>
      <xdr:rowOff>140607</xdr:rowOff>
    </xdr:to>
    <xdr:cxnSp macro="">
      <xdr:nvCxnSpPr>
        <xdr:cNvPr id="188" name="直線コネクタ 187"/>
        <xdr:cNvCxnSpPr/>
      </xdr:nvCxnSpPr>
      <xdr:spPr>
        <a:xfrm>
          <a:off x="3987800" y="102017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89" name="扶助費平均値テキスト"/>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83457</xdr:rowOff>
    </xdr:from>
    <xdr:to>
      <xdr:col>19</xdr:col>
      <xdr:colOff>187325</xdr:colOff>
      <xdr:row>59</xdr:row>
      <xdr:rowOff>86178</xdr:rowOff>
    </xdr:to>
    <xdr:cxnSp macro="">
      <xdr:nvCxnSpPr>
        <xdr:cNvPr id="191" name="直線コネクタ 190"/>
        <xdr:cNvCxnSpPr/>
      </xdr:nvCxnSpPr>
      <xdr:spPr>
        <a:xfrm>
          <a:off x="3098800" y="10027557"/>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193" name="テキスト ボックス 192"/>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135165</xdr:rowOff>
    </xdr:from>
    <xdr:to>
      <xdr:col>15</xdr:col>
      <xdr:colOff>98425</xdr:colOff>
      <xdr:row>58</xdr:row>
      <xdr:rowOff>83457</xdr:rowOff>
    </xdr:to>
    <xdr:cxnSp macro="">
      <xdr:nvCxnSpPr>
        <xdr:cNvPr id="194" name="直線コネクタ 193"/>
        <xdr:cNvCxnSpPr/>
      </xdr:nvCxnSpPr>
      <xdr:spPr>
        <a:xfrm>
          <a:off x="2209800" y="99078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5" name="フローチャート: 判断 194"/>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196" name="テキスト ボックス 195"/>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135165</xdr:rowOff>
    </xdr:from>
    <xdr:to>
      <xdr:col>11</xdr:col>
      <xdr:colOff>9525</xdr:colOff>
      <xdr:row>57</xdr:row>
      <xdr:rowOff>135165</xdr:rowOff>
    </xdr:to>
    <xdr:cxnSp macro="">
      <xdr:nvCxnSpPr>
        <xdr:cNvPr id="197" name="直線コネクタ 196"/>
        <xdr:cNvCxnSpPr/>
      </xdr:nvCxnSpPr>
      <xdr:spPr>
        <a:xfrm>
          <a:off x="1320800" y="9907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163285</xdr:rowOff>
    </xdr:from>
    <xdr:to>
      <xdr:col>11</xdr:col>
      <xdr:colOff>60325</xdr:colOff>
      <xdr:row>55</xdr:row>
      <xdr:rowOff>93435</xdr:rowOff>
    </xdr:to>
    <xdr:sp macro="" textlink="">
      <xdr:nvSpPr>
        <xdr:cNvPr id="198" name="フローチャート: 判断 197"/>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103612</xdr:rowOff>
    </xdr:from>
    <xdr:ext cx="762000" cy="259045"/>
    <xdr:sp macro="" textlink="">
      <xdr:nvSpPr>
        <xdr:cNvPr id="199" name="テキスト ボックス 198"/>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00" name="フローチャート: 判断 199"/>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01" name="テキスト ボックス 200"/>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89807</xdr:rowOff>
    </xdr:from>
    <xdr:to>
      <xdr:col>24</xdr:col>
      <xdr:colOff>76200</xdr:colOff>
      <xdr:row>60</xdr:row>
      <xdr:rowOff>19957</xdr:rowOff>
    </xdr:to>
    <xdr:sp macro="" textlink="">
      <xdr:nvSpPr>
        <xdr:cNvPr id="207" name="楕円 206"/>
        <xdr:cNvSpPr/>
      </xdr:nvSpPr>
      <xdr:spPr>
        <a:xfrm>
          <a:off x="4775200" y="102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61884</xdr:rowOff>
    </xdr:from>
    <xdr:ext cx="762000" cy="259045"/>
    <xdr:sp macro="" textlink="">
      <xdr:nvSpPr>
        <xdr:cNvPr id="208" name="扶助費該当値テキスト"/>
        <xdr:cNvSpPr txBox="1"/>
      </xdr:nvSpPr>
      <xdr:spPr>
        <a:xfrm>
          <a:off x="4914900" y="1017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35378</xdr:rowOff>
    </xdr:from>
    <xdr:to>
      <xdr:col>20</xdr:col>
      <xdr:colOff>38100</xdr:colOff>
      <xdr:row>59</xdr:row>
      <xdr:rowOff>136978</xdr:rowOff>
    </xdr:to>
    <xdr:sp macro="" textlink="">
      <xdr:nvSpPr>
        <xdr:cNvPr id="209" name="楕円 208"/>
        <xdr:cNvSpPr/>
      </xdr:nvSpPr>
      <xdr:spPr>
        <a:xfrm>
          <a:off x="3937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121755</xdr:rowOff>
    </xdr:from>
    <xdr:ext cx="736600" cy="259045"/>
    <xdr:sp macro="" textlink="">
      <xdr:nvSpPr>
        <xdr:cNvPr id="210" name="テキスト ボックス 209"/>
        <xdr:cNvSpPr txBox="1"/>
      </xdr:nvSpPr>
      <xdr:spPr>
        <a:xfrm>
          <a:off x="3606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32657</xdr:rowOff>
    </xdr:from>
    <xdr:to>
      <xdr:col>15</xdr:col>
      <xdr:colOff>149225</xdr:colOff>
      <xdr:row>58</xdr:row>
      <xdr:rowOff>134257</xdr:rowOff>
    </xdr:to>
    <xdr:sp macro="" textlink="">
      <xdr:nvSpPr>
        <xdr:cNvPr id="211" name="楕円 210"/>
        <xdr:cNvSpPr/>
      </xdr:nvSpPr>
      <xdr:spPr>
        <a:xfrm>
          <a:off x="3048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119034</xdr:rowOff>
    </xdr:from>
    <xdr:ext cx="762000" cy="259045"/>
    <xdr:sp macro="" textlink="">
      <xdr:nvSpPr>
        <xdr:cNvPr id="212" name="テキスト ボックス 211"/>
        <xdr:cNvSpPr txBox="1"/>
      </xdr:nvSpPr>
      <xdr:spPr>
        <a:xfrm>
          <a:off x="2717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84365</xdr:rowOff>
    </xdr:from>
    <xdr:to>
      <xdr:col>11</xdr:col>
      <xdr:colOff>60325</xdr:colOff>
      <xdr:row>58</xdr:row>
      <xdr:rowOff>14515</xdr:rowOff>
    </xdr:to>
    <xdr:sp macro="" textlink="">
      <xdr:nvSpPr>
        <xdr:cNvPr id="213" name="楕円 212"/>
        <xdr:cNvSpPr/>
      </xdr:nvSpPr>
      <xdr:spPr>
        <a:xfrm>
          <a:off x="2159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170742</xdr:rowOff>
    </xdr:from>
    <xdr:ext cx="762000" cy="259045"/>
    <xdr:sp macro="" textlink="">
      <xdr:nvSpPr>
        <xdr:cNvPr id="214" name="テキスト ボックス 213"/>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15" name="楕円 214"/>
        <xdr:cNvSpPr/>
      </xdr:nvSpPr>
      <xdr:spPr>
        <a:xfrm>
          <a:off x="1270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170742</xdr:rowOff>
    </xdr:from>
    <xdr:ext cx="762000" cy="259045"/>
    <xdr:sp macro="" textlink="">
      <xdr:nvSpPr>
        <xdr:cNvPr id="216" name="テキスト ボックス 215"/>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年度と比べると</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増加している。主な要因としては、後期高齢者医療費の療養負担金の増加等が挙げられる。高齢化率の上昇、医療技術の高度化により、特別会計への繰出金は今後も増加が見込まれる。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168910</xdr:rowOff>
    </xdr:from>
    <xdr:to>
      <xdr:col>82</xdr:col>
      <xdr:colOff>107950</xdr:colOff>
      <xdr:row>58</xdr:row>
      <xdr:rowOff>12700</xdr:rowOff>
    </xdr:to>
    <xdr:cxnSp macro="">
      <xdr:nvCxnSpPr>
        <xdr:cNvPr id="249" name="直線コネクタ 248"/>
        <xdr:cNvCxnSpPr/>
      </xdr:nvCxnSpPr>
      <xdr:spPr>
        <a:xfrm>
          <a:off x="15671800" y="99415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50"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130810</xdr:rowOff>
    </xdr:from>
    <xdr:to>
      <xdr:col>78</xdr:col>
      <xdr:colOff>69850</xdr:colOff>
      <xdr:row>57</xdr:row>
      <xdr:rowOff>168910</xdr:rowOff>
    </xdr:to>
    <xdr:cxnSp macro="">
      <xdr:nvCxnSpPr>
        <xdr:cNvPr id="252" name="直線コネクタ 251"/>
        <xdr:cNvCxnSpPr/>
      </xdr:nvCxnSpPr>
      <xdr:spPr>
        <a:xfrm>
          <a:off x="14782800" y="9903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4" name="テキスト ボックス 253"/>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130810</xdr:rowOff>
    </xdr:from>
    <xdr:to>
      <xdr:col>73</xdr:col>
      <xdr:colOff>180975</xdr:colOff>
      <xdr:row>57</xdr:row>
      <xdr:rowOff>138430</xdr:rowOff>
    </xdr:to>
    <xdr:cxnSp macro="">
      <xdr:nvCxnSpPr>
        <xdr:cNvPr id="255" name="直線コネクタ 254"/>
        <xdr:cNvCxnSpPr/>
      </xdr:nvCxnSpPr>
      <xdr:spPr>
        <a:xfrm flipV="1">
          <a:off x="13893800" y="9903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138430</xdr:rowOff>
    </xdr:from>
    <xdr:to>
      <xdr:col>69</xdr:col>
      <xdr:colOff>92075</xdr:colOff>
      <xdr:row>59</xdr:row>
      <xdr:rowOff>39370</xdr:rowOff>
    </xdr:to>
    <xdr:cxnSp macro="">
      <xdr:nvCxnSpPr>
        <xdr:cNvPr id="258" name="直線コネクタ 257"/>
        <xdr:cNvCxnSpPr/>
      </xdr:nvCxnSpPr>
      <xdr:spPr>
        <a:xfrm flipV="1">
          <a:off x="13004800" y="991108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60" name="テキスト ボックス 259"/>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68" name="楕円 267"/>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105427</xdr:rowOff>
    </xdr:from>
    <xdr:ext cx="762000" cy="259045"/>
    <xdr:sp macro="" textlink="">
      <xdr:nvSpPr>
        <xdr:cNvPr id="269" name="その他該当値テキスト"/>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118110</xdr:rowOff>
    </xdr:from>
    <xdr:to>
      <xdr:col>78</xdr:col>
      <xdr:colOff>120650</xdr:colOff>
      <xdr:row>58</xdr:row>
      <xdr:rowOff>48260</xdr:rowOff>
    </xdr:to>
    <xdr:sp macro="" textlink="">
      <xdr:nvSpPr>
        <xdr:cNvPr id="270" name="楕円 269"/>
        <xdr:cNvSpPr/>
      </xdr:nvSpPr>
      <xdr:spPr>
        <a:xfrm>
          <a:off x="15621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33037</xdr:rowOff>
    </xdr:from>
    <xdr:ext cx="736600" cy="259045"/>
    <xdr:sp macro="" textlink="">
      <xdr:nvSpPr>
        <xdr:cNvPr id="271" name="テキスト ボックス 270"/>
        <xdr:cNvSpPr txBox="1"/>
      </xdr:nvSpPr>
      <xdr:spPr>
        <a:xfrm>
          <a:off x="15290800" y="997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80010</xdr:rowOff>
    </xdr:from>
    <xdr:to>
      <xdr:col>74</xdr:col>
      <xdr:colOff>31750</xdr:colOff>
      <xdr:row>58</xdr:row>
      <xdr:rowOff>10160</xdr:rowOff>
    </xdr:to>
    <xdr:sp macro="" textlink="">
      <xdr:nvSpPr>
        <xdr:cNvPr id="272" name="楕円 271"/>
        <xdr:cNvSpPr/>
      </xdr:nvSpPr>
      <xdr:spPr>
        <a:xfrm>
          <a:off x="14732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166387</xdr:rowOff>
    </xdr:from>
    <xdr:ext cx="762000" cy="259045"/>
    <xdr:sp macro="" textlink="">
      <xdr:nvSpPr>
        <xdr:cNvPr id="273" name="テキスト ボックス 272"/>
        <xdr:cNvSpPr txBox="1"/>
      </xdr:nvSpPr>
      <xdr:spPr>
        <a:xfrm>
          <a:off x="14401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87630</xdr:rowOff>
    </xdr:from>
    <xdr:to>
      <xdr:col>69</xdr:col>
      <xdr:colOff>142875</xdr:colOff>
      <xdr:row>58</xdr:row>
      <xdr:rowOff>17780</xdr:rowOff>
    </xdr:to>
    <xdr:sp macro="" textlink="">
      <xdr:nvSpPr>
        <xdr:cNvPr id="274" name="楕円 273"/>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75" name="テキスト ボックス 274"/>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160020</xdr:rowOff>
    </xdr:from>
    <xdr:to>
      <xdr:col>65</xdr:col>
      <xdr:colOff>53975</xdr:colOff>
      <xdr:row>59</xdr:row>
      <xdr:rowOff>90170</xdr:rowOff>
    </xdr:to>
    <xdr:sp macro="" textlink="">
      <xdr:nvSpPr>
        <xdr:cNvPr id="276" name="楕円 275"/>
        <xdr:cNvSpPr/>
      </xdr:nvSpPr>
      <xdr:spPr>
        <a:xfrm>
          <a:off x="12954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74947</xdr:rowOff>
    </xdr:from>
    <xdr:ext cx="762000" cy="259045"/>
    <xdr:sp macro="" textlink="">
      <xdr:nvSpPr>
        <xdr:cNvPr id="277" name="テキスト ボックス 276"/>
        <xdr:cNvSpPr txBox="1"/>
      </xdr:nvSpPr>
      <xdr:spPr>
        <a:xfrm>
          <a:off x="12623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補助費等に係る経常収支比率が類似団体平均を従来より上回っているのは、病院事業を抱え、また清掃を組合組織で行っていることが主な要因である。他にも一部事務組合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もあるが、これら組合とも連携しながら、適正な支出に努めていき、補助費等においても精査しながら適正な支出に努める。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一部事務組合（消防）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への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負担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金が減少したこと等により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140716</xdr:rowOff>
    </xdr:from>
    <xdr:to>
      <xdr:col>82</xdr:col>
      <xdr:colOff>107950</xdr:colOff>
      <xdr:row>37</xdr:row>
      <xdr:rowOff>56134</xdr:rowOff>
    </xdr:to>
    <xdr:cxnSp macro="">
      <xdr:nvCxnSpPr>
        <xdr:cNvPr id="307" name="直線コネクタ 306"/>
        <xdr:cNvCxnSpPr/>
      </xdr:nvCxnSpPr>
      <xdr:spPr>
        <a:xfrm flipV="1">
          <a:off x="15671800" y="631291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60723</xdr:rowOff>
    </xdr:from>
    <xdr:ext cx="762000" cy="259045"/>
    <xdr:sp macro="" textlink="">
      <xdr:nvSpPr>
        <xdr:cNvPr id="308" name="補助費等平均値テキスト"/>
        <xdr:cNvSpPr txBox="1"/>
      </xdr:nvSpPr>
      <xdr:spPr>
        <a:xfrm>
          <a:off x="16598900" y="6061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56134</xdr:rowOff>
    </xdr:from>
    <xdr:to>
      <xdr:col>78</xdr:col>
      <xdr:colOff>69850</xdr:colOff>
      <xdr:row>37</xdr:row>
      <xdr:rowOff>120142</xdr:rowOff>
    </xdr:to>
    <xdr:cxnSp macro="">
      <xdr:nvCxnSpPr>
        <xdr:cNvPr id="310" name="直線コネクタ 309"/>
        <xdr:cNvCxnSpPr/>
      </xdr:nvCxnSpPr>
      <xdr:spPr>
        <a:xfrm flipV="1">
          <a:off x="14782800" y="63997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2" name="テキスト ボックス 311"/>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120142</xdr:rowOff>
    </xdr:from>
    <xdr:to>
      <xdr:col>73</xdr:col>
      <xdr:colOff>180975</xdr:colOff>
      <xdr:row>38</xdr:row>
      <xdr:rowOff>8128</xdr:rowOff>
    </xdr:to>
    <xdr:cxnSp macro="">
      <xdr:nvCxnSpPr>
        <xdr:cNvPr id="313" name="直線コネクタ 312"/>
        <xdr:cNvCxnSpPr/>
      </xdr:nvCxnSpPr>
      <xdr:spPr>
        <a:xfrm flipV="1">
          <a:off x="13893800" y="64637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4" name="フローチャート: 判断 313"/>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5" name="テキスト ボックス 314"/>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19558</xdr:rowOff>
    </xdr:from>
    <xdr:to>
      <xdr:col>69</xdr:col>
      <xdr:colOff>92075</xdr:colOff>
      <xdr:row>38</xdr:row>
      <xdr:rowOff>8128</xdr:rowOff>
    </xdr:to>
    <xdr:cxnSp macro="">
      <xdr:nvCxnSpPr>
        <xdr:cNvPr id="316" name="直線コネクタ 315"/>
        <xdr:cNvCxnSpPr/>
      </xdr:nvCxnSpPr>
      <xdr:spPr>
        <a:xfrm>
          <a:off x="13004800" y="636320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7" name="フローチャート: 判断 316"/>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18" name="テキスト ボックス 317"/>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9" name="フローチャート: 判断 318"/>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0" name="テキスト ボックス 319"/>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26" name="楕円 325"/>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61993</xdr:rowOff>
    </xdr:from>
    <xdr:ext cx="762000" cy="259045"/>
    <xdr:sp macro="" textlink="">
      <xdr:nvSpPr>
        <xdr:cNvPr id="327" name="補助費等該当値テキスト"/>
        <xdr:cNvSpPr txBox="1"/>
      </xdr:nvSpPr>
      <xdr:spPr>
        <a:xfrm>
          <a:off x="165989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5334</xdr:rowOff>
    </xdr:from>
    <xdr:to>
      <xdr:col>78</xdr:col>
      <xdr:colOff>120650</xdr:colOff>
      <xdr:row>37</xdr:row>
      <xdr:rowOff>106934</xdr:rowOff>
    </xdr:to>
    <xdr:sp macro="" textlink="">
      <xdr:nvSpPr>
        <xdr:cNvPr id="328" name="楕円 327"/>
        <xdr:cNvSpPr/>
      </xdr:nvSpPr>
      <xdr:spPr>
        <a:xfrm>
          <a:off x="15621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91711</xdr:rowOff>
    </xdr:from>
    <xdr:ext cx="736600" cy="259045"/>
    <xdr:sp macro="" textlink="">
      <xdr:nvSpPr>
        <xdr:cNvPr id="329" name="テキスト ボックス 328"/>
        <xdr:cNvSpPr txBox="1"/>
      </xdr:nvSpPr>
      <xdr:spPr>
        <a:xfrm>
          <a:off x="15290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69342</xdr:rowOff>
    </xdr:from>
    <xdr:to>
      <xdr:col>74</xdr:col>
      <xdr:colOff>31750</xdr:colOff>
      <xdr:row>37</xdr:row>
      <xdr:rowOff>170942</xdr:rowOff>
    </xdr:to>
    <xdr:sp macro="" textlink="">
      <xdr:nvSpPr>
        <xdr:cNvPr id="330" name="楕円 329"/>
        <xdr:cNvSpPr/>
      </xdr:nvSpPr>
      <xdr:spPr>
        <a:xfrm>
          <a:off x="14732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155719</xdr:rowOff>
    </xdr:from>
    <xdr:ext cx="762000" cy="259045"/>
    <xdr:sp macro="" textlink="">
      <xdr:nvSpPr>
        <xdr:cNvPr id="331" name="テキスト ボックス 330"/>
        <xdr:cNvSpPr txBox="1"/>
      </xdr:nvSpPr>
      <xdr:spPr>
        <a:xfrm>
          <a:off x="14401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128778</xdr:rowOff>
    </xdr:from>
    <xdr:to>
      <xdr:col>69</xdr:col>
      <xdr:colOff>142875</xdr:colOff>
      <xdr:row>38</xdr:row>
      <xdr:rowOff>58928</xdr:rowOff>
    </xdr:to>
    <xdr:sp macro="" textlink="">
      <xdr:nvSpPr>
        <xdr:cNvPr id="332" name="楕円 331"/>
        <xdr:cNvSpPr/>
      </xdr:nvSpPr>
      <xdr:spPr>
        <a:xfrm>
          <a:off x="13843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43705</xdr:rowOff>
    </xdr:from>
    <xdr:ext cx="762000" cy="259045"/>
    <xdr:sp macro="" textlink="">
      <xdr:nvSpPr>
        <xdr:cNvPr id="333" name="テキスト ボックス 332"/>
        <xdr:cNvSpPr txBox="1"/>
      </xdr:nvSpPr>
      <xdr:spPr>
        <a:xfrm>
          <a:off x="13512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34" name="楕円 333"/>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35" name="テキスト ボックス 334"/>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％と類似団体平均と比べて低い水準にある。これは、不要不急の事業見直しの継続によるものである。今後は、公共施設の老朽化対策事業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競馬場跡地の土地区画整理事業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、給食センター建替え等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により増加が見込まれる。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122428</xdr:rowOff>
    </xdr:from>
    <xdr:to>
      <xdr:col>24</xdr:col>
      <xdr:colOff>25400</xdr:colOff>
      <xdr:row>76</xdr:row>
      <xdr:rowOff>136144</xdr:rowOff>
    </xdr:to>
    <xdr:cxnSp macro="">
      <xdr:nvCxnSpPr>
        <xdr:cNvPr id="365" name="直線コネクタ 364"/>
        <xdr:cNvCxnSpPr/>
      </xdr:nvCxnSpPr>
      <xdr:spPr>
        <a:xfrm flipV="1">
          <a:off x="3987800" y="131526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6"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67563</xdr:rowOff>
    </xdr:from>
    <xdr:to>
      <xdr:col>19</xdr:col>
      <xdr:colOff>187325</xdr:colOff>
      <xdr:row>76</xdr:row>
      <xdr:rowOff>136144</xdr:rowOff>
    </xdr:to>
    <xdr:cxnSp macro="">
      <xdr:nvCxnSpPr>
        <xdr:cNvPr id="368" name="直線コネクタ 367"/>
        <xdr:cNvCxnSpPr/>
      </xdr:nvCxnSpPr>
      <xdr:spPr>
        <a:xfrm>
          <a:off x="3098800" y="13097763"/>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0" name="テキスト ボックス 369"/>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67563</xdr:rowOff>
    </xdr:from>
    <xdr:to>
      <xdr:col>15</xdr:col>
      <xdr:colOff>98425</xdr:colOff>
      <xdr:row>76</xdr:row>
      <xdr:rowOff>136144</xdr:rowOff>
    </xdr:to>
    <xdr:cxnSp macro="">
      <xdr:nvCxnSpPr>
        <xdr:cNvPr id="371" name="直線コネクタ 370"/>
        <xdr:cNvCxnSpPr/>
      </xdr:nvCxnSpPr>
      <xdr:spPr>
        <a:xfrm flipV="1">
          <a:off x="2209800" y="13097763"/>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2" name="フローチャート: 判断 371"/>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114571</xdr:rowOff>
    </xdr:from>
    <xdr:ext cx="762000" cy="259045"/>
    <xdr:sp macro="" textlink="">
      <xdr:nvSpPr>
        <xdr:cNvPr id="373" name="テキスト ボックス 372"/>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136144</xdr:rowOff>
    </xdr:from>
    <xdr:to>
      <xdr:col>11</xdr:col>
      <xdr:colOff>9525</xdr:colOff>
      <xdr:row>76</xdr:row>
      <xdr:rowOff>154432</xdr:rowOff>
    </xdr:to>
    <xdr:cxnSp macro="">
      <xdr:nvCxnSpPr>
        <xdr:cNvPr id="374" name="直線コネクタ 373"/>
        <xdr:cNvCxnSpPr/>
      </xdr:nvCxnSpPr>
      <xdr:spPr>
        <a:xfrm flipV="1">
          <a:off x="1320800" y="131663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5" name="フローチャート: 判断 374"/>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6" name="テキスト ボックス 375"/>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7" name="フローチャート: 判断 376"/>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8" name="テキスト ボックス 377"/>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71628</xdr:rowOff>
    </xdr:from>
    <xdr:to>
      <xdr:col>24</xdr:col>
      <xdr:colOff>76200</xdr:colOff>
      <xdr:row>77</xdr:row>
      <xdr:rowOff>1778</xdr:rowOff>
    </xdr:to>
    <xdr:sp macro="" textlink="">
      <xdr:nvSpPr>
        <xdr:cNvPr id="384" name="楕円 383"/>
        <xdr:cNvSpPr/>
      </xdr:nvSpPr>
      <xdr:spPr>
        <a:xfrm>
          <a:off x="4775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88155</xdr:rowOff>
    </xdr:from>
    <xdr:ext cx="762000" cy="259045"/>
    <xdr:sp macro="" textlink="">
      <xdr:nvSpPr>
        <xdr:cNvPr id="385" name="公債費該当値テキスト"/>
        <xdr:cNvSpPr txBox="1"/>
      </xdr:nvSpPr>
      <xdr:spPr>
        <a:xfrm>
          <a:off x="4914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85344</xdr:rowOff>
    </xdr:from>
    <xdr:to>
      <xdr:col>20</xdr:col>
      <xdr:colOff>38100</xdr:colOff>
      <xdr:row>77</xdr:row>
      <xdr:rowOff>15494</xdr:rowOff>
    </xdr:to>
    <xdr:sp macro="" textlink="">
      <xdr:nvSpPr>
        <xdr:cNvPr id="386" name="楕円 385"/>
        <xdr:cNvSpPr/>
      </xdr:nvSpPr>
      <xdr:spPr>
        <a:xfrm>
          <a:off x="3937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25671</xdr:rowOff>
    </xdr:from>
    <xdr:ext cx="736600" cy="259045"/>
    <xdr:sp macro="" textlink="">
      <xdr:nvSpPr>
        <xdr:cNvPr id="387" name="テキスト ボックス 386"/>
        <xdr:cNvSpPr txBox="1"/>
      </xdr:nvSpPr>
      <xdr:spPr>
        <a:xfrm>
          <a:off x="3606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xdr:rowOff>
    </xdr:from>
    <xdr:to>
      <xdr:col>15</xdr:col>
      <xdr:colOff>149225</xdr:colOff>
      <xdr:row>76</xdr:row>
      <xdr:rowOff>118363</xdr:rowOff>
    </xdr:to>
    <xdr:sp macro="" textlink="">
      <xdr:nvSpPr>
        <xdr:cNvPr id="388" name="楕円 387"/>
        <xdr:cNvSpPr/>
      </xdr:nvSpPr>
      <xdr:spPr>
        <a:xfrm>
          <a:off x="3048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128541</xdr:rowOff>
    </xdr:from>
    <xdr:ext cx="762000" cy="259045"/>
    <xdr:sp macro="" textlink="">
      <xdr:nvSpPr>
        <xdr:cNvPr id="389" name="テキスト ボックス 388"/>
        <xdr:cNvSpPr txBox="1"/>
      </xdr:nvSpPr>
      <xdr:spPr>
        <a:xfrm>
          <a:off x="2717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85344</xdr:rowOff>
    </xdr:from>
    <xdr:to>
      <xdr:col>11</xdr:col>
      <xdr:colOff>60325</xdr:colOff>
      <xdr:row>77</xdr:row>
      <xdr:rowOff>15494</xdr:rowOff>
    </xdr:to>
    <xdr:sp macro="" textlink="">
      <xdr:nvSpPr>
        <xdr:cNvPr id="390" name="楕円 389"/>
        <xdr:cNvSpPr/>
      </xdr:nvSpPr>
      <xdr:spPr>
        <a:xfrm>
          <a:off x="2159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25671</xdr:rowOff>
    </xdr:from>
    <xdr:ext cx="762000" cy="259045"/>
    <xdr:sp macro="" textlink="">
      <xdr:nvSpPr>
        <xdr:cNvPr id="391" name="テキスト ボックス 390"/>
        <xdr:cNvSpPr txBox="1"/>
      </xdr:nvSpPr>
      <xdr:spPr>
        <a:xfrm>
          <a:off x="1828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103632</xdr:rowOff>
    </xdr:from>
    <xdr:to>
      <xdr:col>6</xdr:col>
      <xdr:colOff>171450</xdr:colOff>
      <xdr:row>77</xdr:row>
      <xdr:rowOff>33782</xdr:rowOff>
    </xdr:to>
    <xdr:sp macro="" textlink="">
      <xdr:nvSpPr>
        <xdr:cNvPr id="392" name="楕円 391"/>
        <xdr:cNvSpPr/>
      </xdr:nvSpPr>
      <xdr:spPr>
        <a:xfrm>
          <a:off x="1270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43959</xdr:rowOff>
    </xdr:from>
    <xdr:ext cx="762000" cy="259045"/>
    <xdr:sp macro="" textlink="">
      <xdr:nvSpPr>
        <xdr:cNvPr id="393" name="テキスト ボックス 392"/>
        <xdr:cNvSpPr txBox="1"/>
      </xdr:nvSpPr>
      <xdr:spPr>
        <a:xfrm>
          <a:off x="939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年度までは類似団体平均を大きく上回っていたが、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年度より人件費が減少したこと等に伴い、類似団体平均と同じ水準となった。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年度も類似団体平均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を下回ってはいるが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、扶助費の経常収支比率が大きく増加していることから、今後は類似団体平均を上回る可能性もある。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138430</xdr:rowOff>
    </xdr:from>
    <xdr:to>
      <xdr:col>82</xdr:col>
      <xdr:colOff>107950</xdr:colOff>
      <xdr:row>76</xdr:row>
      <xdr:rowOff>138430</xdr:rowOff>
    </xdr:to>
    <xdr:cxnSp macro="">
      <xdr:nvCxnSpPr>
        <xdr:cNvPr id="426" name="直線コネクタ 425"/>
        <xdr:cNvCxnSpPr/>
      </xdr:nvCxnSpPr>
      <xdr:spPr>
        <a:xfrm>
          <a:off x="15671800" y="131686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97807</xdr:rowOff>
    </xdr:from>
    <xdr:ext cx="762000" cy="259045"/>
    <xdr:sp macro="" textlink="">
      <xdr:nvSpPr>
        <xdr:cNvPr id="427" name="公債費以外平均値テキスト"/>
        <xdr:cNvSpPr txBox="1"/>
      </xdr:nvSpPr>
      <xdr:spPr>
        <a:xfrm>
          <a:off x="16598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88900</xdr:rowOff>
    </xdr:from>
    <xdr:to>
      <xdr:col>78</xdr:col>
      <xdr:colOff>69850</xdr:colOff>
      <xdr:row>76</xdr:row>
      <xdr:rowOff>138430</xdr:rowOff>
    </xdr:to>
    <xdr:cxnSp macro="">
      <xdr:nvCxnSpPr>
        <xdr:cNvPr id="429" name="直線コネクタ 428"/>
        <xdr:cNvCxnSpPr/>
      </xdr:nvCxnSpPr>
      <xdr:spPr>
        <a:xfrm>
          <a:off x="14782800" y="131191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21607</xdr:rowOff>
    </xdr:from>
    <xdr:ext cx="736600" cy="259045"/>
    <xdr:sp macro="" textlink="">
      <xdr:nvSpPr>
        <xdr:cNvPr id="431" name="テキスト ボックス 430"/>
        <xdr:cNvSpPr txBox="1"/>
      </xdr:nvSpPr>
      <xdr:spPr>
        <a:xfrm>
          <a:off x="15290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88900</xdr:rowOff>
    </xdr:from>
    <xdr:to>
      <xdr:col>73</xdr:col>
      <xdr:colOff>180975</xdr:colOff>
      <xdr:row>77</xdr:row>
      <xdr:rowOff>31750</xdr:rowOff>
    </xdr:to>
    <xdr:cxnSp macro="">
      <xdr:nvCxnSpPr>
        <xdr:cNvPr id="432" name="直線コネクタ 431"/>
        <xdr:cNvCxnSpPr/>
      </xdr:nvCxnSpPr>
      <xdr:spPr>
        <a:xfrm flipV="1">
          <a:off x="13893800" y="13119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57150</xdr:rowOff>
    </xdr:from>
    <xdr:to>
      <xdr:col>74</xdr:col>
      <xdr:colOff>31750</xdr:colOff>
      <xdr:row>76</xdr:row>
      <xdr:rowOff>158750</xdr:rowOff>
    </xdr:to>
    <xdr:sp macro="" textlink="">
      <xdr:nvSpPr>
        <xdr:cNvPr id="433" name="フローチャート: 判断 432"/>
        <xdr:cNvSpPr/>
      </xdr:nvSpPr>
      <xdr:spPr>
        <a:xfrm>
          <a:off x="14732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143527</xdr:rowOff>
    </xdr:from>
    <xdr:ext cx="762000" cy="259045"/>
    <xdr:sp macro="" textlink="">
      <xdr:nvSpPr>
        <xdr:cNvPr id="434" name="テキスト ボックス 433"/>
        <xdr:cNvSpPr txBox="1"/>
      </xdr:nvSpPr>
      <xdr:spPr>
        <a:xfrm>
          <a:off x="14401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31750</xdr:rowOff>
    </xdr:from>
    <xdr:to>
      <xdr:col>69</xdr:col>
      <xdr:colOff>92075</xdr:colOff>
      <xdr:row>77</xdr:row>
      <xdr:rowOff>46989</xdr:rowOff>
    </xdr:to>
    <xdr:cxnSp macro="">
      <xdr:nvCxnSpPr>
        <xdr:cNvPr id="435" name="直線コネクタ 434"/>
        <xdr:cNvCxnSpPr/>
      </xdr:nvCxnSpPr>
      <xdr:spPr>
        <a:xfrm flipV="1">
          <a:off x="13004800" y="132334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6" name="フローチャート: 判断 435"/>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37" name="テキスト ボックス 436"/>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8" name="フローチャート: 判断 437"/>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39" name="テキスト ボックス 438"/>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87630</xdr:rowOff>
    </xdr:from>
    <xdr:to>
      <xdr:col>82</xdr:col>
      <xdr:colOff>158750</xdr:colOff>
      <xdr:row>77</xdr:row>
      <xdr:rowOff>17780</xdr:rowOff>
    </xdr:to>
    <xdr:sp macro="" textlink="">
      <xdr:nvSpPr>
        <xdr:cNvPr id="445" name="楕円 444"/>
        <xdr:cNvSpPr/>
      </xdr:nvSpPr>
      <xdr:spPr>
        <a:xfrm>
          <a:off x="164592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104157</xdr:rowOff>
    </xdr:from>
    <xdr:ext cx="762000" cy="259045"/>
    <xdr:sp macro="" textlink="">
      <xdr:nvSpPr>
        <xdr:cNvPr id="446" name="公債費以外該当値テキスト"/>
        <xdr:cNvSpPr txBox="1"/>
      </xdr:nvSpPr>
      <xdr:spPr>
        <a:xfrm>
          <a:off x="165989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87630</xdr:rowOff>
    </xdr:from>
    <xdr:to>
      <xdr:col>78</xdr:col>
      <xdr:colOff>120650</xdr:colOff>
      <xdr:row>77</xdr:row>
      <xdr:rowOff>17780</xdr:rowOff>
    </xdr:to>
    <xdr:sp macro="" textlink="">
      <xdr:nvSpPr>
        <xdr:cNvPr id="447" name="楕円 446"/>
        <xdr:cNvSpPr/>
      </xdr:nvSpPr>
      <xdr:spPr>
        <a:xfrm>
          <a:off x="15621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27957</xdr:rowOff>
    </xdr:from>
    <xdr:ext cx="736600" cy="259045"/>
    <xdr:sp macro="" textlink="">
      <xdr:nvSpPr>
        <xdr:cNvPr id="448" name="テキスト ボックス 447"/>
        <xdr:cNvSpPr txBox="1"/>
      </xdr:nvSpPr>
      <xdr:spPr>
        <a:xfrm>
          <a:off x="15290800" y="1288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38100</xdr:rowOff>
    </xdr:from>
    <xdr:to>
      <xdr:col>74</xdr:col>
      <xdr:colOff>31750</xdr:colOff>
      <xdr:row>76</xdr:row>
      <xdr:rowOff>139700</xdr:rowOff>
    </xdr:to>
    <xdr:sp macro="" textlink="">
      <xdr:nvSpPr>
        <xdr:cNvPr id="449" name="楕円 448"/>
        <xdr:cNvSpPr/>
      </xdr:nvSpPr>
      <xdr:spPr>
        <a:xfrm>
          <a:off x="14732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149877</xdr:rowOff>
    </xdr:from>
    <xdr:ext cx="762000" cy="259045"/>
    <xdr:sp macro="" textlink="">
      <xdr:nvSpPr>
        <xdr:cNvPr id="450" name="テキスト ボックス 449"/>
        <xdr:cNvSpPr txBox="1"/>
      </xdr:nvSpPr>
      <xdr:spPr>
        <a:xfrm>
          <a:off x="14401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152400</xdr:rowOff>
    </xdr:from>
    <xdr:to>
      <xdr:col>69</xdr:col>
      <xdr:colOff>142875</xdr:colOff>
      <xdr:row>77</xdr:row>
      <xdr:rowOff>82550</xdr:rowOff>
    </xdr:to>
    <xdr:sp macro="" textlink="">
      <xdr:nvSpPr>
        <xdr:cNvPr id="451" name="楕円 450"/>
        <xdr:cNvSpPr/>
      </xdr:nvSpPr>
      <xdr:spPr>
        <a:xfrm>
          <a:off x="13843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67327</xdr:rowOff>
    </xdr:from>
    <xdr:ext cx="762000" cy="259045"/>
    <xdr:sp macro="" textlink="">
      <xdr:nvSpPr>
        <xdr:cNvPr id="452" name="テキスト ボックス 451"/>
        <xdr:cNvSpPr txBox="1"/>
      </xdr:nvSpPr>
      <xdr:spPr>
        <a:xfrm>
          <a:off x="13512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53" name="楕円 452"/>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54" name="テキスト ボックス 453"/>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熊本県荒尾市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90272</xdr:rowOff>
    </xdr:from>
    <xdr:to>
      <xdr:col>29</xdr:col>
      <xdr:colOff>127000</xdr:colOff>
      <xdr:row>18</xdr:row>
      <xdr:rowOff>133096</xdr:rowOff>
    </xdr:to>
    <xdr:cxnSp macro="">
      <xdr:nvCxnSpPr>
        <xdr:cNvPr id="50" name="直線コネクタ 49"/>
        <xdr:cNvCxnSpPr/>
      </xdr:nvCxnSpPr>
      <xdr:spPr bwMode="auto">
        <a:xfrm flipV="1">
          <a:off x="5003800" y="3052547"/>
          <a:ext cx="647700" cy="214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27900</xdr:rowOff>
    </xdr:from>
    <xdr:ext cx="762000" cy="259045"/>
    <xdr:sp macro="" textlink="">
      <xdr:nvSpPr>
        <xdr:cNvPr id="51" name="人口1人当たり決算額の推移平均値テキスト130"/>
        <xdr:cNvSpPr txBox="1"/>
      </xdr:nvSpPr>
      <xdr:spPr>
        <a:xfrm>
          <a:off x="5740400" y="28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112141</xdr:rowOff>
    </xdr:from>
    <xdr:to>
      <xdr:col>26</xdr:col>
      <xdr:colOff>50800</xdr:colOff>
      <xdr:row>18</xdr:row>
      <xdr:rowOff>133096</xdr:rowOff>
    </xdr:to>
    <xdr:cxnSp macro="">
      <xdr:nvCxnSpPr>
        <xdr:cNvPr id="53" name="直線コネクタ 52"/>
        <xdr:cNvCxnSpPr/>
      </xdr:nvCxnSpPr>
      <xdr:spPr bwMode="auto">
        <a:xfrm>
          <a:off x="4305300" y="3074416"/>
          <a:ext cx="698500" cy="192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130160</xdr:rowOff>
    </xdr:from>
    <xdr:ext cx="736600" cy="259045"/>
    <xdr:sp macro="" textlink="">
      <xdr:nvSpPr>
        <xdr:cNvPr id="55" name="テキスト ボックス 54"/>
        <xdr:cNvSpPr txBox="1"/>
      </xdr:nvSpPr>
      <xdr:spPr>
        <a:xfrm>
          <a:off x="4622800" y="274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112141</xdr:rowOff>
    </xdr:from>
    <xdr:to>
      <xdr:col>22</xdr:col>
      <xdr:colOff>114300</xdr:colOff>
      <xdr:row>17</xdr:row>
      <xdr:rowOff>130543</xdr:rowOff>
    </xdr:to>
    <xdr:cxnSp macro="">
      <xdr:nvCxnSpPr>
        <xdr:cNvPr id="56" name="直線コネクタ 55"/>
        <xdr:cNvCxnSpPr/>
      </xdr:nvCxnSpPr>
      <xdr:spPr bwMode="auto">
        <a:xfrm flipV="1">
          <a:off x="3606800" y="3074416"/>
          <a:ext cx="698500" cy="18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25089</xdr:rowOff>
    </xdr:from>
    <xdr:to>
      <xdr:col>22</xdr:col>
      <xdr:colOff>165100</xdr:colOff>
      <xdr:row>17</xdr:row>
      <xdr:rowOff>126689</xdr:rowOff>
    </xdr:to>
    <xdr:sp macro="" textlink="">
      <xdr:nvSpPr>
        <xdr:cNvPr id="57" name="フローチャート: 判断 56"/>
        <xdr:cNvSpPr/>
      </xdr:nvSpPr>
      <xdr:spPr bwMode="auto">
        <a:xfrm>
          <a:off x="4254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136866</xdr:rowOff>
    </xdr:from>
    <xdr:ext cx="762000" cy="259045"/>
    <xdr:sp macro="" textlink="">
      <xdr:nvSpPr>
        <xdr:cNvPr id="58" name="テキスト ボックス 57"/>
        <xdr:cNvSpPr txBox="1"/>
      </xdr:nvSpPr>
      <xdr:spPr>
        <a:xfrm>
          <a:off x="3924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96539</xdr:rowOff>
    </xdr:from>
    <xdr:to>
      <xdr:col>18</xdr:col>
      <xdr:colOff>177800</xdr:colOff>
      <xdr:row>17</xdr:row>
      <xdr:rowOff>130543</xdr:rowOff>
    </xdr:to>
    <xdr:cxnSp macro="">
      <xdr:nvCxnSpPr>
        <xdr:cNvPr id="59" name="直線コネクタ 58"/>
        <xdr:cNvCxnSpPr/>
      </xdr:nvCxnSpPr>
      <xdr:spPr bwMode="auto">
        <a:xfrm>
          <a:off x="2908300" y="3058814"/>
          <a:ext cx="698500" cy="34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39472</xdr:rowOff>
    </xdr:from>
    <xdr:to>
      <xdr:col>29</xdr:col>
      <xdr:colOff>177800</xdr:colOff>
      <xdr:row>17</xdr:row>
      <xdr:rowOff>141072</xdr:rowOff>
    </xdr:to>
    <xdr:sp macro="" textlink="">
      <xdr:nvSpPr>
        <xdr:cNvPr id="69" name="楕円 68"/>
        <xdr:cNvSpPr/>
      </xdr:nvSpPr>
      <xdr:spPr bwMode="auto">
        <a:xfrm>
          <a:off x="5600700" y="3001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11549</xdr:rowOff>
    </xdr:from>
    <xdr:ext cx="762000" cy="259045"/>
    <xdr:sp macro="" textlink="">
      <xdr:nvSpPr>
        <xdr:cNvPr id="70" name="人口1人当たり決算額の推移該当値テキスト130"/>
        <xdr:cNvSpPr txBox="1"/>
      </xdr:nvSpPr>
      <xdr:spPr>
        <a:xfrm>
          <a:off x="5740400" y="29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82296</xdr:rowOff>
    </xdr:from>
    <xdr:to>
      <xdr:col>26</xdr:col>
      <xdr:colOff>101600</xdr:colOff>
      <xdr:row>19</xdr:row>
      <xdr:rowOff>12446</xdr:rowOff>
    </xdr:to>
    <xdr:sp macro="" textlink="">
      <xdr:nvSpPr>
        <xdr:cNvPr id="71" name="楕円 70"/>
        <xdr:cNvSpPr/>
      </xdr:nvSpPr>
      <xdr:spPr bwMode="auto">
        <a:xfrm>
          <a:off x="4953000" y="3216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168673</xdr:rowOff>
    </xdr:from>
    <xdr:ext cx="736600" cy="259045"/>
    <xdr:sp macro="" textlink="">
      <xdr:nvSpPr>
        <xdr:cNvPr id="72" name="テキスト ボックス 71"/>
        <xdr:cNvSpPr txBox="1"/>
      </xdr:nvSpPr>
      <xdr:spPr>
        <a:xfrm>
          <a:off x="4622800" y="3302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61341</xdr:rowOff>
    </xdr:from>
    <xdr:to>
      <xdr:col>22</xdr:col>
      <xdr:colOff>165100</xdr:colOff>
      <xdr:row>17</xdr:row>
      <xdr:rowOff>162941</xdr:rowOff>
    </xdr:to>
    <xdr:sp macro="" textlink="">
      <xdr:nvSpPr>
        <xdr:cNvPr id="73" name="楕円 72"/>
        <xdr:cNvSpPr/>
      </xdr:nvSpPr>
      <xdr:spPr bwMode="auto">
        <a:xfrm>
          <a:off x="4254500" y="3023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147718</xdr:rowOff>
    </xdr:from>
    <xdr:ext cx="762000" cy="259045"/>
    <xdr:sp macro="" textlink="">
      <xdr:nvSpPr>
        <xdr:cNvPr id="74" name="テキスト ボックス 73"/>
        <xdr:cNvSpPr txBox="1"/>
      </xdr:nvSpPr>
      <xdr:spPr>
        <a:xfrm>
          <a:off x="3924300" y="310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79743</xdr:rowOff>
    </xdr:from>
    <xdr:to>
      <xdr:col>19</xdr:col>
      <xdr:colOff>38100</xdr:colOff>
      <xdr:row>18</xdr:row>
      <xdr:rowOff>9893</xdr:rowOff>
    </xdr:to>
    <xdr:sp macro="" textlink="">
      <xdr:nvSpPr>
        <xdr:cNvPr id="75" name="楕円 74"/>
        <xdr:cNvSpPr/>
      </xdr:nvSpPr>
      <xdr:spPr bwMode="auto">
        <a:xfrm>
          <a:off x="3556000" y="3042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166120</xdr:rowOff>
    </xdr:from>
    <xdr:ext cx="762000" cy="259045"/>
    <xdr:sp macro="" textlink="">
      <xdr:nvSpPr>
        <xdr:cNvPr id="76" name="テキスト ボックス 75"/>
        <xdr:cNvSpPr txBox="1"/>
      </xdr:nvSpPr>
      <xdr:spPr>
        <a:xfrm>
          <a:off x="3225800" y="312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45739</xdr:rowOff>
    </xdr:from>
    <xdr:to>
      <xdr:col>15</xdr:col>
      <xdr:colOff>101600</xdr:colOff>
      <xdr:row>17</xdr:row>
      <xdr:rowOff>147339</xdr:rowOff>
    </xdr:to>
    <xdr:sp macro="" textlink="">
      <xdr:nvSpPr>
        <xdr:cNvPr id="77" name="楕円 76"/>
        <xdr:cNvSpPr/>
      </xdr:nvSpPr>
      <xdr:spPr bwMode="auto">
        <a:xfrm>
          <a:off x="2857500" y="3008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132116</xdr:rowOff>
    </xdr:from>
    <xdr:ext cx="762000" cy="259045"/>
    <xdr:sp macro="" textlink="">
      <xdr:nvSpPr>
        <xdr:cNvPr id="78" name="テキスト ボックス 77"/>
        <xdr:cNvSpPr txBox="1"/>
      </xdr:nvSpPr>
      <xdr:spPr>
        <a:xfrm>
          <a:off x="2527300" y="309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39185</xdr:rowOff>
    </xdr:from>
    <xdr:to>
      <xdr:col>29</xdr:col>
      <xdr:colOff>127000</xdr:colOff>
      <xdr:row>35</xdr:row>
      <xdr:rowOff>108810</xdr:rowOff>
    </xdr:to>
    <xdr:cxnSp macro="">
      <xdr:nvCxnSpPr>
        <xdr:cNvPr id="113" name="直線コネクタ 112"/>
        <xdr:cNvCxnSpPr/>
      </xdr:nvCxnSpPr>
      <xdr:spPr bwMode="auto">
        <a:xfrm>
          <a:off x="5003800" y="6649535"/>
          <a:ext cx="647700" cy="69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206468</xdr:rowOff>
    </xdr:from>
    <xdr:ext cx="762000" cy="259045"/>
    <xdr:sp macro="" textlink="">
      <xdr:nvSpPr>
        <xdr:cNvPr id="114" name="人口1人当たり決算額の推移平均値テキスト445"/>
        <xdr:cNvSpPr txBox="1"/>
      </xdr:nvSpPr>
      <xdr:spPr>
        <a:xfrm>
          <a:off x="5740400" y="6816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39185</xdr:rowOff>
    </xdr:from>
    <xdr:to>
      <xdr:col>26</xdr:col>
      <xdr:colOff>50800</xdr:colOff>
      <xdr:row>35</xdr:row>
      <xdr:rowOff>98196</xdr:rowOff>
    </xdr:to>
    <xdr:cxnSp macro="">
      <xdr:nvCxnSpPr>
        <xdr:cNvPr id="116" name="直線コネクタ 115"/>
        <xdr:cNvCxnSpPr/>
      </xdr:nvCxnSpPr>
      <xdr:spPr bwMode="auto">
        <a:xfrm flipV="1">
          <a:off x="4305300" y="6649535"/>
          <a:ext cx="698500" cy="59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300586</xdr:rowOff>
    </xdr:from>
    <xdr:ext cx="736600" cy="259045"/>
    <xdr:sp macro="" textlink="">
      <xdr:nvSpPr>
        <xdr:cNvPr id="118" name="テキスト ボックス 117"/>
        <xdr:cNvSpPr txBox="1"/>
      </xdr:nvSpPr>
      <xdr:spPr>
        <a:xfrm>
          <a:off x="4622800" y="6910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322094</xdr:rowOff>
    </xdr:from>
    <xdr:to>
      <xdr:col>22</xdr:col>
      <xdr:colOff>114300</xdr:colOff>
      <xdr:row>35</xdr:row>
      <xdr:rowOff>98196</xdr:rowOff>
    </xdr:to>
    <xdr:cxnSp macro="">
      <xdr:nvCxnSpPr>
        <xdr:cNvPr id="119" name="直線コネクタ 118"/>
        <xdr:cNvCxnSpPr/>
      </xdr:nvCxnSpPr>
      <xdr:spPr bwMode="auto">
        <a:xfrm>
          <a:off x="3606800" y="6589544"/>
          <a:ext cx="698500" cy="119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227174</xdr:rowOff>
    </xdr:from>
    <xdr:to>
      <xdr:col>22</xdr:col>
      <xdr:colOff>165100</xdr:colOff>
      <xdr:row>35</xdr:row>
      <xdr:rowOff>328774</xdr:rowOff>
    </xdr:to>
    <xdr:sp macro="" textlink="">
      <xdr:nvSpPr>
        <xdr:cNvPr id="120" name="フローチャート: 判断 119"/>
        <xdr:cNvSpPr/>
      </xdr:nvSpPr>
      <xdr:spPr bwMode="auto">
        <a:xfrm>
          <a:off x="4254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313551</xdr:rowOff>
    </xdr:from>
    <xdr:ext cx="762000" cy="259045"/>
    <xdr:sp macro="" textlink="">
      <xdr:nvSpPr>
        <xdr:cNvPr id="121" name="テキスト ボックス 120"/>
        <xdr:cNvSpPr txBox="1"/>
      </xdr:nvSpPr>
      <xdr:spPr>
        <a:xfrm>
          <a:off x="39243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291004</xdr:rowOff>
    </xdr:from>
    <xdr:to>
      <xdr:col>18</xdr:col>
      <xdr:colOff>177800</xdr:colOff>
      <xdr:row>34</xdr:row>
      <xdr:rowOff>322094</xdr:rowOff>
    </xdr:to>
    <xdr:cxnSp macro="">
      <xdr:nvCxnSpPr>
        <xdr:cNvPr id="122" name="直線コネクタ 121"/>
        <xdr:cNvCxnSpPr/>
      </xdr:nvCxnSpPr>
      <xdr:spPr bwMode="auto">
        <a:xfrm>
          <a:off x="2908300" y="6558454"/>
          <a:ext cx="698500" cy="31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189781</xdr:rowOff>
    </xdr:from>
    <xdr:ext cx="762000" cy="259045"/>
    <xdr:sp macro="" textlink="">
      <xdr:nvSpPr>
        <xdr:cNvPr id="124" name="テキスト ボックス 123"/>
        <xdr:cNvSpPr txBox="1"/>
      </xdr:nvSpPr>
      <xdr:spPr>
        <a:xfrm>
          <a:off x="32258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125120</xdr:rowOff>
    </xdr:from>
    <xdr:ext cx="762000" cy="259045"/>
    <xdr:sp macro="" textlink="">
      <xdr:nvSpPr>
        <xdr:cNvPr id="126" name="テキスト ボックス 125"/>
        <xdr:cNvSpPr txBox="1"/>
      </xdr:nvSpPr>
      <xdr:spPr>
        <a:xfrm>
          <a:off x="2527300" y="67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58010</xdr:rowOff>
    </xdr:from>
    <xdr:to>
      <xdr:col>29</xdr:col>
      <xdr:colOff>177800</xdr:colOff>
      <xdr:row>35</xdr:row>
      <xdr:rowOff>159610</xdr:rowOff>
    </xdr:to>
    <xdr:sp macro="" textlink="">
      <xdr:nvSpPr>
        <xdr:cNvPr id="132" name="楕円 131"/>
        <xdr:cNvSpPr/>
      </xdr:nvSpPr>
      <xdr:spPr bwMode="auto">
        <a:xfrm>
          <a:off x="5600700" y="6668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245987</xdr:rowOff>
    </xdr:from>
    <xdr:ext cx="762000" cy="259045"/>
    <xdr:sp macro="" textlink="">
      <xdr:nvSpPr>
        <xdr:cNvPr id="133" name="人口1人当たり決算額の推移該当値テキスト445"/>
        <xdr:cNvSpPr txBox="1"/>
      </xdr:nvSpPr>
      <xdr:spPr>
        <a:xfrm>
          <a:off x="5740400" y="651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331285</xdr:rowOff>
    </xdr:from>
    <xdr:to>
      <xdr:col>26</xdr:col>
      <xdr:colOff>101600</xdr:colOff>
      <xdr:row>35</xdr:row>
      <xdr:rowOff>89985</xdr:rowOff>
    </xdr:to>
    <xdr:sp macro="" textlink="">
      <xdr:nvSpPr>
        <xdr:cNvPr id="134" name="楕円 133"/>
        <xdr:cNvSpPr/>
      </xdr:nvSpPr>
      <xdr:spPr bwMode="auto">
        <a:xfrm>
          <a:off x="4953000" y="6598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100162</xdr:rowOff>
    </xdr:from>
    <xdr:ext cx="736600" cy="259045"/>
    <xdr:sp macro="" textlink="">
      <xdr:nvSpPr>
        <xdr:cNvPr id="135" name="テキスト ボックス 134"/>
        <xdr:cNvSpPr txBox="1"/>
      </xdr:nvSpPr>
      <xdr:spPr>
        <a:xfrm>
          <a:off x="4622800" y="6367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47396</xdr:rowOff>
    </xdr:from>
    <xdr:to>
      <xdr:col>22</xdr:col>
      <xdr:colOff>165100</xdr:colOff>
      <xdr:row>35</xdr:row>
      <xdr:rowOff>148996</xdr:rowOff>
    </xdr:to>
    <xdr:sp macro="" textlink="">
      <xdr:nvSpPr>
        <xdr:cNvPr id="136" name="楕円 135"/>
        <xdr:cNvSpPr/>
      </xdr:nvSpPr>
      <xdr:spPr bwMode="auto">
        <a:xfrm>
          <a:off x="4254500" y="6657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159173</xdr:rowOff>
    </xdr:from>
    <xdr:ext cx="762000" cy="259045"/>
    <xdr:sp macro="" textlink="">
      <xdr:nvSpPr>
        <xdr:cNvPr id="137" name="テキスト ボックス 136"/>
        <xdr:cNvSpPr txBox="1"/>
      </xdr:nvSpPr>
      <xdr:spPr>
        <a:xfrm>
          <a:off x="3924300" y="642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271294</xdr:rowOff>
    </xdr:from>
    <xdr:to>
      <xdr:col>19</xdr:col>
      <xdr:colOff>38100</xdr:colOff>
      <xdr:row>35</xdr:row>
      <xdr:rowOff>29994</xdr:rowOff>
    </xdr:to>
    <xdr:sp macro="" textlink="">
      <xdr:nvSpPr>
        <xdr:cNvPr id="138" name="楕円 137"/>
        <xdr:cNvSpPr/>
      </xdr:nvSpPr>
      <xdr:spPr bwMode="auto">
        <a:xfrm>
          <a:off x="3556000" y="6538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40171</xdr:rowOff>
    </xdr:from>
    <xdr:ext cx="762000" cy="259045"/>
    <xdr:sp macro="" textlink="">
      <xdr:nvSpPr>
        <xdr:cNvPr id="139" name="テキスト ボックス 138"/>
        <xdr:cNvSpPr txBox="1"/>
      </xdr:nvSpPr>
      <xdr:spPr>
        <a:xfrm>
          <a:off x="3225800" y="630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240204</xdr:rowOff>
    </xdr:from>
    <xdr:to>
      <xdr:col>15</xdr:col>
      <xdr:colOff>101600</xdr:colOff>
      <xdr:row>34</xdr:row>
      <xdr:rowOff>341804</xdr:rowOff>
    </xdr:to>
    <xdr:sp macro="" textlink="">
      <xdr:nvSpPr>
        <xdr:cNvPr id="140" name="楕円 139"/>
        <xdr:cNvSpPr/>
      </xdr:nvSpPr>
      <xdr:spPr bwMode="auto">
        <a:xfrm>
          <a:off x="2857500" y="6507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9081</xdr:rowOff>
    </xdr:from>
    <xdr:ext cx="762000" cy="259045"/>
    <xdr:sp macro="" textlink="">
      <xdr:nvSpPr>
        <xdr:cNvPr id="141" name="テキスト ボックス 140"/>
        <xdr:cNvSpPr txBox="1"/>
      </xdr:nvSpPr>
      <xdr:spPr>
        <a:xfrm>
          <a:off x="2527300" y="6276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熊本県荒尾市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53,432
53,155
57.37
20,915,249
20,301,494
433,273
11,678,964
15,100,192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5569</xdr:rowOff>
    </xdr:from>
    <xdr:to>
      <xdr:col>24</xdr:col>
      <xdr:colOff>63500</xdr:colOff>
      <xdr:row>38</xdr:row>
      <xdr:rowOff>64662</xdr:rowOff>
    </xdr:to>
    <xdr:cxnSp macro="">
      <xdr:nvCxnSpPr>
        <xdr:cNvPr id="61" name="直線コネクタ 60"/>
        <xdr:cNvCxnSpPr/>
      </xdr:nvCxnSpPr>
      <xdr:spPr>
        <a:xfrm flipV="1">
          <a:off x="3797300" y="6520669"/>
          <a:ext cx="838200" cy="5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29557</xdr:rowOff>
    </xdr:from>
    <xdr:ext cx="534377" cy="259045"/>
    <xdr:sp macro="" textlink="">
      <xdr:nvSpPr>
        <xdr:cNvPr id="62" name="人件費平均値テキスト"/>
        <xdr:cNvSpPr txBox="1"/>
      </xdr:nvSpPr>
      <xdr:spPr>
        <a:xfrm>
          <a:off x="4686300" y="6201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170237</xdr:rowOff>
    </xdr:from>
    <xdr:to>
      <xdr:col>19</xdr:col>
      <xdr:colOff>177800</xdr:colOff>
      <xdr:row>38</xdr:row>
      <xdr:rowOff>64662</xdr:rowOff>
    </xdr:to>
    <xdr:cxnSp macro="">
      <xdr:nvCxnSpPr>
        <xdr:cNvPr id="64" name="直線コネクタ 63"/>
        <xdr:cNvCxnSpPr/>
      </xdr:nvCxnSpPr>
      <xdr:spPr>
        <a:xfrm>
          <a:off x="2908300" y="6513887"/>
          <a:ext cx="889000" cy="6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117244</xdr:rowOff>
    </xdr:from>
    <xdr:ext cx="534377" cy="259045"/>
    <xdr:sp macro="" textlink="">
      <xdr:nvSpPr>
        <xdr:cNvPr id="66" name="テキスト ボックス 65"/>
        <xdr:cNvSpPr txBox="1"/>
      </xdr:nvSpPr>
      <xdr:spPr>
        <a:xfrm>
          <a:off x="3530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98819</xdr:rowOff>
    </xdr:from>
    <xdr:to>
      <xdr:col>15</xdr:col>
      <xdr:colOff>50800</xdr:colOff>
      <xdr:row>37</xdr:row>
      <xdr:rowOff>170237</xdr:rowOff>
    </xdr:to>
    <xdr:cxnSp macro="">
      <xdr:nvCxnSpPr>
        <xdr:cNvPr id="67" name="直線コネクタ 66"/>
        <xdr:cNvCxnSpPr/>
      </xdr:nvCxnSpPr>
      <xdr:spPr>
        <a:xfrm>
          <a:off x="2019300" y="6442469"/>
          <a:ext cx="889000" cy="7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162966</xdr:rowOff>
    </xdr:from>
    <xdr:to>
      <xdr:col>15</xdr:col>
      <xdr:colOff>101600</xdr:colOff>
      <xdr:row>37</xdr:row>
      <xdr:rowOff>93116</xdr:rowOff>
    </xdr:to>
    <xdr:sp macro="" textlink="">
      <xdr:nvSpPr>
        <xdr:cNvPr id="68" name="フローチャート: 判断 67"/>
        <xdr:cNvSpPr/>
      </xdr:nvSpPr>
      <xdr:spPr>
        <a:xfrm>
          <a:off x="2857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109643</xdr:rowOff>
    </xdr:from>
    <xdr:ext cx="534377" cy="259045"/>
    <xdr:sp macro="" textlink="">
      <xdr:nvSpPr>
        <xdr:cNvPr id="69" name="テキスト ボックス 68"/>
        <xdr:cNvSpPr txBox="1"/>
      </xdr:nvSpPr>
      <xdr:spPr>
        <a:xfrm>
          <a:off x="2641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68815</xdr:rowOff>
    </xdr:from>
    <xdr:to>
      <xdr:col>10</xdr:col>
      <xdr:colOff>114300</xdr:colOff>
      <xdr:row>37</xdr:row>
      <xdr:rowOff>98819</xdr:rowOff>
    </xdr:to>
    <xdr:cxnSp macro="">
      <xdr:nvCxnSpPr>
        <xdr:cNvPr id="70" name="直線コネクタ 69"/>
        <xdr:cNvCxnSpPr/>
      </xdr:nvCxnSpPr>
      <xdr:spPr>
        <a:xfrm>
          <a:off x="1130300" y="6412465"/>
          <a:ext cx="889000" cy="3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29578</xdr:rowOff>
    </xdr:from>
    <xdr:to>
      <xdr:col>10</xdr:col>
      <xdr:colOff>165100</xdr:colOff>
      <xdr:row>36</xdr:row>
      <xdr:rowOff>131178</xdr:rowOff>
    </xdr:to>
    <xdr:sp macro="" textlink="">
      <xdr:nvSpPr>
        <xdr:cNvPr id="71" name="フローチャート: 判断 70"/>
        <xdr:cNvSpPr/>
      </xdr:nvSpPr>
      <xdr:spPr>
        <a:xfrm>
          <a:off x="1968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147705</xdr:rowOff>
    </xdr:from>
    <xdr:ext cx="534377" cy="259045"/>
    <xdr:sp macro="" textlink="">
      <xdr:nvSpPr>
        <xdr:cNvPr id="72" name="テキスト ボックス 71"/>
        <xdr:cNvSpPr txBox="1"/>
      </xdr:nvSpPr>
      <xdr:spPr>
        <a:xfrm>
          <a:off x="1752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36760</xdr:rowOff>
    </xdr:from>
    <xdr:to>
      <xdr:col>6</xdr:col>
      <xdr:colOff>38100</xdr:colOff>
      <xdr:row>36</xdr:row>
      <xdr:rowOff>138360</xdr:rowOff>
    </xdr:to>
    <xdr:sp macro="" textlink="">
      <xdr:nvSpPr>
        <xdr:cNvPr id="73" name="フローチャート: 判断 72"/>
        <xdr:cNvSpPr/>
      </xdr:nvSpPr>
      <xdr:spPr>
        <a:xfrm>
          <a:off x="1079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154887</xdr:rowOff>
    </xdr:from>
    <xdr:ext cx="534377" cy="259045"/>
    <xdr:sp macro="" textlink="">
      <xdr:nvSpPr>
        <xdr:cNvPr id="74" name="テキスト ボックス 73"/>
        <xdr:cNvSpPr txBox="1"/>
      </xdr:nvSpPr>
      <xdr:spPr>
        <a:xfrm>
          <a:off x="863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126219</xdr:rowOff>
    </xdr:from>
    <xdr:to>
      <xdr:col>24</xdr:col>
      <xdr:colOff>114300</xdr:colOff>
      <xdr:row>38</xdr:row>
      <xdr:rowOff>56369</xdr:rowOff>
    </xdr:to>
    <xdr:sp macro="" textlink="">
      <xdr:nvSpPr>
        <xdr:cNvPr id="80" name="楕円 79"/>
        <xdr:cNvSpPr/>
      </xdr:nvSpPr>
      <xdr:spPr>
        <a:xfrm>
          <a:off x="4584700" y="646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104646</xdr:rowOff>
    </xdr:from>
    <xdr:ext cx="534377" cy="259045"/>
    <xdr:sp macro="" textlink="">
      <xdr:nvSpPr>
        <xdr:cNvPr id="81" name="人件費該当値テキスト"/>
        <xdr:cNvSpPr txBox="1"/>
      </xdr:nvSpPr>
      <xdr:spPr>
        <a:xfrm>
          <a:off x="4686300" y="644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13862</xdr:rowOff>
    </xdr:from>
    <xdr:to>
      <xdr:col>20</xdr:col>
      <xdr:colOff>38100</xdr:colOff>
      <xdr:row>38</xdr:row>
      <xdr:rowOff>115462</xdr:rowOff>
    </xdr:to>
    <xdr:sp macro="" textlink="">
      <xdr:nvSpPr>
        <xdr:cNvPr id="82" name="楕円 81"/>
        <xdr:cNvSpPr/>
      </xdr:nvSpPr>
      <xdr:spPr>
        <a:xfrm>
          <a:off x="3746500" y="652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106589</xdr:rowOff>
    </xdr:from>
    <xdr:ext cx="534377" cy="259045"/>
    <xdr:sp macro="" textlink="">
      <xdr:nvSpPr>
        <xdr:cNvPr id="83" name="テキスト ボックス 82"/>
        <xdr:cNvSpPr txBox="1"/>
      </xdr:nvSpPr>
      <xdr:spPr>
        <a:xfrm>
          <a:off x="3530111" y="66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119437</xdr:rowOff>
    </xdr:from>
    <xdr:to>
      <xdr:col>15</xdr:col>
      <xdr:colOff>101600</xdr:colOff>
      <xdr:row>38</xdr:row>
      <xdr:rowOff>49588</xdr:rowOff>
    </xdr:to>
    <xdr:sp macro="" textlink="">
      <xdr:nvSpPr>
        <xdr:cNvPr id="84" name="楕円 83"/>
        <xdr:cNvSpPr/>
      </xdr:nvSpPr>
      <xdr:spPr>
        <a:xfrm>
          <a:off x="2857500" y="64630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40714</xdr:rowOff>
    </xdr:from>
    <xdr:ext cx="534377" cy="259045"/>
    <xdr:sp macro="" textlink="">
      <xdr:nvSpPr>
        <xdr:cNvPr id="85" name="テキスト ボックス 84"/>
        <xdr:cNvSpPr txBox="1"/>
      </xdr:nvSpPr>
      <xdr:spPr>
        <a:xfrm>
          <a:off x="2641111" y="655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48019</xdr:rowOff>
    </xdr:from>
    <xdr:to>
      <xdr:col>10</xdr:col>
      <xdr:colOff>165100</xdr:colOff>
      <xdr:row>37</xdr:row>
      <xdr:rowOff>149619</xdr:rowOff>
    </xdr:to>
    <xdr:sp macro="" textlink="">
      <xdr:nvSpPr>
        <xdr:cNvPr id="86" name="楕円 85"/>
        <xdr:cNvSpPr/>
      </xdr:nvSpPr>
      <xdr:spPr>
        <a:xfrm>
          <a:off x="1968500" y="639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140746</xdr:rowOff>
    </xdr:from>
    <xdr:ext cx="534377" cy="259045"/>
    <xdr:sp macro="" textlink="">
      <xdr:nvSpPr>
        <xdr:cNvPr id="87" name="テキスト ボックス 86"/>
        <xdr:cNvSpPr txBox="1"/>
      </xdr:nvSpPr>
      <xdr:spPr>
        <a:xfrm>
          <a:off x="1752111" y="648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18015</xdr:rowOff>
    </xdr:from>
    <xdr:to>
      <xdr:col>6</xdr:col>
      <xdr:colOff>38100</xdr:colOff>
      <xdr:row>37</xdr:row>
      <xdr:rowOff>119615</xdr:rowOff>
    </xdr:to>
    <xdr:sp macro="" textlink="">
      <xdr:nvSpPr>
        <xdr:cNvPr id="88" name="楕円 87"/>
        <xdr:cNvSpPr/>
      </xdr:nvSpPr>
      <xdr:spPr>
        <a:xfrm>
          <a:off x="1079500" y="636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110742</xdr:rowOff>
    </xdr:from>
    <xdr:ext cx="534377" cy="259045"/>
    <xdr:sp macro="" textlink="">
      <xdr:nvSpPr>
        <xdr:cNvPr id="89" name="テキスト ボックス 88"/>
        <xdr:cNvSpPr txBox="1"/>
      </xdr:nvSpPr>
      <xdr:spPr>
        <a:xfrm>
          <a:off x="863111" y="645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146819</xdr:rowOff>
    </xdr:from>
    <xdr:to>
      <xdr:col>24</xdr:col>
      <xdr:colOff>63500</xdr:colOff>
      <xdr:row>57</xdr:row>
      <xdr:rowOff>155539</xdr:rowOff>
    </xdr:to>
    <xdr:cxnSp macro="">
      <xdr:nvCxnSpPr>
        <xdr:cNvPr id="121" name="直線コネクタ 120"/>
        <xdr:cNvCxnSpPr/>
      </xdr:nvCxnSpPr>
      <xdr:spPr>
        <a:xfrm flipV="1">
          <a:off x="3797300" y="9919469"/>
          <a:ext cx="838200" cy="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90354</xdr:rowOff>
    </xdr:from>
    <xdr:ext cx="534377" cy="259045"/>
    <xdr:sp macro="" textlink="">
      <xdr:nvSpPr>
        <xdr:cNvPr id="122" name="物件費平均値テキスト"/>
        <xdr:cNvSpPr txBox="1"/>
      </xdr:nvSpPr>
      <xdr:spPr>
        <a:xfrm>
          <a:off x="4686300" y="9348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155539</xdr:rowOff>
    </xdr:from>
    <xdr:to>
      <xdr:col>19</xdr:col>
      <xdr:colOff>177800</xdr:colOff>
      <xdr:row>58</xdr:row>
      <xdr:rowOff>62335</xdr:rowOff>
    </xdr:to>
    <xdr:cxnSp macro="">
      <xdr:nvCxnSpPr>
        <xdr:cNvPr id="124" name="直線コネクタ 123"/>
        <xdr:cNvCxnSpPr/>
      </xdr:nvCxnSpPr>
      <xdr:spPr>
        <a:xfrm flipV="1">
          <a:off x="2908300" y="9928189"/>
          <a:ext cx="889000" cy="7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18334</xdr:rowOff>
    </xdr:from>
    <xdr:ext cx="534377" cy="259045"/>
    <xdr:sp macro="" textlink="">
      <xdr:nvSpPr>
        <xdr:cNvPr id="126" name="テキスト ボックス 125"/>
        <xdr:cNvSpPr txBox="1"/>
      </xdr:nvSpPr>
      <xdr:spPr>
        <a:xfrm>
          <a:off x="3530111" y="92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62335</xdr:rowOff>
    </xdr:from>
    <xdr:to>
      <xdr:col>15</xdr:col>
      <xdr:colOff>50800</xdr:colOff>
      <xdr:row>58</xdr:row>
      <xdr:rowOff>146035</xdr:rowOff>
    </xdr:to>
    <xdr:cxnSp macro="">
      <xdr:nvCxnSpPr>
        <xdr:cNvPr id="127" name="直線コネクタ 126"/>
        <xdr:cNvCxnSpPr/>
      </xdr:nvCxnSpPr>
      <xdr:spPr>
        <a:xfrm flipV="1">
          <a:off x="2019300" y="10006435"/>
          <a:ext cx="889000" cy="8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119924</xdr:rowOff>
    </xdr:from>
    <xdr:to>
      <xdr:col>15</xdr:col>
      <xdr:colOff>101600</xdr:colOff>
      <xdr:row>56</xdr:row>
      <xdr:rowOff>50074</xdr:rowOff>
    </xdr:to>
    <xdr:sp macro="" textlink="">
      <xdr:nvSpPr>
        <xdr:cNvPr id="128" name="フローチャート: 判断 127"/>
        <xdr:cNvSpPr/>
      </xdr:nvSpPr>
      <xdr:spPr>
        <a:xfrm>
          <a:off x="2857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66601</xdr:rowOff>
    </xdr:from>
    <xdr:ext cx="534377" cy="259045"/>
    <xdr:sp macro="" textlink="">
      <xdr:nvSpPr>
        <xdr:cNvPr id="129" name="テキスト ボックス 128"/>
        <xdr:cNvSpPr txBox="1"/>
      </xdr:nvSpPr>
      <xdr:spPr>
        <a:xfrm>
          <a:off x="2641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146035</xdr:rowOff>
    </xdr:from>
    <xdr:to>
      <xdr:col>10</xdr:col>
      <xdr:colOff>114300</xdr:colOff>
      <xdr:row>59</xdr:row>
      <xdr:rowOff>31703</xdr:rowOff>
    </xdr:to>
    <xdr:cxnSp macro="">
      <xdr:nvCxnSpPr>
        <xdr:cNvPr id="130" name="直線コネクタ 129"/>
        <xdr:cNvCxnSpPr/>
      </xdr:nvCxnSpPr>
      <xdr:spPr>
        <a:xfrm flipV="1">
          <a:off x="1130300" y="10090135"/>
          <a:ext cx="889000" cy="5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24794</xdr:rowOff>
    </xdr:from>
    <xdr:to>
      <xdr:col>10</xdr:col>
      <xdr:colOff>165100</xdr:colOff>
      <xdr:row>54</xdr:row>
      <xdr:rowOff>126394</xdr:rowOff>
    </xdr:to>
    <xdr:sp macro="" textlink="">
      <xdr:nvSpPr>
        <xdr:cNvPr id="131" name="フローチャート: 判断 130"/>
        <xdr:cNvSpPr/>
      </xdr:nvSpPr>
      <xdr:spPr>
        <a:xfrm>
          <a:off x="1968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142921</xdr:rowOff>
    </xdr:from>
    <xdr:ext cx="534377" cy="259045"/>
    <xdr:sp macro="" textlink="">
      <xdr:nvSpPr>
        <xdr:cNvPr id="132" name="テキスト ボックス 131"/>
        <xdr:cNvSpPr txBox="1"/>
      </xdr:nvSpPr>
      <xdr:spPr>
        <a:xfrm>
          <a:off x="1752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9478</xdr:rowOff>
    </xdr:from>
    <xdr:to>
      <xdr:col>6</xdr:col>
      <xdr:colOff>38100</xdr:colOff>
      <xdr:row>54</xdr:row>
      <xdr:rowOff>111078</xdr:rowOff>
    </xdr:to>
    <xdr:sp macro="" textlink="">
      <xdr:nvSpPr>
        <xdr:cNvPr id="133" name="フローチャート: 判断 132"/>
        <xdr:cNvSpPr/>
      </xdr:nvSpPr>
      <xdr:spPr>
        <a:xfrm>
          <a:off x="1079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127605</xdr:rowOff>
    </xdr:from>
    <xdr:ext cx="534377" cy="259045"/>
    <xdr:sp macro="" textlink="">
      <xdr:nvSpPr>
        <xdr:cNvPr id="134" name="テキスト ボックス 133"/>
        <xdr:cNvSpPr txBox="1"/>
      </xdr:nvSpPr>
      <xdr:spPr>
        <a:xfrm>
          <a:off x="863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96019</xdr:rowOff>
    </xdr:from>
    <xdr:to>
      <xdr:col>24</xdr:col>
      <xdr:colOff>114300</xdr:colOff>
      <xdr:row>58</xdr:row>
      <xdr:rowOff>26169</xdr:rowOff>
    </xdr:to>
    <xdr:sp macro="" textlink="">
      <xdr:nvSpPr>
        <xdr:cNvPr id="140" name="楕円 139"/>
        <xdr:cNvSpPr/>
      </xdr:nvSpPr>
      <xdr:spPr>
        <a:xfrm>
          <a:off x="4584700" y="986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74446</xdr:rowOff>
    </xdr:from>
    <xdr:ext cx="534377" cy="259045"/>
    <xdr:sp macro="" textlink="">
      <xdr:nvSpPr>
        <xdr:cNvPr id="141" name="物件費該当値テキスト"/>
        <xdr:cNvSpPr txBox="1"/>
      </xdr:nvSpPr>
      <xdr:spPr>
        <a:xfrm>
          <a:off x="4686300" y="984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104739</xdr:rowOff>
    </xdr:from>
    <xdr:to>
      <xdr:col>20</xdr:col>
      <xdr:colOff>38100</xdr:colOff>
      <xdr:row>58</xdr:row>
      <xdr:rowOff>34889</xdr:rowOff>
    </xdr:to>
    <xdr:sp macro="" textlink="">
      <xdr:nvSpPr>
        <xdr:cNvPr id="142" name="楕円 141"/>
        <xdr:cNvSpPr/>
      </xdr:nvSpPr>
      <xdr:spPr>
        <a:xfrm>
          <a:off x="3746500" y="987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26016</xdr:rowOff>
    </xdr:from>
    <xdr:ext cx="534377" cy="259045"/>
    <xdr:sp macro="" textlink="">
      <xdr:nvSpPr>
        <xdr:cNvPr id="143" name="テキスト ボックス 142"/>
        <xdr:cNvSpPr txBox="1"/>
      </xdr:nvSpPr>
      <xdr:spPr>
        <a:xfrm>
          <a:off x="3530111" y="997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11535</xdr:rowOff>
    </xdr:from>
    <xdr:to>
      <xdr:col>15</xdr:col>
      <xdr:colOff>101600</xdr:colOff>
      <xdr:row>58</xdr:row>
      <xdr:rowOff>113135</xdr:rowOff>
    </xdr:to>
    <xdr:sp macro="" textlink="">
      <xdr:nvSpPr>
        <xdr:cNvPr id="144" name="楕円 143"/>
        <xdr:cNvSpPr/>
      </xdr:nvSpPr>
      <xdr:spPr>
        <a:xfrm>
          <a:off x="2857500" y="995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104262</xdr:rowOff>
    </xdr:from>
    <xdr:ext cx="534377" cy="259045"/>
    <xdr:sp macro="" textlink="">
      <xdr:nvSpPr>
        <xdr:cNvPr id="145" name="テキスト ボックス 144"/>
        <xdr:cNvSpPr txBox="1"/>
      </xdr:nvSpPr>
      <xdr:spPr>
        <a:xfrm>
          <a:off x="2641111" y="1004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95235</xdr:rowOff>
    </xdr:from>
    <xdr:to>
      <xdr:col>10</xdr:col>
      <xdr:colOff>165100</xdr:colOff>
      <xdr:row>59</xdr:row>
      <xdr:rowOff>25385</xdr:rowOff>
    </xdr:to>
    <xdr:sp macro="" textlink="">
      <xdr:nvSpPr>
        <xdr:cNvPr id="146" name="楕円 145"/>
        <xdr:cNvSpPr/>
      </xdr:nvSpPr>
      <xdr:spPr>
        <a:xfrm>
          <a:off x="1968500" y="1003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16512</xdr:rowOff>
    </xdr:from>
    <xdr:ext cx="534377" cy="259045"/>
    <xdr:sp macro="" textlink="">
      <xdr:nvSpPr>
        <xdr:cNvPr id="147" name="テキスト ボックス 146"/>
        <xdr:cNvSpPr txBox="1"/>
      </xdr:nvSpPr>
      <xdr:spPr>
        <a:xfrm>
          <a:off x="1752111" y="1013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152353</xdr:rowOff>
    </xdr:from>
    <xdr:to>
      <xdr:col>6</xdr:col>
      <xdr:colOff>38100</xdr:colOff>
      <xdr:row>59</xdr:row>
      <xdr:rowOff>82503</xdr:rowOff>
    </xdr:to>
    <xdr:sp macro="" textlink="">
      <xdr:nvSpPr>
        <xdr:cNvPr id="148" name="楕円 147"/>
        <xdr:cNvSpPr/>
      </xdr:nvSpPr>
      <xdr:spPr>
        <a:xfrm>
          <a:off x="1079500" y="1009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73630</xdr:rowOff>
    </xdr:from>
    <xdr:ext cx="534377" cy="259045"/>
    <xdr:sp macro="" textlink="">
      <xdr:nvSpPr>
        <xdr:cNvPr id="149" name="テキスト ボックス 148"/>
        <xdr:cNvSpPr txBox="1"/>
      </xdr:nvSpPr>
      <xdr:spPr>
        <a:xfrm>
          <a:off x="863111" y="1018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137322</xdr:rowOff>
    </xdr:from>
    <xdr:to>
      <xdr:col>24</xdr:col>
      <xdr:colOff>63500</xdr:colOff>
      <xdr:row>77</xdr:row>
      <xdr:rowOff>138054</xdr:rowOff>
    </xdr:to>
    <xdr:cxnSp macro="">
      <xdr:nvCxnSpPr>
        <xdr:cNvPr id="176" name="直線コネクタ 175"/>
        <xdr:cNvCxnSpPr/>
      </xdr:nvCxnSpPr>
      <xdr:spPr>
        <a:xfrm>
          <a:off x="3797300" y="13338972"/>
          <a:ext cx="8382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106610</xdr:rowOff>
    </xdr:from>
    <xdr:ext cx="469744" cy="259045"/>
    <xdr:sp macro="" textlink="">
      <xdr:nvSpPr>
        <xdr:cNvPr id="177" name="維持補修費平均値テキスト"/>
        <xdr:cNvSpPr txBox="1"/>
      </xdr:nvSpPr>
      <xdr:spPr>
        <a:xfrm>
          <a:off x="4686300" y="13136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137322</xdr:rowOff>
    </xdr:from>
    <xdr:to>
      <xdr:col>19</xdr:col>
      <xdr:colOff>177800</xdr:colOff>
      <xdr:row>77</xdr:row>
      <xdr:rowOff>153553</xdr:rowOff>
    </xdr:to>
    <xdr:cxnSp macro="">
      <xdr:nvCxnSpPr>
        <xdr:cNvPr id="179" name="直線コネクタ 178"/>
        <xdr:cNvCxnSpPr/>
      </xdr:nvCxnSpPr>
      <xdr:spPr>
        <a:xfrm flipV="1">
          <a:off x="2908300" y="13338972"/>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19642</xdr:rowOff>
    </xdr:from>
    <xdr:ext cx="469744" cy="259045"/>
    <xdr:sp macro="" textlink="">
      <xdr:nvSpPr>
        <xdr:cNvPr id="181" name="テキスト ボックス 180"/>
        <xdr:cNvSpPr txBox="1"/>
      </xdr:nvSpPr>
      <xdr:spPr>
        <a:xfrm>
          <a:off x="3562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149988</xdr:rowOff>
    </xdr:from>
    <xdr:to>
      <xdr:col>15</xdr:col>
      <xdr:colOff>50800</xdr:colOff>
      <xdr:row>77</xdr:row>
      <xdr:rowOff>153553</xdr:rowOff>
    </xdr:to>
    <xdr:cxnSp macro="">
      <xdr:nvCxnSpPr>
        <xdr:cNvPr id="182" name="直線コネクタ 181"/>
        <xdr:cNvCxnSpPr/>
      </xdr:nvCxnSpPr>
      <xdr:spPr>
        <a:xfrm>
          <a:off x="2019300" y="13351638"/>
          <a:ext cx="889000" cy="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106228</xdr:rowOff>
    </xdr:from>
    <xdr:to>
      <xdr:col>15</xdr:col>
      <xdr:colOff>101600</xdr:colOff>
      <xdr:row>78</xdr:row>
      <xdr:rowOff>36378</xdr:rowOff>
    </xdr:to>
    <xdr:sp macro="" textlink="">
      <xdr:nvSpPr>
        <xdr:cNvPr id="183" name="フローチャート: 判断 182"/>
        <xdr:cNvSpPr/>
      </xdr:nvSpPr>
      <xdr:spPr>
        <a:xfrm>
          <a:off x="2857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27505</xdr:rowOff>
    </xdr:from>
    <xdr:ext cx="469744" cy="259045"/>
    <xdr:sp macro="" textlink="">
      <xdr:nvSpPr>
        <xdr:cNvPr id="184" name="テキスト ボックス 183"/>
        <xdr:cNvSpPr txBox="1"/>
      </xdr:nvSpPr>
      <xdr:spPr>
        <a:xfrm>
          <a:off x="2673428" y="134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149988</xdr:rowOff>
    </xdr:from>
    <xdr:to>
      <xdr:col>10</xdr:col>
      <xdr:colOff>114300</xdr:colOff>
      <xdr:row>78</xdr:row>
      <xdr:rowOff>712</xdr:rowOff>
    </xdr:to>
    <xdr:cxnSp macro="">
      <xdr:nvCxnSpPr>
        <xdr:cNvPr id="185" name="直線コネクタ 184"/>
        <xdr:cNvCxnSpPr/>
      </xdr:nvCxnSpPr>
      <xdr:spPr>
        <a:xfrm flipV="1">
          <a:off x="1130300" y="13351638"/>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51958</xdr:rowOff>
    </xdr:from>
    <xdr:to>
      <xdr:col>10</xdr:col>
      <xdr:colOff>165100</xdr:colOff>
      <xdr:row>77</xdr:row>
      <xdr:rowOff>153558</xdr:rowOff>
    </xdr:to>
    <xdr:sp macro="" textlink="">
      <xdr:nvSpPr>
        <xdr:cNvPr id="186" name="フローチャート: 判断 185"/>
        <xdr:cNvSpPr/>
      </xdr:nvSpPr>
      <xdr:spPr>
        <a:xfrm>
          <a:off x="1968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170085</xdr:rowOff>
    </xdr:from>
    <xdr:ext cx="469744" cy="259045"/>
    <xdr:sp macro="" textlink="">
      <xdr:nvSpPr>
        <xdr:cNvPr id="187" name="テキスト ボックス 186"/>
        <xdr:cNvSpPr txBox="1"/>
      </xdr:nvSpPr>
      <xdr:spPr>
        <a:xfrm>
          <a:off x="1784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60691</xdr:rowOff>
    </xdr:from>
    <xdr:to>
      <xdr:col>6</xdr:col>
      <xdr:colOff>38100</xdr:colOff>
      <xdr:row>77</xdr:row>
      <xdr:rowOff>162291</xdr:rowOff>
    </xdr:to>
    <xdr:sp macro="" textlink="">
      <xdr:nvSpPr>
        <xdr:cNvPr id="188" name="フローチャート: 判断 187"/>
        <xdr:cNvSpPr/>
      </xdr:nvSpPr>
      <xdr:spPr>
        <a:xfrm>
          <a:off x="1079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7368</xdr:rowOff>
    </xdr:from>
    <xdr:ext cx="469744" cy="259045"/>
    <xdr:sp macro="" textlink="">
      <xdr:nvSpPr>
        <xdr:cNvPr id="189" name="テキスト ボックス 188"/>
        <xdr:cNvSpPr txBox="1"/>
      </xdr:nvSpPr>
      <xdr:spPr>
        <a:xfrm>
          <a:off x="895428"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87254</xdr:rowOff>
    </xdr:from>
    <xdr:to>
      <xdr:col>24</xdr:col>
      <xdr:colOff>114300</xdr:colOff>
      <xdr:row>78</xdr:row>
      <xdr:rowOff>17404</xdr:rowOff>
    </xdr:to>
    <xdr:sp macro="" textlink="">
      <xdr:nvSpPr>
        <xdr:cNvPr id="195" name="楕円 194"/>
        <xdr:cNvSpPr/>
      </xdr:nvSpPr>
      <xdr:spPr>
        <a:xfrm>
          <a:off x="4584700" y="1328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65681</xdr:rowOff>
    </xdr:from>
    <xdr:ext cx="469744" cy="259045"/>
    <xdr:sp macro="" textlink="">
      <xdr:nvSpPr>
        <xdr:cNvPr id="196" name="維持補修費該当値テキスト"/>
        <xdr:cNvSpPr txBox="1"/>
      </xdr:nvSpPr>
      <xdr:spPr>
        <a:xfrm>
          <a:off x="4686300" y="1326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86522</xdr:rowOff>
    </xdr:from>
    <xdr:to>
      <xdr:col>20</xdr:col>
      <xdr:colOff>38100</xdr:colOff>
      <xdr:row>78</xdr:row>
      <xdr:rowOff>16672</xdr:rowOff>
    </xdr:to>
    <xdr:sp macro="" textlink="">
      <xdr:nvSpPr>
        <xdr:cNvPr id="197" name="楕円 196"/>
        <xdr:cNvSpPr/>
      </xdr:nvSpPr>
      <xdr:spPr>
        <a:xfrm>
          <a:off x="3746500" y="1328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33199</xdr:rowOff>
    </xdr:from>
    <xdr:ext cx="469744" cy="259045"/>
    <xdr:sp macro="" textlink="">
      <xdr:nvSpPr>
        <xdr:cNvPr id="198" name="テキスト ボックス 197"/>
        <xdr:cNvSpPr txBox="1"/>
      </xdr:nvSpPr>
      <xdr:spPr>
        <a:xfrm>
          <a:off x="3562428" y="1306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102753</xdr:rowOff>
    </xdr:from>
    <xdr:to>
      <xdr:col>15</xdr:col>
      <xdr:colOff>101600</xdr:colOff>
      <xdr:row>78</xdr:row>
      <xdr:rowOff>32903</xdr:rowOff>
    </xdr:to>
    <xdr:sp macro="" textlink="">
      <xdr:nvSpPr>
        <xdr:cNvPr id="199" name="楕円 198"/>
        <xdr:cNvSpPr/>
      </xdr:nvSpPr>
      <xdr:spPr>
        <a:xfrm>
          <a:off x="2857500" y="1330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49430</xdr:rowOff>
    </xdr:from>
    <xdr:ext cx="469744" cy="259045"/>
    <xdr:sp macro="" textlink="">
      <xdr:nvSpPr>
        <xdr:cNvPr id="200" name="テキスト ボックス 199"/>
        <xdr:cNvSpPr txBox="1"/>
      </xdr:nvSpPr>
      <xdr:spPr>
        <a:xfrm>
          <a:off x="2673428" y="1307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99188</xdr:rowOff>
    </xdr:from>
    <xdr:to>
      <xdr:col>10</xdr:col>
      <xdr:colOff>165100</xdr:colOff>
      <xdr:row>78</xdr:row>
      <xdr:rowOff>29338</xdr:rowOff>
    </xdr:to>
    <xdr:sp macro="" textlink="">
      <xdr:nvSpPr>
        <xdr:cNvPr id="201" name="楕円 200"/>
        <xdr:cNvSpPr/>
      </xdr:nvSpPr>
      <xdr:spPr>
        <a:xfrm>
          <a:off x="1968500" y="1330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20465</xdr:rowOff>
    </xdr:from>
    <xdr:ext cx="469744" cy="259045"/>
    <xdr:sp macro="" textlink="">
      <xdr:nvSpPr>
        <xdr:cNvPr id="202" name="テキスト ボックス 201"/>
        <xdr:cNvSpPr txBox="1"/>
      </xdr:nvSpPr>
      <xdr:spPr>
        <a:xfrm>
          <a:off x="1784428" y="1339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121362</xdr:rowOff>
    </xdr:from>
    <xdr:to>
      <xdr:col>6</xdr:col>
      <xdr:colOff>38100</xdr:colOff>
      <xdr:row>78</xdr:row>
      <xdr:rowOff>51512</xdr:rowOff>
    </xdr:to>
    <xdr:sp macro="" textlink="">
      <xdr:nvSpPr>
        <xdr:cNvPr id="203" name="楕円 202"/>
        <xdr:cNvSpPr/>
      </xdr:nvSpPr>
      <xdr:spPr>
        <a:xfrm>
          <a:off x="1079500" y="1332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42639</xdr:rowOff>
    </xdr:from>
    <xdr:ext cx="469744" cy="259045"/>
    <xdr:sp macro="" textlink="">
      <xdr:nvSpPr>
        <xdr:cNvPr id="204" name="テキスト ボックス 203"/>
        <xdr:cNvSpPr txBox="1"/>
      </xdr:nvSpPr>
      <xdr:spPr>
        <a:xfrm>
          <a:off x="895428" y="1341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25050</xdr:rowOff>
    </xdr:from>
    <xdr:to>
      <xdr:col>24</xdr:col>
      <xdr:colOff>62865</xdr:colOff>
      <xdr:row>99</xdr:row>
      <xdr:rowOff>78420</xdr:rowOff>
    </xdr:to>
    <xdr:cxnSp macro="">
      <xdr:nvCxnSpPr>
        <xdr:cNvPr id="227" name="直線コネクタ 226"/>
        <xdr:cNvCxnSpPr/>
      </xdr:nvCxnSpPr>
      <xdr:spPr>
        <a:xfrm flipV="1">
          <a:off x="4633595" y="15455550"/>
          <a:ext cx="1270" cy="159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82247</xdr:rowOff>
    </xdr:from>
    <xdr:ext cx="534377" cy="259045"/>
    <xdr:sp macro="" textlink="">
      <xdr:nvSpPr>
        <xdr:cNvPr id="228" name="扶助費最小値テキスト"/>
        <xdr:cNvSpPr txBox="1"/>
      </xdr:nvSpPr>
      <xdr:spPr>
        <a:xfrm>
          <a:off x="4686300" y="170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78420</xdr:rowOff>
    </xdr:from>
    <xdr:to>
      <xdr:col>24</xdr:col>
      <xdr:colOff>152400</xdr:colOff>
      <xdr:row>99</xdr:row>
      <xdr:rowOff>78420</xdr:rowOff>
    </xdr:to>
    <xdr:cxnSp macro="">
      <xdr:nvCxnSpPr>
        <xdr:cNvPr id="229" name="直線コネクタ 228"/>
        <xdr:cNvCxnSpPr/>
      </xdr:nvCxnSpPr>
      <xdr:spPr>
        <a:xfrm>
          <a:off x="4546600" y="170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143177</xdr:rowOff>
    </xdr:from>
    <xdr:ext cx="599010" cy="259045"/>
    <xdr:sp macro="" textlink="">
      <xdr:nvSpPr>
        <xdr:cNvPr id="230" name="扶助費最大値テキスト"/>
        <xdr:cNvSpPr txBox="1"/>
      </xdr:nvSpPr>
      <xdr:spPr>
        <a:xfrm>
          <a:off x="4686300" y="1523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25050</xdr:rowOff>
    </xdr:from>
    <xdr:to>
      <xdr:col>24</xdr:col>
      <xdr:colOff>152400</xdr:colOff>
      <xdr:row>90</xdr:row>
      <xdr:rowOff>25050</xdr:rowOff>
    </xdr:to>
    <xdr:cxnSp macro="">
      <xdr:nvCxnSpPr>
        <xdr:cNvPr id="231" name="直線コネクタ 230"/>
        <xdr:cNvCxnSpPr/>
      </xdr:nvCxnSpPr>
      <xdr:spPr>
        <a:xfrm>
          <a:off x="4546600" y="1545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132110</xdr:rowOff>
    </xdr:from>
    <xdr:to>
      <xdr:col>24</xdr:col>
      <xdr:colOff>63500</xdr:colOff>
      <xdr:row>93</xdr:row>
      <xdr:rowOff>24623</xdr:rowOff>
    </xdr:to>
    <xdr:cxnSp macro="">
      <xdr:nvCxnSpPr>
        <xdr:cNvPr id="232" name="直線コネクタ 231"/>
        <xdr:cNvCxnSpPr/>
      </xdr:nvCxnSpPr>
      <xdr:spPr>
        <a:xfrm flipV="1">
          <a:off x="3797300" y="15905510"/>
          <a:ext cx="838200" cy="6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107286</xdr:rowOff>
    </xdr:from>
    <xdr:ext cx="534377" cy="259045"/>
    <xdr:sp macro="" textlink="">
      <xdr:nvSpPr>
        <xdr:cNvPr id="233" name="扶助費平均値テキスト"/>
        <xdr:cNvSpPr txBox="1"/>
      </xdr:nvSpPr>
      <xdr:spPr>
        <a:xfrm>
          <a:off x="4686300" y="16395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128859</xdr:rowOff>
    </xdr:from>
    <xdr:to>
      <xdr:col>24</xdr:col>
      <xdr:colOff>114300</xdr:colOff>
      <xdr:row>96</xdr:row>
      <xdr:rowOff>59009</xdr:rowOff>
    </xdr:to>
    <xdr:sp macro="" textlink="">
      <xdr:nvSpPr>
        <xdr:cNvPr id="234" name="フローチャート: 判断 233"/>
        <xdr:cNvSpPr/>
      </xdr:nvSpPr>
      <xdr:spPr>
        <a:xfrm>
          <a:off x="45847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24623</xdr:rowOff>
    </xdr:from>
    <xdr:to>
      <xdr:col>19</xdr:col>
      <xdr:colOff>177800</xdr:colOff>
      <xdr:row>93</xdr:row>
      <xdr:rowOff>166066</xdr:rowOff>
    </xdr:to>
    <xdr:cxnSp macro="">
      <xdr:nvCxnSpPr>
        <xdr:cNvPr id="235" name="直線コネクタ 234"/>
        <xdr:cNvCxnSpPr/>
      </xdr:nvCxnSpPr>
      <xdr:spPr>
        <a:xfrm flipV="1">
          <a:off x="2908300" y="15969473"/>
          <a:ext cx="889000" cy="14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164734</xdr:rowOff>
    </xdr:from>
    <xdr:to>
      <xdr:col>20</xdr:col>
      <xdr:colOff>38100</xdr:colOff>
      <xdr:row>96</xdr:row>
      <xdr:rowOff>94884</xdr:rowOff>
    </xdr:to>
    <xdr:sp macro="" textlink="">
      <xdr:nvSpPr>
        <xdr:cNvPr id="236" name="フローチャート: 判断 235"/>
        <xdr:cNvSpPr/>
      </xdr:nvSpPr>
      <xdr:spPr>
        <a:xfrm>
          <a:off x="3746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86011</xdr:rowOff>
    </xdr:from>
    <xdr:ext cx="534377" cy="259045"/>
    <xdr:sp macro="" textlink="">
      <xdr:nvSpPr>
        <xdr:cNvPr id="237" name="テキスト ボックス 236"/>
        <xdr:cNvSpPr txBox="1"/>
      </xdr:nvSpPr>
      <xdr:spPr>
        <a:xfrm>
          <a:off x="3530111" y="165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166066</xdr:rowOff>
    </xdr:from>
    <xdr:to>
      <xdr:col>15</xdr:col>
      <xdr:colOff>50800</xdr:colOff>
      <xdr:row>94</xdr:row>
      <xdr:rowOff>106294</xdr:rowOff>
    </xdr:to>
    <xdr:cxnSp macro="">
      <xdr:nvCxnSpPr>
        <xdr:cNvPr id="238" name="直線コネクタ 237"/>
        <xdr:cNvCxnSpPr/>
      </xdr:nvCxnSpPr>
      <xdr:spPr>
        <a:xfrm flipV="1">
          <a:off x="2019300" y="16110916"/>
          <a:ext cx="889000" cy="11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40467</xdr:rowOff>
    </xdr:from>
    <xdr:to>
      <xdr:col>15</xdr:col>
      <xdr:colOff>101600</xdr:colOff>
      <xdr:row>96</xdr:row>
      <xdr:rowOff>142067</xdr:rowOff>
    </xdr:to>
    <xdr:sp macro="" textlink="">
      <xdr:nvSpPr>
        <xdr:cNvPr id="239" name="フローチャート: 判断 238"/>
        <xdr:cNvSpPr/>
      </xdr:nvSpPr>
      <xdr:spPr>
        <a:xfrm>
          <a:off x="2857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133194</xdr:rowOff>
    </xdr:from>
    <xdr:ext cx="534377" cy="259045"/>
    <xdr:sp macro="" textlink="">
      <xdr:nvSpPr>
        <xdr:cNvPr id="240" name="テキスト ボックス 239"/>
        <xdr:cNvSpPr txBox="1"/>
      </xdr:nvSpPr>
      <xdr:spPr>
        <a:xfrm>
          <a:off x="2641111" y="1659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106294</xdr:rowOff>
    </xdr:from>
    <xdr:to>
      <xdr:col>10</xdr:col>
      <xdr:colOff>114300</xdr:colOff>
      <xdr:row>95</xdr:row>
      <xdr:rowOff>70145</xdr:rowOff>
    </xdr:to>
    <xdr:cxnSp macro="">
      <xdr:nvCxnSpPr>
        <xdr:cNvPr id="241" name="直線コネクタ 240"/>
        <xdr:cNvCxnSpPr/>
      </xdr:nvCxnSpPr>
      <xdr:spPr>
        <a:xfrm flipV="1">
          <a:off x="1130300" y="16222594"/>
          <a:ext cx="889000" cy="13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102341</xdr:rowOff>
    </xdr:from>
    <xdr:to>
      <xdr:col>10</xdr:col>
      <xdr:colOff>165100</xdr:colOff>
      <xdr:row>97</xdr:row>
      <xdr:rowOff>32491</xdr:rowOff>
    </xdr:to>
    <xdr:sp macro="" textlink="">
      <xdr:nvSpPr>
        <xdr:cNvPr id="242" name="フローチャート: 判断 241"/>
        <xdr:cNvSpPr/>
      </xdr:nvSpPr>
      <xdr:spPr>
        <a:xfrm>
          <a:off x="1968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23618</xdr:rowOff>
    </xdr:from>
    <xdr:ext cx="534377" cy="259045"/>
    <xdr:sp macro="" textlink="">
      <xdr:nvSpPr>
        <xdr:cNvPr id="243" name="テキスト ボックス 242"/>
        <xdr:cNvSpPr txBox="1"/>
      </xdr:nvSpPr>
      <xdr:spPr>
        <a:xfrm>
          <a:off x="1752111" y="166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24251</xdr:rowOff>
    </xdr:from>
    <xdr:to>
      <xdr:col>6</xdr:col>
      <xdr:colOff>38100</xdr:colOff>
      <xdr:row>97</xdr:row>
      <xdr:rowOff>125851</xdr:rowOff>
    </xdr:to>
    <xdr:sp macro="" textlink="">
      <xdr:nvSpPr>
        <xdr:cNvPr id="244" name="フローチャート: 判断 243"/>
        <xdr:cNvSpPr/>
      </xdr:nvSpPr>
      <xdr:spPr>
        <a:xfrm>
          <a:off x="1079500" y="1665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116978</xdr:rowOff>
    </xdr:from>
    <xdr:ext cx="534377" cy="259045"/>
    <xdr:sp macro="" textlink="">
      <xdr:nvSpPr>
        <xdr:cNvPr id="245" name="テキスト ボックス 244"/>
        <xdr:cNvSpPr txBox="1"/>
      </xdr:nvSpPr>
      <xdr:spPr>
        <a:xfrm>
          <a:off x="863111" y="1674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81310</xdr:rowOff>
    </xdr:from>
    <xdr:to>
      <xdr:col>24</xdr:col>
      <xdr:colOff>114300</xdr:colOff>
      <xdr:row>93</xdr:row>
      <xdr:rowOff>11460</xdr:rowOff>
    </xdr:to>
    <xdr:sp macro="" textlink="">
      <xdr:nvSpPr>
        <xdr:cNvPr id="251" name="楕円 250"/>
        <xdr:cNvSpPr/>
      </xdr:nvSpPr>
      <xdr:spPr>
        <a:xfrm>
          <a:off x="4584700" y="1585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104187</xdr:rowOff>
    </xdr:from>
    <xdr:ext cx="599010" cy="259045"/>
    <xdr:sp macro="" textlink="">
      <xdr:nvSpPr>
        <xdr:cNvPr id="252" name="扶助費該当値テキスト"/>
        <xdr:cNvSpPr txBox="1"/>
      </xdr:nvSpPr>
      <xdr:spPr>
        <a:xfrm>
          <a:off x="4686300" y="15706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145273</xdr:rowOff>
    </xdr:from>
    <xdr:to>
      <xdr:col>20</xdr:col>
      <xdr:colOff>38100</xdr:colOff>
      <xdr:row>93</xdr:row>
      <xdr:rowOff>75423</xdr:rowOff>
    </xdr:to>
    <xdr:sp macro="" textlink="">
      <xdr:nvSpPr>
        <xdr:cNvPr id="253" name="楕円 252"/>
        <xdr:cNvSpPr/>
      </xdr:nvSpPr>
      <xdr:spPr>
        <a:xfrm>
          <a:off x="3746500" y="1591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91950</xdr:rowOff>
    </xdr:from>
    <xdr:ext cx="599010" cy="259045"/>
    <xdr:sp macro="" textlink="">
      <xdr:nvSpPr>
        <xdr:cNvPr id="254" name="テキスト ボックス 253"/>
        <xdr:cNvSpPr txBox="1"/>
      </xdr:nvSpPr>
      <xdr:spPr>
        <a:xfrm>
          <a:off x="3497795" y="15693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115266</xdr:rowOff>
    </xdr:from>
    <xdr:to>
      <xdr:col>15</xdr:col>
      <xdr:colOff>101600</xdr:colOff>
      <xdr:row>94</xdr:row>
      <xdr:rowOff>45416</xdr:rowOff>
    </xdr:to>
    <xdr:sp macro="" textlink="">
      <xdr:nvSpPr>
        <xdr:cNvPr id="255" name="楕円 254"/>
        <xdr:cNvSpPr/>
      </xdr:nvSpPr>
      <xdr:spPr>
        <a:xfrm>
          <a:off x="2857500" y="1606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61943</xdr:rowOff>
    </xdr:from>
    <xdr:ext cx="599010" cy="259045"/>
    <xdr:sp macro="" textlink="">
      <xdr:nvSpPr>
        <xdr:cNvPr id="256" name="テキスト ボックス 255"/>
        <xdr:cNvSpPr txBox="1"/>
      </xdr:nvSpPr>
      <xdr:spPr>
        <a:xfrm>
          <a:off x="2608795" y="1583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55494</xdr:rowOff>
    </xdr:from>
    <xdr:to>
      <xdr:col>10</xdr:col>
      <xdr:colOff>165100</xdr:colOff>
      <xdr:row>94</xdr:row>
      <xdr:rowOff>157094</xdr:rowOff>
    </xdr:to>
    <xdr:sp macro="" textlink="">
      <xdr:nvSpPr>
        <xdr:cNvPr id="257" name="楕円 256"/>
        <xdr:cNvSpPr/>
      </xdr:nvSpPr>
      <xdr:spPr>
        <a:xfrm>
          <a:off x="1968500" y="1617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2171</xdr:rowOff>
    </xdr:from>
    <xdr:ext cx="599010" cy="259045"/>
    <xdr:sp macro="" textlink="">
      <xdr:nvSpPr>
        <xdr:cNvPr id="258" name="テキスト ボックス 257"/>
        <xdr:cNvSpPr txBox="1"/>
      </xdr:nvSpPr>
      <xdr:spPr>
        <a:xfrm>
          <a:off x="1719795" y="15947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19345</xdr:rowOff>
    </xdr:from>
    <xdr:to>
      <xdr:col>6</xdr:col>
      <xdr:colOff>38100</xdr:colOff>
      <xdr:row>95</xdr:row>
      <xdr:rowOff>120945</xdr:rowOff>
    </xdr:to>
    <xdr:sp macro="" textlink="">
      <xdr:nvSpPr>
        <xdr:cNvPr id="259" name="楕円 258"/>
        <xdr:cNvSpPr/>
      </xdr:nvSpPr>
      <xdr:spPr>
        <a:xfrm>
          <a:off x="1079500" y="1630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137472</xdr:rowOff>
    </xdr:from>
    <xdr:ext cx="534377" cy="259045"/>
    <xdr:sp macro="" textlink="">
      <xdr:nvSpPr>
        <xdr:cNvPr id="260" name="テキスト ボックス 259"/>
        <xdr:cNvSpPr txBox="1"/>
      </xdr:nvSpPr>
      <xdr:spPr>
        <a:xfrm>
          <a:off x="863111" y="1608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4" name="直線コネクタ 283"/>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5" name="補助費等最小値テキスト"/>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6" name="直線コネクタ 285"/>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7" name="補助費等最大値テキスト"/>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88" name="直線コネクタ 287"/>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108801</xdr:rowOff>
    </xdr:from>
    <xdr:to>
      <xdr:col>55</xdr:col>
      <xdr:colOff>0</xdr:colOff>
      <xdr:row>35</xdr:row>
      <xdr:rowOff>120459</xdr:rowOff>
    </xdr:to>
    <xdr:cxnSp macro="">
      <xdr:nvCxnSpPr>
        <xdr:cNvPr id="289" name="直線コネクタ 288"/>
        <xdr:cNvCxnSpPr/>
      </xdr:nvCxnSpPr>
      <xdr:spPr>
        <a:xfrm flipV="1">
          <a:off x="9639300" y="6109551"/>
          <a:ext cx="8382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158983</xdr:rowOff>
    </xdr:from>
    <xdr:ext cx="534377" cy="259045"/>
    <xdr:sp macro="" textlink="">
      <xdr:nvSpPr>
        <xdr:cNvPr id="290" name="補助費等平均値テキスト"/>
        <xdr:cNvSpPr txBox="1"/>
      </xdr:nvSpPr>
      <xdr:spPr>
        <a:xfrm>
          <a:off x="10528300" y="6159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1" name="フローチャート: 判断 290"/>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60427</xdr:rowOff>
    </xdr:from>
    <xdr:to>
      <xdr:col>50</xdr:col>
      <xdr:colOff>114300</xdr:colOff>
      <xdr:row>35</xdr:row>
      <xdr:rowOff>120459</xdr:rowOff>
    </xdr:to>
    <xdr:cxnSp macro="">
      <xdr:nvCxnSpPr>
        <xdr:cNvPr id="292" name="直線コネクタ 291"/>
        <xdr:cNvCxnSpPr/>
      </xdr:nvCxnSpPr>
      <xdr:spPr>
        <a:xfrm>
          <a:off x="8750300" y="6061177"/>
          <a:ext cx="889000" cy="6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3" name="フローチャート: 判断 292"/>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115765</xdr:rowOff>
    </xdr:from>
    <xdr:ext cx="534377" cy="259045"/>
    <xdr:sp macro="" textlink="">
      <xdr:nvSpPr>
        <xdr:cNvPr id="294" name="テキスト ボックス 293"/>
        <xdr:cNvSpPr txBox="1"/>
      </xdr:nvSpPr>
      <xdr:spPr>
        <a:xfrm>
          <a:off x="9372111" y="628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60427</xdr:rowOff>
    </xdr:from>
    <xdr:to>
      <xdr:col>45</xdr:col>
      <xdr:colOff>177800</xdr:colOff>
      <xdr:row>35</xdr:row>
      <xdr:rowOff>90881</xdr:rowOff>
    </xdr:to>
    <xdr:cxnSp macro="">
      <xdr:nvCxnSpPr>
        <xdr:cNvPr id="295" name="直線コネクタ 294"/>
        <xdr:cNvCxnSpPr/>
      </xdr:nvCxnSpPr>
      <xdr:spPr>
        <a:xfrm flipV="1">
          <a:off x="7861300" y="6061177"/>
          <a:ext cx="889000" cy="3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35611</xdr:rowOff>
    </xdr:from>
    <xdr:to>
      <xdr:col>46</xdr:col>
      <xdr:colOff>38100</xdr:colOff>
      <xdr:row>36</xdr:row>
      <xdr:rowOff>137211</xdr:rowOff>
    </xdr:to>
    <xdr:sp macro="" textlink="">
      <xdr:nvSpPr>
        <xdr:cNvPr id="296" name="フローチャート: 判断 295"/>
        <xdr:cNvSpPr/>
      </xdr:nvSpPr>
      <xdr:spPr>
        <a:xfrm>
          <a:off x="8699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128338</xdr:rowOff>
    </xdr:from>
    <xdr:ext cx="534377" cy="259045"/>
    <xdr:sp macro="" textlink="">
      <xdr:nvSpPr>
        <xdr:cNvPr id="297" name="テキスト ボックス 296"/>
        <xdr:cNvSpPr txBox="1"/>
      </xdr:nvSpPr>
      <xdr:spPr>
        <a:xfrm>
          <a:off x="8483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90881</xdr:rowOff>
    </xdr:from>
    <xdr:to>
      <xdr:col>41</xdr:col>
      <xdr:colOff>50800</xdr:colOff>
      <xdr:row>36</xdr:row>
      <xdr:rowOff>7493</xdr:rowOff>
    </xdr:to>
    <xdr:cxnSp macro="">
      <xdr:nvCxnSpPr>
        <xdr:cNvPr id="298" name="直線コネクタ 297"/>
        <xdr:cNvCxnSpPr/>
      </xdr:nvCxnSpPr>
      <xdr:spPr>
        <a:xfrm flipV="1">
          <a:off x="6972300" y="6091631"/>
          <a:ext cx="889000" cy="8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9" name="フローチャート: 判断 298"/>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99547</xdr:rowOff>
    </xdr:from>
    <xdr:ext cx="534377" cy="259045"/>
    <xdr:sp macro="" textlink="">
      <xdr:nvSpPr>
        <xdr:cNvPr id="300" name="テキスト ボックス 299"/>
        <xdr:cNvSpPr txBox="1"/>
      </xdr:nvSpPr>
      <xdr:spPr>
        <a:xfrm>
          <a:off x="7594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301" name="フローチャート: 判断 300"/>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57624</xdr:rowOff>
    </xdr:from>
    <xdr:ext cx="534377" cy="259045"/>
    <xdr:sp macro="" textlink="">
      <xdr:nvSpPr>
        <xdr:cNvPr id="302" name="テキスト ボックス 301"/>
        <xdr:cNvSpPr txBox="1"/>
      </xdr:nvSpPr>
      <xdr:spPr>
        <a:xfrm>
          <a:off x="6705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58001</xdr:rowOff>
    </xdr:from>
    <xdr:to>
      <xdr:col>55</xdr:col>
      <xdr:colOff>50800</xdr:colOff>
      <xdr:row>35</xdr:row>
      <xdr:rowOff>159601</xdr:rowOff>
    </xdr:to>
    <xdr:sp macro="" textlink="">
      <xdr:nvSpPr>
        <xdr:cNvPr id="308" name="楕円 307"/>
        <xdr:cNvSpPr/>
      </xdr:nvSpPr>
      <xdr:spPr>
        <a:xfrm>
          <a:off x="10426700" y="605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80878</xdr:rowOff>
    </xdr:from>
    <xdr:ext cx="534377" cy="259045"/>
    <xdr:sp macro="" textlink="">
      <xdr:nvSpPr>
        <xdr:cNvPr id="309" name="補助費等該当値テキスト"/>
        <xdr:cNvSpPr txBox="1"/>
      </xdr:nvSpPr>
      <xdr:spPr>
        <a:xfrm>
          <a:off x="10528300" y="591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69659</xdr:rowOff>
    </xdr:from>
    <xdr:to>
      <xdr:col>50</xdr:col>
      <xdr:colOff>165100</xdr:colOff>
      <xdr:row>35</xdr:row>
      <xdr:rowOff>171259</xdr:rowOff>
    </xdr:to>
    <xdr:sp macro="" textlink="">
      <xdr:nvSpPr>
        <xdr:cNvPr id="310" name="楕円 309"/>
        <xdr:cNvSpPr/>
      </xdr:nvSpPr>
      <xdr:spPr>
        <a:xfrm>
          <a:off x="9588500" y="607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16336</xdr:rowOff>
    </xdr:from>
    <xdr:ext cx="534377" cy="259045"/>
    <xdr:sp macro="" textlink="">
      <xdr:nvSpPr>
        <xdr:cNvPr id="311" name="テキスト ボックス 310"/>
        <xdr:cNvSpPr txBox="1"/>
      </xdr:nvSpPr>
      <xdr:spPr>
        <a:xfrm>
          <a:off x="9372111" y="584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9627</xdr:rowOff>
    </xdr:from>
    <xdr:to>
      <xdr:col>46</xdr:col>
      <xdr:colOff>38100</xdr:colOff>
      <xdr:row>35</xdr:row>
      <xdr:rowOff>111227</xdr:rowOff>
    </xdr:to>
    <xdr:sp macro="" textlink="">
      <xdr:nvSpPr>
        <xdr:cNvPr id="312" name="楕円 311"/>
        <xdr:cNvSpPr/>
      </xdr:nvSpPr>
      <xdr:spPr>
        <a:xfrm>
          <a:off x="8699500" y="60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127754</xdr:rowOff>
    </xdr:from>
    <xdr:ext cx="534377" cy="259045"/>
    <xdr:sp macro="" textlink="">
      <xdr:nvSpPr>
        <xdr:cNvPr id="313" name="テキスト ボックス 312"/>
        <xdr:cNvSpPr txBox="1"/>
      </xdr:nvSpPr>
      <xdr:spPr>
        <a:xfrm>
          <a:off x="8483111" y="578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40081</xdr:rowOff>
    </xdr:from>
    <xdr:to>
      <xdr:col>41</xdr:col>
      <xdr:colOff>101600</xdr:colOff>
      <xdr:row>35</xdr:row>
      <xdr:rowOff>141681</xdr:rowOff>
    </xdr:to>
    <xdr:sp macro="" textlink="">
      <xdr:nvSpPr>
        <xdr:cNvPr id="314" name="楕円 313"/>
        <xdr:cNvSpPr/>
      </xdr:nvSpPr>
      <xdr:spPr>
        <a:xfrm>
          <a:off x="7810500" y="604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158208</xdr:rowOff>
    </xdr:from>
    <xdr:ext cx="534377" cy="259045"/>
    <xdr:sp macro="" textlink="">
      <xdr:nvSpPr>
        <xdr:cNvPr id="315" name="テキスト ボックス 314"/>
        <xdr:cNvSpPr txBox="1"/>
      </xdr:nvSpPr>
      <xdr:spPr>
        <a:xfrm>
          <a:off x="7594111" y="581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128143</xdr:rowOff>
    </xdr:from>
    <xdr:to>
      <xdr:col>36</xdr:col>
      <xdr:colOff>165100</xdr:colOff>
      <xdr:row>36</xdr:row>
      <xdr:rowOff>58293</xdr:rowOff>
    </xdr:to>
    <xdr:sp macro="" textlink="">
      <xdr:nvSpPr>
        <xdr:cNvPr id="316" name="楕円 315"/>
        <xdr:cNvSpPr/>
      </xdr:nvSpPr>
      <xdr:spPr>
        <a:xfrm>
          <a:off x="6921500" y="612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74820</xdr:rowOff>
    </xdr:from>
    <xdr:ext cx="534377" cy="259045"/>
    <xdr:sp macro="" textlink="">
      <xdr:nvSpPr>
        <xdr:cNvPr id="317" name="テキスト ボックス 316"/>
        <xdr:cNvSpPr txBox="1"/>
      </xdr:nvSpPr>
      <xdr:spPr>
        <a:xfrm>
          <a:off x="6705111" y="590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39" name="直線コネクタ 338"/>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0" name="普通建設事業費最小値テキスト"/>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1" name="直線コネクタ 340"/>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2" name="普通建設事業費最大値テキスト"/>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3" name="直線コネクタ 342"/>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22209</xdr:rowOff>
    </xdr:from>
    <xdr:to>
      <xdr:col>55</xdr:col>
      <xdr:colOff>0</xdr:colOff>
      <xdr:row>58</xdr:row>
      <xdr:rowOff>27626</xdr:rowOff>
    </xdr:to>
    <xdr:cxnSp macro="">
      <xdr:nvCxnSpPr>
        <xdr:cNvPr id="344" name="直線コネクタ 343"/>
        <xdr:cNvCxnSpPr/>
      </xdr:nvCxnSpPr>
      <xdr:spPr>
        <a:xfrm>
          <a:off x="9639300" y="9966309"/>
          <a:ext cx="838200" cy="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64594</xdr:rowOff>
    </xdr:from>
    <xdr:ext cx="534377" cy="259045"/>
    <xdr:sp macro="" textlink="">
      <xdr:nvSpPr>
        <xdr:cNvPr id="345" name="普通建設事業費平均値テキスト"/>
        <xdr:cNvSpPr txBox="1"/>
      </xdr:nvSpPr>
      <xdr:spPr>
        <a:xfrm>
          <a:off x="10528300" y="966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6" name="フローチャート: 判断 345"/>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137272</xdr:rowOff>
    </xdr:from>
    <xdr:to>
      <xdr:col>50</xdr:col>
      <xdr:colOff>114300</xdr:colOff>
      <xdr:row>58</xdr:row>
      <xdr:rowOff>22209</xdr:rowOff>
    </xdr:to>
    <xdr:cxnSp macro="">
      <xdr:nvCxnSpPr>
        <xdr:cNvPr id="347" name="直線コネクタ 346"/>
        <xdr:cNvCxnSpPr/>
      </xdr:nvCxnSpPr>
      <xdr:spPr>
        <a:xfrm>
          <a:off x="8750300" y="9909922"/>
          <a:ext cx="889000" cy="5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48" name="フローチャート: 判断 347"/>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3555</xdr:rowOff>
    </xdr:from>
    <xdr:ext cx="534377" cy="259045"/>
    <xdr:sp macro="" textlink="">
      <xdr:nvSpPr>
        <xdr:cNvPr id="349" name="テキスト ボックス 348"/>
        <xdr:cNvSpPr txBox="1"/>
      </xdr:nvSpPr>
      <xdr:spPr>
        <a:xfrm>
          <a:off x="9372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50733</xdr:rowOff>
    </xdr:from>
    <xdr:to>
      <xdr:col>45</xdr:col>
      <xdr:colOff>177800</xdr:colOff>
      <xdr:row>57</xdr:row>
      <xdr:rowOff>137272</xdr:rowOff>
    </xdr:to>
    <xdr:cxnSp macro="">
      <xdr:nvCxnSpPr>
        <xdr:cNvPr id="350" name="直線コネクタ 349"/>
        <xdr:cNvCxnSpPr/>
      </xdr:nvCxnSpPr>
      <xdr:spPr>
        <a:xfrm>
          <a:off x="7861300" y="9823383"/>
          <a:ext cx="889000" cy="8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44195</xdr:rowOff>
    </xdr:from>
    <xdr:to>
      <xdr:col>46</xdr:col>
      <xdr:colOff>38100</xdr:colOff>
      <xdr:row>57</xdr:row>
      <xdr:rowOff>145795</xdr:rowOff>
    </xdr:to>
    <xdr:sp macro="" textlink="">
      <xdr:nvSpPr>
        <xdr:cNvPr id="351" name="フローチャート: 判断 350"/>
        <xdr:cNvSpPr/>
      </xdr:nvSpPr>
      <xdr:spPr>
        <a:xfrm>
          <a:off x="8699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162322</xdr:rowOff>
    </xdr:from>
    <xdr:ext cx="534377" cy="259045"/>
    <xdr:sp macro="" textlink="">
      <xdr:nvSpPr>
        <xdr:cNvPr id="352" name="テキスト ボックス 351"/>
        <xdr:cNvSpPr txBox="1"/>
      </xdr:nvSpPr>
      <xdr:spPr>
        <a:xfrm>
          <a:off x="8483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50733</xdr:rowOff>
    </xdr:from>
    <xdr:to>
      <xdr:col>41</xdr:col>
      <xdr:colOff>50800</xdr:colOff>
      <xdr:row>57</xdr:row>
      <xdr:rowOff>103316</xdr:rowOff>
    </xdr:to>
    <xdr:cxnSp macro="">
      <xdr:nvCxnSpPr>
        <xdr:cNvPr id="353" name="直線コネクタ 352"/>
        <xdr:cNvCxnSpPr/>
      </xdr:nvCxnSpPr>
      <xdr:spPr>
        <a:xfrm flipV="1">
          <a:off x="6972300" y="9823383"/>
          <a:ext cx="889000" cy="5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4" name="フローチャート: 判断 353"/>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75559</xdr:rowOff>
    </xdr:from>
    <xdr:ext cx="534377" cy="259045"/>
    <xdr:sp macro="" textlink="">
      <xdr:nvSpPr>
        <xdr:cNvPr id="355" name="テキスト ボックス 354"/>
        <xdr:cNvSpPr txBox="1"/>
      </xdr:nvSpPr>
      <xdr:spPr>
        <a:xfrm>
          <a:off x="7594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6" name="フローチャート: 判断 355"/>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86070</xdr:rowOff>
    </xdr:from>
    <xdr:ext cx="534377" cy="259045"/>
    <xdr:sp macro="" textlink="">
      <xdr:nvSpPr>
        <xdr:cNvPr id="357" name="テキスト ボックス 356"/>
        <xdr:cNvSpPr txBox="1"/>
      </xdr:nvSpPr>
      <xdr:spPr>
        <a:xfrm>
          <a:off x="6705111" y="95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148276</xdr:rowOff>
    </xdr:from>
    <xdr:to>
      <xdr:col>55</xdr:col>
      <xdr:colOff>50800</xdr:colOff>
      <xdr:row>58</xdr:row>
      <xdr:rowOff>78426</xdr:rowOff>
    </xdr:to>
    <xdr:sp macro="" textlink="">
      <xdr:nvSpPr>
        <xdr:cNvPr id="363" name="楕円 362"/>
        <xdr:cNvSpPr/>
      </xdr:nvSpPr>
      <xdr:spPr>
        <a:xfrm>
          <a:off x="10426700" y="992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63203</xdr:rowOff>
    </xdr:from>
    <xdr:ext cx="534377" cy="259045"/>
    <xdr:sp macro="" textlink="">
      <xdr:nvSpPr>
        <xdr:cNvPr id="364" name="普通建設事業費該当値テキスト"/>
        <xdr:cNvSpPr txBox="1"/>
      </xdr:nvSpPr>
      <xdr:spPr>
        <a:xfrm>
          <a:off x="10528300" y="983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142859</xdr:rowOff>
    </xdr:from>
    <xdr:to>
      <xdr:col>50</xdr:col>
      <xdr:colOff>165100</xdr:colOff>
      <xdr:row>58</xdr:row>
      <xdr:rowOff>73009</xdr:rowOff>
    </xdr:to>
    <xdr:sp macro="" textlink="">
      <xdr:nvSpPr>
        <xdr:cNvPr id="365" name="楕円 364"/>
        <xdr:cNvSpPr/>
      </xdr:nvSpPr>
      <xdr:spPr>
        <a:xfrm>
          <a:off x="9588500" y="991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64136</xdr:rowOff>
    </xdr:from>
    <xdr:ext cx="534377" cy="259045"/>
    <xdr:sp macro="" textlink="">
      <xdr:nvSpPr>
        <xdr:cNvPr id="366" name="テキスト ボックス 365"/>
        <xdr:cNvSpPr txBox="1"/>
      </xdr:nvSpPr>
      <xdr:spPr>
        <a:xfrm>
          <a:off x="9372111" y="1000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86472</xdr:rowOff>
    </xdr:from>
    <xdr:to>
      <xdr:col>46</xdr:col>
      <xdr:colOff>38100</xdr:colOff>
      <xdr:row>58</xdr:row>
      <xdr:rowOff>16622</xdr:rowOff>
    </xdr:to>
    <xdr:sp macro="" textlink="">
      <xdr:nvSpPr>
        <xdr:cNvPr id="367" name="楕円 366"/>
        <xdr:cNvSpPr/>
      </xdr:nvSpPr>
      <xdr:spPr>
        <a:xfrm>
          <a:off x="8699500" y="985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7749</xdr:rowOff>
    </xdr:from>
    <xdr:ext cx="534377" cy="259045"/>
    <xdr:sp macro="" textlink="">
      <xdr:nvSpPr>
        <xdr:cNvPr id="368" name="テキスト ボックス 367"/>
        <xdr:cNvSpPr txBox="1"/>
      </xdr:nvSpPr>
      <xdr:spPr>
        <a:xfrm>
          <a:off x="8483111" y="995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171383</xdr:rowOff>
    </xdr:from>
    <xdr:to>
      <xdr:col>41</xdr:col>
      <xdr:colOff>101600</xdr:colOff>
      <xdr:row>57</xdr:row>
      <xdr:rowOff>101533</xdr:rowOff>
    </xdr:to>
    <xdr:sp macro="" textlink="">
      <xdr:nvSpPr>
        <xdr:cNvPr id="369" name="楕円 368"/>
        <xdr:cNvSpPr/>
      </xdr:nvSpPr>
      <xdr:spPr>
        <a:xfrm>
          <a:off x="7810500" y="977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92660</xdr:rowOff>
    </xdr:from>
    <xdr:ext cx="534377" cy="259045"/>
    <xdr:sp macro="" textlink="">
      <xdr:nvSpPr>
        <xdr:cNvPr id="370" name="テキスト ボックス 369"/>
        <xdr:cNvSpPr txBox="1"/>
      </xdr:nvSpPr>
      <xdr:spPr>
        <a:xfrm>
          <a:off x="7594111" y="986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52516</xdr:rowOff>
    </xdr:from>
    <xdr:to>
      <xdr:col>36</xdr:col>
      <xdr:colOff>165100</xdr:colOff>
      <xdr:row>57</xdr:row>
      <xdr:rowOff>154116</xdr:rowOff>
    </xdr:to>
    <xdr:sp macro="" textlink="">
      <xdr:nvSpPr>
        <xdr:cNvPr id="371" name="楕円 370"/>
        <xdr:cNvSpPr/>
      </xdr:nvSpPr>
      <xdr:spPr>
        <a:xfrm>
          <a:off x="6921500" y="98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145243</xdr:rowOff>
    </xdr:from>
    <xdr:ext cx="534377" cy="259045"/>
    <xdr:sp macro="" textlink="">
      <xdr:nvSpPr>
        <xdr:cNvPr id="372" name="テキスト ボックス 371"/>
        <xdr:cNvSpPr txBox="1"/>
      </xdr:nvSpPr>
      <xdr:spPr>
        <a:xfrm>
          <a:off x="6705111" y="991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2" name="直線コネクタ 391"/>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3"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4" name="直線コネクタ 393"/>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5"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6" name="直線コネクタ 395"/>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159251</xdr:rowOff>
    </xdr:from>
    <xdr:to>
      <xdr:col>55</xdr:col>
      <xdr:colOff>0</xdr:colOff>
      <xdr:row>78</xdr:row>
      <xdr:rowOff>18188</xdr:rowOff>
    </xdr:to>
    <xdr:cxnSp macro="">
      <xdr:nvCxnSpPr>
        <xdr:cNvPr id="397" name="直線コネクタ 396"/>
        <xdr:cNvCxnSpPr/>
      </xdr:nvCxnSpPr>
      <xdr:spPr>
        <a:xfrm flipV="1">
          <a:off x="9639300" y="13360901"/>
          <a:ext cx="838200" cy="3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94969</xdr:rowOff>
    </xdr:from>
    <xdr:ext cx="534377" cy="259045"/>
    <xdr:sp macro="" textlink="">
      <xdr:nvSpPr>
        <xdr:cNvPr id="398" name="普通建設事業費 （ うち新規整備　）平均値テキスト"/>
        <xdr:cNvSpPr txBox="1"/>
      </xdr:nvSpPr>
      <xdr:spPr>
        <a:xfrm>
          <a:off x="10528300" y="1312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399" name="フローチャート: 判断 398"/>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132293</xdr:rowOff>
    </xdr:from>
    <xdr:to>
      <xdr:col>50</xdr:col>
      <xdr:colOff>114300</xdr:colOff>
      <xdr:row>78</xdr:row>
      <xdr:rowOff>18188</xdr:rowOff>
    </xdr:to>
    <xdr:cxnSp macro="">
      <xdr:nvCxnSpPr>
        <xdr:cNvPr id="400" name="直線コネクタ 399"/>
        <xdr:cNvCxnSpPr/>
      </xdr:nvCxnSpPr>
      <xdr:spPr>
        <a:xfrm>
          <a:off x="8750300" y="13333943"/>
          <a:ext cx="889000" cy="5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1" name="フローチャート: 判断 400"/>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15248</xdr:rowOff>
    </xdr:from>
    <xdr:ext cx="534377" cy="259045"/>
    <xdr:sp macro="" textlink="">
      <xdr:nvSpPr>
        <xdr:cNvPr id="402" name="テキスト ボックス 401"/>
        <xdr:cNvSpPr txBox="1"/>
      </xdr:nvSpPr>
      <xdr:spPr>
        <a:xfrm>
          <a:off x="9372111" y="1304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121504</xdr:rowOff>
    </xdr:from>
    <xdr:to>
      <xdr:col>45</xdr:col>
      <xdr:colOff>177800</xdr:colOff>
      <xdr:row>77</xdr:row>
      <xdr:rowOff>132293</xdr:rowOff>
    </xdr:to>
    <xdr:cxnSp macro="">
      <xdr:nvCxnSpPr>
        <xdr:cNvPr id="403" name="直線コネクタ 402"/>
        <xdr:cNvCxnSpPr/>
      </xdr:nvCxnSpPr>
      <xdr:spPr>
        <a:xfrm>
          <a:off x="7861300" y="13323154"/>
          <a:ext cx="889000" cy="1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33682</xdr:rowOff>
    </xdr:from>
    <xdr:to>
      <xdr:col>46</xdr:col>
      <xdr:colOff>38100</xdr:colOff>
      <xdr:row>77</xdr:row>
      <xdr:rowOff>135282</xdr:rowOff>
    </xdr:to>
    <xdr:sp macro="" textlink="">
      <xdr:nvSpPr>
        <xdr:cNvPr id="404" name="フローチャート: 判断 403"/>
        <xdr:cNvSpPr/>
      </xdr:nvSpPr>
      <xdr:spPr>
        <a:xfrm>
          <a:off x="8699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151809</xdr:rowOff>
    </xdr:from>
    <xdr:ext cx="534377" cy="259045"/>
    <xdr:sp macro="" textlink="">
      <xdr:nvSpPr>
        <xdr:cNvPr id="405" name="テキスト ボックス 404"/>
        <xdr:cNvSpPr txBox="1"/>
      </xdr:nvSpPr>
      <xdr:spPr>
        <a:xfrm>
          <a:off x="8483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157308</xdr:rowOff>
    </xdr:from>
    <xdr:to>
      <xdr:col>41</xdr:col>
      <xdr:colOff>101600</xdr:colOff>
      <xdr:row>77</xdr:row>
      <xdr:rowOff>87458</xdr:rowOff>
    </xdr:to>
    <xdr:sp macro="" textlink="">
      <xdr:nvSpPr>
        <xdr:cNvPr id="406" name="フローチャート: 判断 405"/>
        <xdr:cNvSpPr/>
      </xdr:nvSpPr>
      <xdr:spPr>
        <a:xfrm>
          <a:off x="7810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103985</xdr:rowOff>
    </xdr:from>
    <xdr:ext cx="534377" cy="259045"/>
    <xdr:sp macro="" textlink="">
      <xdr:nvSpPr>
        <xdr:cNvPr id="407" name="テキスト ボックス 406"/>
        <xdr:cNvSpPr txBox="1"/>
      </xdr:nvSpPr>
      <xdr:spPr>
        <a:xfrm>
          <a:off x="7594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108451</xdr:rowOff>
    </xdr:from>
    <xdr:to>
      <xdr:col>55</xdr:col>
      <xdr:colOff>50800</xdr:colOff>
      <xdr:row>78</xdr:row>
      <xdr:rowOff>38601</xdr:rowOff>
    </xdr:to>
    <xdr:sp macro="" textlink="">
      <xdr:nvSpPr>
        <xdr:cNvPr id="413" name="楕円 412"/>
        <xdr:cNvSpPr/>
      </xdr:nvSpPr>
      <xdr:spPr>
        <a:xfrm>
          <a:off x="10426700" y="1331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50519</xdr:rowOff>
    </xdr:from>
    <xdr:ext cx="469744" cy="259045"/>
    <xdr:sp macro="" textlink="">
      <xdr:nvSpPr>
        <xdr:cNvPr id="414" name="普通建設事業費 （ うち新規整備　）該当値テキスト"/>
        <xdr:cNvSpPr txBox="1"/>
      </xdr:nvSpPr>
      <xdr:spPr>
        <a:xfrm>
          <a:off x="10528300" y="1325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138838</xdr:rowOff>
    </xdr:from>
    <xdr:to>
      <xdr:col>50</xdr:col>
      <xdr:colOff>165100</xdr:colOff>
      <xdr:row>78</xdr:row>
      <xdr:rowOff>68988</xdr:rowOff>
    </xdr:to>
    <xdr:sp macro="" textlink="">
      <xdr:nvSpPr>
        <xdr:cNvPr id="415" name="楕円 414"/>
        <xdr:cNvSpPr/>
      </xdr:nvSpPr>
      <xdr:spPr>
        <a:xfrm>
          <a:off x="9588500" y="1334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60115</xdr:rowOff>
    </xdr:from>
    <xdr:ext cx="469744" cy="259045"/>
    <xdr:sp macro="" textlink="">
      <xdr:nvSpPr>
        <xdr:cNvPr id="416" name="テキスト ボックス 415"/>
        <xdr:cNvSpPr txBox="1"/>
      </xdr:nvSpPr>
      <xdr:spPr>
        <a:xfrm>
          <a:off x="9404428" y="1343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81493</xdr:rowOff>
    </xdr:from>
    <xdr:to>
      <xdr:col>46</xdr:col>
      <xdr:colOff>38100</xdr:colOff>
      <xdr:row>78</xdr:row>
      <xdr:rowOff>11643</xdr:rowOff>
    </xdr:to>
    <xdr:sp macro="" textlink="">
      <xdr:nvSpPr>
        <xdr:cNvPr id="417" name="楕円 416"/>
        <xdr:cNvSpPr/>
      </xdr:nvSpPr>
      <xdr:spPr>
        <a:xfrm>
          <a:off x="8699500" y="1328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2770</xdr:rowOff>
    </xdr:from>
    <xdr:ext cx="534377" cy="259045"/>
    <xdr:sp macro="" textlink="">
      <xdr:nvSpPr>
        <xdr:cNvPr id="418" name="テキスト ボックス 417"/>
        <xdr:cNvSpPr txBox="1"/>
      </xdr:nvSpPr>
      <xdr:spPr>
        <a:xfrm>
          <a:off x="8483111" y="1337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70704</xdr:rowOff>
    </xdr:from>
    <xdr:to>
      <xdr:col>41</xdr:col>
      <xdr:colOff>101600</xdr:colOff>
      <xdr:row>78</xdr:row>
      <xdr:rowOff>854</xdr:rowOff>
    </xdr:to>
    <xdr:sp macro="" textlink="">
      <xdr:nvSpPr>
        <xdr:cNvPr id="419" name="楕円 418"/>
        <xdr:cNvSpPr/>
      </xdr:nvSpPr>
      <xdr:spPr>
        <a:xfrm>
          <a:off x="7810500" y="1327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163431</xdr:rowOff>
    </xdr:from>
    <xdr:ext cx="534377" cy="259045"/>
    <xdr:sp macro="" textlink="">
      <xdr:nvSpPr>
        <xdr:cNvPr id="420" name="テキスト ボックス 419"/>
        <xdr:cNvSpPr txBox="1"/>
      </xdr:nvSpPr>
      <xdr:spPr>
        <a:xfrm>
          <a:off x="7594111" y="1336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2" name="テキスト ボックス 44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6" name="直線コネクタ 445"/>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7"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48" name="直線コネクタ 447"/>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49"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0" name="直線コネクタ 449"/>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109688</xdr:rowOff>
    </xdr:from>
    <xdr:to>
      <xdr:col>55</xdr:col>
      <xdr:colOff>0</xdr:colOff>
      <xdr:row>98</xdr:row>
      <xdr:rowOff>30576</xdr:rowOff>
    </xdr:to>
    <xdr:cxnSp macro="">
      <xdr:nvCxnSpPr>
        <xdr:cNvPr id="451" name="直線コネクタ 450"/>
        <xdr:cNvCxnSpPr/>
      </xdr:nvCxnSpPr>
      <xdr:spPr>
        <a:xfrm>
          <a:off x="9639300" y="16740338"/>
          <a:ext cx="838200" cy="9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166935</xdr:rowOff>
    </xdr:from>
    <xdr:ext cx="534377" cy="259045"/>
    <xdr:sp macro="" textlink="">
      <xdr:nvSpPr>
        <xdr:cNvPr id="452" name="普通建設事業費 （ うち更新整備　）平均値テキスト"/>
        <xdr:cNvSpPr txBox="1"/>
      </xdr:nvSpPr>
      <xdr:spPr>
        <a:xfrm>
          <a:off x="10528300" y="16454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3" name="フローチャート: 判断 452"/>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109688</xdr:rowOff>
    </xdr:from>
    <xdr:to>
      <xdr:col>50</xdr:col>
      <xdr:colOff>114300</xdr:colOff>
      <xdr:row>98</xdr:row>
      <xdr:rowOff>13970</xdr:rowOff>
    </xdr:to>
    <xdr:cxnSp macro="">
      <xdr:nvCxnSpPr>
        <xdr:cNvPr id="454" name="直線コネクタ 453"/>
        <xdr:cNvCxnSpPr/>
      </xdr:nvCxnSpPr>
      <xdr:spPr>
        <a:xfrm flipV="1">
          <a:off x="8750300" y="16740338"/>
          <a:ext cx="889000" cy="7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5" name="フローチャート: 判断 454"/>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140047</xdr:rowOff>
    </xdr:from>
    <xdr:ext cx="534377" cy="259045"/>
    <xdr:sp macro="" textlink="">
      <xdr:nvSpPr>
        <xdr:cNvPr id="456" name="テキスト ボックス 455"/>
        <xdr:cNvSpPr txBox="1"/>
      </xdr:nvSpPr>
      <xdr:spPr>
        <a:xfrm>
          <a:off x="9372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13970</xdr:rowOff>
    </xdr:from>
    <xdr:to>
      <xdr:col>45</xdr:col>
      <xdr:colOff>177800</xdr:colOff>
      <xdr:row>98</xdr:row>
      <xdr:rowOff>84003</xdr:rowOff>
    </xdr:to>
    <xdr:cxnSp macro="">
      <xdr:nvCxnSpPr>
        <xdr:cNvPr id="457" name="直線コネクタ 456"/>
        <xdr:cNvCxnSpPr/>
      </xdr:nvCxnSpPr>
      <xdr:spPr>
        <a:xfrm flipV="1">
          <a:off x="7861300" y="16816070"/>
          <a:ext cx="889000" cy="7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103890</xdr:rowOff>
    </xdr:from>
    <xdr:to>
      <xdr:col>46</xdr:col>
      <xdr:colOff>38100</xdr:colOff>
      <xdr:row>98</xdr:row>
      <xdr:rowOff>34040</xdr:rowOff>
    </xdr:to>
    <xdr:sp macro="" textlink="">
      <xdr:nvSpPr>
        <xdr:cNvPr id="458" name="フローチャート: 判断 457"/>
        <xdr:cNvSpPr/>
      </xdr:nvSpPr>
      <xdr:spPr>
        <a:xfrm>
          <a:off x="8699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50567</xdr:rowOff>
    </xdr:from>
    <xdr:ext cx="534377" cy="259045"/>
    <xdr:sp macro="" textlink="">
      <xdr:nvSpPr>
        <xdr:cNvPr id="459" name="テキスト ボックス 458"/>
        <xdr:cNvSpPr txBox="1"/>
      </xdr:nvSpPr>
      <xdr:spPr>
        <a:xfrm>
          <a:off x="8483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141413</xdr:rowOff>
    </xdr:from>
    <xdr:to>
      <xdr:col>41</xdr:col>
      <xdr:colOff>101600</xdr:colOff>
      <xdr:row>97</xdr:row>
      <xdr:rowOff>71563</xdr:rowOff>
    </xdr:to>
    <xdr:sp macro="" textlink="">
      <xdr:nvSpPr>
        <xdr:cNvPr id="460" name="フローチャート: 判断 459"/>
        <xdr:cNvSpPr/>
      </xdr:nvSpPr>
      <xdr:spPr>
        <a:xfrm>
          <a:off x="7810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88090</xdr:rowOff>
    </xdr:from>
    <xdr:ext cx="534377" cy="259045"/>
    <xdr:sp macro="" textlink="">
      <xdr:nvSpPr>
        <xdr:cNvPr id="461" name="テキスト ボックス 460"/>
        <xdr:cNvSpPr txBox="1"/>
      </xdr:nvSpPr>
      <xdr:spPr>
        <a:xfrm>
          <a:off x="7594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151226</xdr:rowOff>
    </xdr:from>
    <xdr:to>
      <xdr:col>55</xdr:col>
      <xdr:colOff>50800</xdr:colOff>
      <xdr:row>98</xdr:row>
      <xdr:rowOff>81376</xdr:rowOff>
    </xdr:to>
    <xdr:sp macro="" textlink="">
      <xdr:nvSpPr>
        <xdr:cNvPr id="467" name="楕円 466"/>
        <xdr:cNvSpPr/>
      </xdr:nvSpPr>
      <xdr:spPr>
        <a:xfrm>
          <a:off x="10426700" y="1678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129653</xdr:rowOff>
    </xdr:from>
    <xdr:ext cx="534377" cy="259045"/>
    <xdr:sp macro="" textlink="">
      <xdr:nvSpPr>
        <xdr:cNvPr id="468" name="普通建設事業費 （ うち更新整備　）該当値テキスト"/>
        <xdr:cNvSpPr txBox="1"/>
      </xdr:nvSpPr>
      <xdr:spPr>
        <a:xfrm>
          <a:off x="10528300" y="1676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58888</xdr:rowOff>
    </xdr:from>
    <xdr:to>
      <xdr:col>50</xdr:col>
      <xdr:colOff>165100</xdr:colOff>
      <xdr:row>97</xdr:row>
      <xdr:rowOff>160488</xdr:rowOff>
    </xdr:to>
    <xdr:sp macro="" textlink="">
      <xdr:nvSpPr>
        <xdr:cNvPr id="469" name="楕円 468"/>
        <xdr:cNvSpPr/>
      </xdr:nvSpPr>
      <xdr:spPr>
        <a:xfrm>
          <a:off x="9588500" y="166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151615</xdr:rowOff>
    </xdr:from>
    <xdr:ext cx="534377" cy="259045"/>
    <xdr:sp macro="" textlink="">
      <xdr:nvSpPr>
        <xdr:cNvPr id="470" name="テキスト ボックス 469"/>
        <xdr:cNvSpPr txBox="1"/>
      </xdr:nvSpPr>
      <xdr:spPr>
        <a:xfrm>
          <a:off x="9372111" y="1678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134620</xdr:rowOff>
    </xdr:from>
    <xdr:to>
      <xdr:col>46</xdr:col>
      <xdr:colOff>38100</xdr:colOff>
      <xdr:row>98</xdr:row>
      <xdr:rowOff>64770</xdr:rowOff>
    </xdr:to>
    <xdr:sp macro="" textlink="">
      <xdr:nvSpPr>
        <xdr:cNvPr id="471" name="楕円 470"/>
        <xdr:cNvSpPr/>
      </xdr:nvSpPr>
      <xdr:spPr>
        <a:xfrm>
          <a:off x="8699500" y="1676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55897</xdr:rowOff>
    </xdr:from>
    <xdr:ext cx="534377" cy="259045"/>
    <xdr:sp macro="" textlink="">
      <xdr:nvSpPr>
        <xdr:cNvPr id="472" name="テキスト ボックス 471"/>
        <xdr:cNvSpPr txBox="1"/>
      </xdr:nvSpPr>
      <xdr:spPr>
        <a:xfrm>
          <a:off x="8483111" y="1685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33203</xdr:rowOff>
    </xdr:from>
    <xdr:to>
      <xdr:col>41</xdr:col>
      <xdr:colOff>101600</xdr:colOff>
      <xdr:row>98</xdr:row>
      <xdr:rowOff>134803</xdr:rowOff>
    </xdr:to>
    <xdr:sp macro="" textlink="">
      <xdr:nvSpPr>
        <xdr:cNvPr id="473" name="楕円 472"/>
        <xdr:cNvSpPr/>
      </xdr:nvSpPr>
      <xdr:spPr>
        <a:xfrm>
          <a:off x="7810500" y="1683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125930</xdr:rowOff>
    </xdr:from>
    <xdr:ext cx="534377" cy="259045"/>
    <xdr:sp macro="" textlink="">
      <xdr:nvSpPr>
        <xdr:cNvPr id="474" name="テキスト ボックス 473"/>
        <xdr:cNvSpPr txBox="1"/>
      </xdr:nvSpPr>
      <xdr:spPr>
        <a:xfrm>
          <a:off x="7594111" y="1692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0" name="直線コネクタ 499"/>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1"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3"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4" name="直線コネクタ 503"/>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74059</xdr:rowOff>
    </xdr:from>
    <xdr:to>
      <xdr:col>85</xdr:col>
      <xdr:colOff>127000</xdr:colOff>
      <xdr:row>39</xdr:row>
      <xdr:rowOff>94307</xdr:rowOff>
    </xdr:to>
    <xdr:cxnSp macro="">
      <xdr:nvCxnSpPr>
        <xdr:cNvPr id="505" name="直線コネクタ 504"/>
        <xdr:cNvCxnSpPr/>
      </xdr:nvCxnSpPr>
      <xdr:spPr>
        <a:xfrm>
          <a:off x="15481300" y="6760609"/>
          <a:ext cx="838200" cy="2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51035</xdr:rowOff>
    </xdr:from>
    <xdr:ext cx="378565" cy="259045"/>
    <xdr:sp macro="" textlink="">
      <xdr:nvSpPr>
        <xdr:cNvPr id="506" name="災害復旧事業費平均値テキスト"/>
        <xdr:cNvSpPr txBox="1"/>
      </xdr:nvSpPr>
      <xdr:spPr>
        <a:xfrm>
          <a:off x="16370300" y="6566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7" name="フローチャート: 判断 506"/>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74059</xdr:rowOff>
    </xdr:from>
    <xdr:to>
      <xdr:col>81</xdr:col>
      <xdr:colOff>50800</xdr:colOff>
      <xdr:row>39</xdr:row>
      <xdr:rowOff>94013</xdr:rowOff>
    </xdr:to>
    <xdr:cxnSp macro="">
      <xdr:nvCxnSpPr>
        <xdr:cNvPr id="508" name="直線コネクタ 507"/>
        <xdr:cNvCxnSpPr/>
      </xdr:nvCxnSpPr>
      <xdr:spPr>
        <a:xfrm flipV="1">
          <a:off x="14592300" y="6760609"/>
          <a:ext cx="889000" cy="1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09" name="フローチャート: 判断 508"/>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126926</xdr:rowOff>
    </xdr:from>
    <xdr:ext cx="378565" cy="259045"/>
    <xdr:sp macro="" textlink="">
      <xdr:nvSpPr>
        <xdr:cNvPr id="510" name="テキスト ボックス 509"/>
        <xdr:cNvSpPr txBox="1"/>
      </xdr:nvSpPr>
      <xdr:spPr>
        <a:xfrm>
          <a:off x="15292017" y="681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92804</xdr:rowOff>
    </xdr:from>
    <xdr:to>
      <xdr:col>76</xdr:col>
      <xdr:colOff>114300</xdr:colOff>
      <xdr:row>39</xdr:row>
      <xdr:rowOff>94013</xdr:rowOff>
    </xdr:to>
    <xdr:cxnSp macro="">
      <xdr:nvCxnSpPr>
        <xdr:cNvPr id="511" name="直線コネクタ 510"/>
        <xdr:cNvCxnSpPr/>
      </xdr:nvCxnSpPr>
      <xdr:spPr>
        <a:xfrm>
          <a:off x="13703300" y="6779354"/>
          <a:ext cx="8890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33872</xdr:rowOff>
    </xdr:from>
    <xdr:to>
      <xdr:col>76</xdr:col>
      <xdr:colOff>165100</xdr:colOff>
      <xdr:row>39</xdr:row>
      <xdr:rowOff>135472</xdr:rowOff>
    </xdr:to>
    <xdr:sp macro="" textlink="">
      <xdr:nvSpPr>
        <xdr:cNvPr id="512" name="フローチャート: 判断 511"/>
        <xdr:cNvSpPr/>
      </xdr:nvSpPr>
      <xdr:spPr>
        <a:xfrm>
          <a:off x="14541500" y="672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151999</xdr:rowOff>
    </xdr:from>
    <xdr:ext cx="378565" cy="259045"/>
    <xdr:sp macro="" textlink="">
      <xdr:nvSpPr>
        <xdr:cNvPr id="513" name="テキスト ボックス 512"/>
        <xdr:cNvSpPr txBox="1"/>
      </xdr:nvSpPr>
      <xdr:spPr>
        <a:xfrm>
          <a:off x="14403017" y="6495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92804</xdr:rowOff>
    </xdr:from>
    <xdr:to>
      <xdr:col>71</xdr:col>
      <xdr:colOff>177800</xdr:colOff>
      <xdr:row>39</xdr:row>
      <xdr:rowOff>98127</xdr:rowOff>
    </xdr:to>
    <xdr:cxnSp macro="">
      <xdr:nvCxnSpPr>
        <xdr:cNvPr id="514" name="直線コネクタ 513"/>
        <xdr:cNvCxnSpPr/>
      </xdr:nvCxnSpPr>
      <xdr:spPr>
        <a:xfrm flipV="1">
          <a:off x="12814300" y="6779354"/>
          <a:ext cx="889000" cy="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92525</xdr:rowOff>
    </xdr:from>
    <xdr:to>
      <xdr:col>72</xdr:col>
      <xdr:colOff>38100</xdr:colOff>
      <xdr:row>39</xdr:row>
      <xdr:rowOff>22675</xdr:rowOff>
    </xdr:to>
    <xdr:sp macro="" textlink="">
      <xdr:nvSpPr>
        <xdr:cNvPr id="515" name="フローチャート: 判断 514"/>
        <xdr:cNvSpPr/>
      </xdr:nvSpPr>
      <xdr:spPr>
        <a:xfrm>
          <a:off x="13652500" y="66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39202</xdr:rowOff>
    </xdr:from>
    <xdr:ext cx="469744" cy="259045"/>
    <xdr:sp macro="" textlink="">
      <xdr:nvSpPr>
        <xdr:cNvPr id="516" name="テキスト ボックス 515"/>
        <xdr:cNvSpPr txBox="1"/>
      </xdr:nvSpPr>
      <xdr:spPr>
        <a:xfrm>
          <a:off x="13468428" y="63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83087</xdr:rowOff>
    </xdr:from>
    <xdr:to>
      <xdr:col>67</xdr:col>
      <xdr:colOff>101600</xdr:colOff>
      <xdr:row>39</xdr:row>
      <xdr:rowOff>13237</xdr:rowOff>
    </xdr:to>
    <xdr:sp macro="" textlink="">
      <xdr:nvSpPr>
        <xdr:cNvPr id="517" name="フローチャート: 判断 516"/>
        <xdr:cNvSpPr/>
      </xdr:nvSpPr>
      <xdr:spPr>
        <a:xfrm>
          <a:off x="12763500" y="659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29764</xdr:rowOff>
    </xdr:from>
    <xdr:ext cx="469744" cy="259045"/>
    <xdr:sp macro="" textlink="">
      <xdr:nvSpPr>
        <xdr:cNvPr id="518" name="テキスト ボックス 517"/>
        <xdr:cNvSpPr txBox="1"/>
      </xdr:nvSpPr>
      <xdr:spPr>
        <a:xfrm>
          <a:off x="12579428" y="637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43507</xdr:rowOff>
    </xdr:from>
    <xdr:to>
      <xdr:col>85</xdr:col>
      <xdr:colOff>177800</xdr:colOff>
      <xdr:row>39</xdr:row>
      <xdr:rowOff>145107</xdr:rowOff>
    </xdr:to>
    <xdr:sp macro="" textlink="">
      <xdr:nvSpPr>
        <xdr:cNvPr id="524" name="楕円 523"/>
        <xdr:cNvSpPr/>
      </xdr:nvSpPr>
      <xdr:spPr>
        <a:xfrm>
          <a:off x="16268700" y="673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6585</xdr:rowOff>
    </xdr:from>
    <xdr:ext cx="378565" cy="259045"/>
    <xdr:sp macro="" textlink="">
      <xdr:nvSpPr>
        <xdr:cNvPr id="525" name="災害復旧事業費該当値テキスト"/>
        <xdr:cNvSpPr txBox="1"/>
      </xdr:nvSpPr>
      <xdr:spPr>
        <a:xfrm>
          <a:off x="16370300" y="669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23259</xdr:rowOff>
    </xdr:from>
    <xdr:to>
      <xdr:col>81</xdr:col>
      <xdr:colOff>101600</xdr:colOff>
      <xdr:row>39</xdr:row>
      <xdr:rowOff>124859</xdr:rowOff>
    </xdr:to>
    <xdr:sp macro="" textlink="">
      <xdr:nvSpPr>
        <xdr:cNvPr id="526" name="楕円 525"/>
        <xdr:cNvSpPr/>
      </xdr:nvSpPr>
      <xdr:spPr>
        <a:xfrm>
          <a:off x="15430500" y="670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141386</xdr:rowOff>
    </xdr:from>
    <xdr:ext cx="378565" cy="259045"/>
    <xdr:sp macro="" textlink="">
      <xdr:nvSpPr>
        <xdr:cNvPr id="527" name="テキスト ボックス 526"/>
        <xdr:cNvSpPr txBox="1"/>
      </xdr:nvSpPr>
      <xdr:spPr>
        <a:xfrm>
          <a:off x="15292017" y="6485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43213</xdr:rowOff>
    </xdr:from>
    <xdr:to>
      <xdr:col>76</xdr:col>
      <xdr:colOff>165100</xdr:colOff>
      <xdr:row>39</xdr:row>
      <xdr:rowOff>144813</xdr:rowOff>
    </xdr:to>
    <xdr:sp macro="" textlink="">
      <xdr:nvSpPr>
        <xdr:cNvPr id="528" name="楕円 527"/>
        <xdr:cNvSpPr/>
      </xdr:nvSpPr>
      <xdr:spPr>
        <a:xfrm>
          <a:off x="14541500" y="672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135940</xdr:rowOff>
    </xdr:from>
    <xdr:ext cx="378565" cy="259045"/>
    <xdr:sp macro="" textlink="">
      <xdr:nvSpPr>
        <xdr:cNvPr id="529" name="テキスト ボックス 528"/>
        <xdr:cNvSpPr txBox="1"/>
      </xdr:nvSpPr>
      <xdr:spPr>
        <a:xfrm>
          <a:off x="14403017" y="6822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42004</xdr:rowOff>
    </xdr:from>
    <xdr:to>
      <xdr:col>72</xdr:col>
      <xdr:colOff>38100</xdr:colOff>
      <xdr:row>39</xdr:row>
      <xdr:rowOff>143604</xdr:rowOff>
    </xdr:to>
    <xdr:sp macro="" textlink="">
      <xdr:nvSpPr>
        <xdr:cNvPr id="530" name="楕円 529"/>
        <xdr:cNvSpPr/>
      </xdr:nvSpPr>
      <xdr:spPr>
        <a:xfrm>
          <a:off x="13652500" y="67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134731</xdr:rowOff>
    </xdr:from>
    <xdr:ext cx="378565" cy="259045"/>
    <xdr:sp macro="" textlink="">
      <xdr:nvSpPr>
        <xdr:cNvPr id="531" name="テキスト ボックス 530"/>
        <xdr:cNvSpPr txBox="1"/>
      </xdr:nvSpPr>
      <xdr:spPr>
        <a:xfrm>
          <a:off x="13514017" y="6821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47327</xdr:rowOff>
    </xdr:from>
    <xdr:to>
      <xdr:col>67</xdr:col>
      <xdr:colOff>101600</xdr:colOff>
      <xdr:row>39</xdr:row>
      <xdr:rowOff>148927</xdr:rowOff>
    </xdr:to>
    <xdr:sp macro="" textlink="">
      <xdr:nvSpPr>
        <xdr:cNvPr id="532" name="楕円 531"/>
        <xdr:cNvSpPr/>
      </xdr:nvSpPr>
      <xdr:spPr>
        <a:xfrm>
          <a:off x="12763500" y="673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140054</xdr:rowOff>
    </xdr:from>
    <xdr:ext cx="313932" cy="259045"/>
    <xdr:sp macro="" textlink="">
      <xdr:nvSpPr>
        <xdr:cNvPr id="533" name="テキスト ボックス 532"/>
        <xdr:cNvSpPr txBox="1"/>
      </xdr:nvSpPr>
      <xdr:spPr>
        <a:xfrm>
          <a:off x="12657333" y="6826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9" name="テキスト ボックス 55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6" name="テキスト ボックス 57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6" name="直線コネクタ 605"/>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7"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08" name="直線コネクタ 607"/>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09"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0" name="直線コネクタ 609"/>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5905</xdr:rowOff>
    </xdr:from>
    <xdr:to>
      <xdr:col>85</xdr:col>
      <xdr:colOff>127000</xdr:colOff>
      <xdr:row>77</xdr:row>
      <xdr:rowOff>10885</xdr:rowOff>
    </xdr:to>
    <xdr:cxnSp macro="">
      <xdr:nvCxnSpPr>
        <xdr:cNvPr id="611" name="直線コネクタ 610"/>
        <xdr:cNvCxnSpPr/>
      </xdr:nvCxnSpPr>
      <xdr:spPr>
        <a:xfrm>
          <a:off x="15481300" y="13207555"/>
          <a:ext cx="838200" cy="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70490</xdr:rowOff>
    </xdr:from>
    <xdr:ext cx="534377" cy="259045"/>
    <xdr:sp macro="" textlink="">
      <xdr:nvSpPr>
        <xdr:cNvPr id="612" name="公債費平均値テキスト"/>
        <xdr:cNvSpPr txBox="1"/>
      </xdr:nvSpPr>
      <xdr:spPr>
        <a:xfrm>
          <a:off x="16370300" y="12929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3" name="フローチャート: 判断 612"/>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5905</xdr:rowOff>
    </xdr:from>
    <xdr:to>
      <xdr:col>81</xdr:col>
      <xdr:colOff>50800</xdr:colOff>
      <xdr:row>77</xdr:row>
      <xdr:rowOff>40500</xdr:rowOff>
    </xdr:to>
    <xdr:cxnSp macro="">
      <xdr:nvCxnSpPr>
        <xdr:cNvPr id="614" name="直線コネクタ 613"/>
        <xdr:cNvCxnSpPr/>
      </xdr:nvCxnSpPr>
      <xdr:spPr>
        <a:xfrm flipV="1">
          <a:off x="14592300" y="13207555"/>
          <a:ext cx="889000" cy="3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5" name="フローチャート: 判断 614"/>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155643</xdr:rowOff>
    </xdr:from>
    <xdr:ext cx="534377" cy="259045"/>
    <xdr:sp macro="" textlink="">
      <xdr:nvSpPr>
        <xdr:cNvPr id="616" name="テキスト ボックス 615"/>
        <xdr:cNvSpPr txBox="1"/>
      </xdr:nvSpPr>
      <xdr:spPr>
        <a:xfrm>
          <a:off x="15214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3608</xdr:rowOff>
    </xdr:from>
    <xdr:to>
      <xdr:col>76</xdr:col>
      <xdr:colOff>114300</xdr:colOff>
      <xdr:row>77</xdr:row>
      <xdr:rowOff>40500</xdr:rowOff>
    </xdr:to>
    <xdr:cxnSp macro="">
      <xdr:nvCxnSpPr>
        <xdr:cNvPr id="617" name="直線コネクタ 616"/>
        <xdr:cNvCxnSpPr/>
      </xdr:nvCxnSpPr>
      <xdr:spPr>
        <a:xfrm>
          <a:off x="13703300" y="13205258"/>
          <a:ext cx="889000" cy="3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63664</xdr:rowOff>
    </xdr:from>
    <xdr:to>
      <xdr:col>76</xdr:col>
      <xdr:colOff>165100</xdr:colOff>
      <xdr:row>76</xdr:row>
      <xdr:rowOff>165264</xdr:rowOff>
    </xdr:to>
    <xdr:sp macro="" textlink="">
      <xdr:nvSpPr>
        <xdr:cNvPr id="618" name="フローチャート: 判断 617"/>
        <xdr:cNvSpPr/>
      </xdr:nvSpPr>
      <xdr:spPr>
        <a:xfrm>
          <a:off x="14541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10342</xdr:rowOff>
    </xdr:from>
    <xdr:ext cx="534377" cy="259045"/>
    <xdr:sp macro="" textlink="">
      <xdr:nvSpPr>
        <xdr:cNvPr id="619" name="テキスト ボックス 618"/>
        <xdr:cNvSpPr txBox="1"/>
      </xdr:nvSpPr>
      <xdr:spPr>
        <a:xfrm>
          <a:off x="14325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128372</xdr:rowOff>
    </xdr:from>
    <xdr:to>
      <xdr:col>71</xdr:col>
      <xdr:colOff>177800</xdr:colOff>
      <xdr:row>77</xdr:row>
      <xdr:rowOff>3608</xdr:rowOff>
    </xdr:to>
    <xdr:cxnSp macro="">
      <xdr:nvCxnSpPr>
        <xdr:cNvPr id="620" name="直線コネクタ 619"/>
        <xdr:cNvCxnSpPr/>
      </xdr:nvCxnSpPr>
      <xdr:spPr>
        <a:xfrm>
          <a:off x="12814300" y="13158572"/>
          <a:ext cx="889000" cy="4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21" name="フローチャート: 判断 620"/>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22" name="テキスト ボックス 621"/>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23" name="フローチャート: 判断 622"/>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24" name="テキスト ボックス 623"/>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131535</xdr:rowOff>
    </xdr:from>
    <xdr:to>
      <xdr:col>85</xdr:col>
      <xdr:colOff>177800</xdr:colOff>
      <xdr:row>77</xdr:row>
      <xdr:rowOff>61685</xdr:rowOff>
    </xdr:to>
    <xdr:sp macro="" textlink="">
      <xdr:nvSpPr>
        <xdr:cNvPr id="630" name="楕円 629"/>
        <xdr:cNvSpPr/>
      </xdr:nvSpPr>
      <xdr:spPr>
        <a:xfrm>
          <a:off x="16268700" y="1316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109962</xdr:rowOff>
    </xdr:from>
    <xdr:ext cx="534377" cy="259045"/>
    <xdr:sp macro="" textlink="">
      <xdr:nvSpPr>
        <xdr:cNvPr id="631" name="公債費該当値テキスト"/>
        <xdr:cNvSpPr txBox="1"/>
      </xdr:nvSpPr>
      <xdr:spPr>
        <a:xfrm>
          <a:off x="16370300" y="131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126555</xdr:rowOff>
    </xdr:from>
    <xdr:to>
      <xdr:col>81</xdr:col>
      <xdr:colOff>101600</xdr:colOff>
      <xdr:row>77</xdr:row>
      <xdr:rowOff>56705</xdr:rowOff>
    </xdr:to>
    <xdr:sp macro="" textlink="">
      <xdr:nvSpPr>
        <xdr:cNvPr id="632" name="楕円 631"/>
        <xdr:cNvSpPr/>
      </xdr:nvSpPr>
      <xdr:spPr>
        <a:xfrm>
          <a:off x="15430500" y="1315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47832</xdr:rowOff>
    </xdr:from>
    <xdr:ext cx="534377" cy="259045"/>
    <xdr:sp macro="" textlink="">
      <xdr:nvSpPr>
        <xdr:cNvPr id="633" name="テキスト ボックス 632"/>
        <xdr:cNvSpPr txBox="1"/>
      </xdr:nvSpPr>
      <xdr:spPr>
        <a:xfrm>
          <a:off x="15214111" y="1324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161150</xdr:rowOff>
    </xdr:from>
    <xdr:to>
      <xdr:col>76</xdr:col>
      <xdr:colOff>165100</xdr:colOff>
      <xdr:row>77</xdr:row>
      <xdr:rowOff>91300</xdr:rowOff>
    </xdr:to>
    <xdr:sp macro="" textlink="">
      <xdr:nvSpPr>
        <xdr:cNvPr id="634" name="楕円 633"/>
        <xdr:cNvSpPr/>
      </xdr:nvSpPr>
      <xdr:spPr>
        <a:xfrm>
          <a:off x="14541500" y="1319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82427</xdr:rowOff>
    </xdr:from>
    <xdr:ext cx="534377" cy="259045"/>
    <xdr:sp macro="" textlink="">
      <xdr:nvSpPr>
        <xdr:cNvPr id="635" name="テキスト ボックス 634"/>
        <xdr:cNvSpPr txBox="1"/>
      </xdr:nvSpPr>
      <xdr:spPr>
        <a:xfrm>
          <a:off x="14325111" y="1328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124258</xdr:rowOff>
    </xdr:from>
    <xdr:to>
      <xdr:col>72</xdr:col>
      <xdr:colOff>38100</xdr:colOff>
      <xdr:row>77</xdr:row>
      <xdr:rowOff>54408</xdr:rowOff>
    </xdr:to>
    <xdr:sp macro="" textlink="">
      <xdr:nvSpPr>
        <xdr:cNvPr id="636" name="楕円 635"/>
        <xdr:cNvSpPr/>
      </xdr:nvSpPr>
      <xdr:spPr>
        <a:xfrm>
          <a:off x="13652500" y="1315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45535</xdr:rowOff>
    </xdr:from>
    <xdr:ext cx="534377" cy="259045"/>
    <xdr:sp macro="" textlink="">
      <xdr:nvSpPr>
        <xdr:cNvPr id="637" name="テキスト ボックス 636"/>
        <xdr:cNvSpPr txBox="1"/>
      </xdr:nvSpPr>
      <xdr:spPr>
        <a:xfrm>
          <a:off x="13436111" y="1324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77572</xdr:rowOff>
    </xdr:from>
    <xdr:to>
      <xdr:col>67</xdr:col>
      <xdr:colOff>101600</xdr:colOff>
      <xdr:row>77</xdr:row>
      <xdr:rowOff>7722</xdr:rowOff>
    </xdr:to>
    <xdr:sp macro="" textlink="">
      <xdr:nvSpPr>
        <xdr:cNvPr id="638" name="楕円 637"/>
        <xdr:cNvSpPr/>
      </xdr:nvSpPr>
      <xdr:spPr>
        <a:xfrm>
          <a:off x="12763500" y="1310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170299</xdr:rowOff>
    </xdr:from>
    <xdr:ext cx="534377" cy="259045"/>
    <xdr:sp macro="" textlink="">
      <xdr:nvSpPr>
        <xdr:cNvPr id="639" name="テキスト ボックス 638"/>
        <xdr:cNvSpPr txBox="1"/>
      </xdr:nvSpPr>
      <xdr:spPr>
        <a:xfrm>
          <a:off x="12547111" y="1320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0" name="直線コネクタ 64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1" name="テキスト ボックス 65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2" name="直線コネクタ 65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3" name="テキスト ボックス 65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4" name="直線コネクタ 65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5" name="テキスト ボックス 65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6" name="直線コネクタ 65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7" name="テキスト ボックス 65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8" name="直線コネクタ 65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9" name="テキスト ボックス 65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0" name="直線コネクタ 65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1" name="テキスト ボックス 66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5" name="直線コネクタ 664"/>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6" name="積立金最小値テキスト"/>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7" name="直線コネクタ 666"/>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68" name="積立金最大値テキスト"/>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69" name="直線コネクタ 668"/>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166332</xdr:rowOff>
    </xdr:from>
    <xdr:to>
      <xdr:col>85</xdr:col>
      <xdr:colOff>127000</xdr:colOff>
      <xdr:row>98</xdr:row>
      <xdr:rowOff>152893</xdr:rowOff>
    </xdr:to>
    <xdr:cxnSp macro="">
      <xdr:nvCxnSpPr>
        <xdr:cNvPr id="670" name="直線コネクタ 669"/>
        <xdr:cNvCxnSpPr/>
      </xdr:nvCxnSpPr>
      <xdr:spPr>
        <a:xfrm>
          <a:off x="15481300" y="16796982"/>
          <a:ext cx="838200" cy="15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80067</xdr:rowOff>
    </xdr:from>
    <xdr:ext cx="469744" cy="259045"/>
    <xdr:sp macro="" textlink="">
      <xdr:nvSpPr>
        <xdr:cNvPr id="671" name="積立金平均値テキスト"/>
        <xdr:cNvSpPr txBox="1"/>
      </xdr:nvSpPr>
      <xdr:spPr>
        <a:xfrm>
          <a:off x="16370300" y="16710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2" name="フローチャート: 判断 671"/>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166332</xdr:rowOff>
    </xdr:from>
    <xdr:to>
      <xdr:col>81</xdr:col>
      <xdr:colOff>50800</xdr:colOff>
      <xdr:row>99</xdr:row>
      <xdr:rowOff>28877</xdr:rowOff>
    </xdr:to>
    <xdr:cxnSp macro="">
      <xdr:nvCxnSpPr>
        <xdr:cNvPr id="673" name="直線コネクタ 672"/>
        <xdr:cNvCxnSpPr/>
      </xdr:nvCxnSpPr>
      <xdr:spPr>
        <a:xfrm flipV="1">
          <a:off x="14592300" y="16796982"/>
          <a:ext cx="889000" cy="20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4" name="フローチャート: 判断 673"/>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164498</xdr:rowOff>
    </xdr:from>
    <xdr:ext cx="469744" cy="259045"/>
    <xdr:sp macro="" textlink="">
      <xdr:nvSpPr>
        <xdr:cNvPr id="675" name="テキスト ボックス 674"/>
        <xdr:cNvSpPr txBox="1"/>
      </xdr:nvSpPr>
      <xdr:spPr>
        <a:xfrm>
          <a:off x="15246428" y="1696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142754</xdr:rowOff>
    </xdr:from>
    <xdr:to>
      <xdr:col>76</xdr:col>
      <xdr:colOff>114300</xdr:colOff>
      <xdr:row>99</xdr:row>
      <xdr:rowOff>28877</xdr:rowOff>
    </xdr:to>
    <xdr:cxnSp macro="">
      <xdr:nvCxnSpPr>
        <xdr:cNvPr id="676" name="直線コネクタ 675"/>
        <xdr:cNvCxnSpPr/>
      </xdr:nvCxnSpPr>
      <xdr:spPr>
        <a:xfrm>
          <a:off x="13703300" y="16944854"/>
          <a:ext cx="889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1265</xdr:rowOff>
    </xdr:from>
    <xdr:to>
      <xdr:col>76</xdr:col>
      <xdr:colOff>165100</xdr:colOff>
      <xdr:row>98</xdr:row>
      <xdr:rowOff>102865</xdr:rowOff>
    </xdr:to>
    <xdr:sp macro="" textlink="">
      <xdr:nvSpPr>
        <xdr:cNvPr id="677" name="フローチャート: 判断 676"/>
        <xdr:cNvSpPr/>
      </xdr:nvSpPr>
      <xdr:spPr>
        <a:xfrm>
          <a:off x="14541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119392</xdr:rowOff>
    </xdr:from>
    <xdr:ext cx="534377" cy="259045"/>
    <xdr:sp macro="" textlink="">
      <xdr:nvSpPr>
        <xdr:cNvPr id="678" name="テキスト ボックス 677"/>
        <xdr:cNvSpPr txBox="1"/>
      </xdr:nvSpPr>
      <xdr:spPr>
        <a:xfrm>
          <a:off x="14325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142754</xdr:rowOff>
    </xdr:from>
    <xdr:to>
      <xdr:col>71</xdr:col>
      <xdr:colOff>177800</xdr:colOff>
      <xdr:row>98</xdr:row>
      <xdr:rowOff>156714</xdr:rowOff>
    </xdr:to>
    <xdr:cxnSp macro="">
      <xdr:nvCxnSpPr>
        <xdr:cNvPr id="679" name="直線コネクタ 678"/>
        <xdr:cNvCxnSpPr/>
      </xdr:nvCxnSpPr>
      <xdr:spPr>
        <a:xfrm flipV="1">
          <a:off x="12814300" y="16944854"/>
          <a:ext cx="889000" cy="1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108837</xdr:rowOff>
    </xdr:from>
    <xdr:to>
      <xdr:col>72</xdr:col>
      <xdr:colOff>38100</xdr:colOff>
      <xdr:row>98</xdr:row>
      <xdr:rowOff>38987</xdr:rowOff>
    </xdr:to>
    <xdr:sp macro="" textlink="">
      <xdr:nvSpPr>
        <xdr:cNvPr id="680" name="フローチャート: 判断 679"/>
        <xdr:cNvSpPr/>
      </xdr:nvSpPr>
      <xdr:spPr>
        <a:xfrm>
          <a:off x="13652500" y="167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55514</xdr:rowOff>
    </xdr:from>
    <xdr:ext cx="534377" cy="259045"/>
    <xdr:sp macro="" textlink="">
      <xdr:nvSpPr>
        <xdr:cNvPr id="681" name="テキスト ボックス 680"/>
        <xdr:cNvSpPr txBox="1"/>
      </xdr:nvSpPr>
      <xdr:spPr>
        <a:xfrm>
          <a:off x="13436111" y="165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66971</xdr:rowOff>
    </xdr:from>
    <xdr:to>
      <xdr:col>67</xdr:col>
      <xdr:colOff>101600</xdr:colOff>
      <xdr:row>97</xdr:row>
      <xdr:rowOff>168571</xdr:rowOff>
    </xdr:to>
    <xdr:sp macro="" textlink="">
      <xdr:nvSpPr>
        <xdr:cNvPr id="682" name="フローチャート: 判断 681"/>
        <xdr:cNvSpPr/>
      </xdr:nvSpPr>
      <xdr:spPr>
        <a:xfrm>
          <a:off x="12763500" y="1669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13648</xdr:rowOff>
    </xdr:from>
    <xdr:ext cx="534377" cy="259045"/>
    <xdr:sp macro="" textlink="">
      <xdr:nvSpPr>
        <xdr:cNvPr id="683" name="テキスト ボックス 682"/>
        <xdr:cNvSpPr txBox="1"/>
      </xdr:nvSpPr>
      <xdr:spPr>
        <a:xfrm>
          <a:off x="12547111" y="1647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102093</xdr:rowOff>
    </xdr:from>
    <xdr:to>
      <xdr:col>85</xdr:col>
      <xdr:colOff>177800</xdr:colOff>
      <xdr:row>99</xdr:row>
      <xdr:rowOff>32243</xdr:rowOff>
    </xdr:to>
    <xdr:sp macro="" textlink="">
      <xdr:nvSpPr>
        <xdr:cNvPr id="689" name="楕円 688"/>
        <xdr:cNvSpPr/>
      </xdr:nvSpPr>
      <xdr:spPr>
        <a:xfrm>
          <a:off x="16268700" y="1690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35616</xdr:rowOff>
    </xdr:from>
    <xdr:ext cx="469744" cy="259045"/>
    <xdr:sp macro="" textlink="">
      <xdr:nvSpPr>
        <xdr:cNvPr id="690" name="積立金該当値テキスト"/>
        <xdr:cNvSpPr txBox="1"/>
      </xdr:nvSpPr>
      <xdr:spPr>
        <a:xfrm>
          <a:off x="16370300" y="1683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115532</xdr:rowOff>
    </xdr:from>
    <xdr:to>
      <xdr:col>81</xdr:col>
      <xdr:colOff>101600</xdr:colOff>
      <xdr:row>98</xdr:row>
      <xdr:rowOff>45682</xdr:rowOff>
    </xdr:to>
    <xdr:sp macro="" textlink="">
      <xdr:nvSpPr>
        <xdr:cNvPr id="691" name="楕円 690"/>
        <xdr:cNvSpPr/>
      </xdr:nvSpPr>
      <xdr:spPr>
        <a:xfrm>
          <a:off x="15430500" y="1674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62209</xdr:rowOff>
    </xdr:from>
    <xdr:ext cx="534377" cy="259045"/>
    <xdr:sp macro="" textlink="">
      <xdr:nvSpPr>
        <xdr:cNvPr id="692" name="テキスト ボックス 691"/>
        <xdr:cNvSpPr txBox="1"/>
      </xdr:nvSpPr>
      <xdr:spPr>
        <a:xfrm>
          <a:off x="15214111" y="1652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149527</xdr:rowOff>
    </xdr:from>
    <xdr:to>
      <xdr:col>76</xdr:col>
      <xdr:colOff>165100</xdr:colOff>
      <xdr:row>99</xdr:row>
      <xdr:rowOff>79677</xdr:rowOff>
    </xdr:to>
    <xdr:sp macro="" textlink="">
      <xdr:nvSpPr>
        <xdr:cNvPr id="693" name="楕円 692"/>
        <xdr:cNvSpPr/>
      </xdr:nvSpPr>
      <xdr:spPr>
        <a:xfrm>
          <a:off x="14541500" y="1695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70804</xdr:rowOff>
    </xdr:from>
    <xdr:ext cx="469744" cy="259045"/>
    <xdr:sp macro="" textlink="">
      <xdr:nvSpPr>
        <xdr:cNvPr id="694" name="テキスト ボックス 693"/>
        <xdr:cNvSpPr txBox="1"/>
      </xdr:nvSpPr>
      <xdr:spPr>
        <a:xfrm>
          <a:off x="14357428" y="17044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91954</xdr:rowOff>
    </xdr:from>
    <xdr:to>
      <xdr:col>72</xdr:col>
      <xdr:colOff>38100</xdr:colOff>
      <xdr:row>99</xdr:row>
      <xdr:rowOff>22104</xdr:rowOff>
    </xdr:to>
    <xdr:sp macro="" textlink="">
      <xdr:nvSpPr>
        <xdr:cNvPr id="695" name="楕円 694"/>
        <xdr:cNvSpPr/>
      </xdr:nvSpPr>
      <xdr:spPr>
        <a:xfrm>
          <a:off x="13652500" y="1689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13231</xdr:rowOff>
    </xdr:from>
    <xdr:ext cx="469744" cy="259045"/>
    <xdr:sp macro="" textlink="">
      <xdr:nvSpPr>
        <xdr:cNvPr id="696" name="テキスト ボックス 695"/>
        <xdr:cNvSpPr txBox="1"/>
      </xdr:nvSpPr>
      <xdr:spPr>
        <a:xfrm>
          <a:off x="13468428" y="1698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105914</xdr:rowOff>
    </xdr:from>
    <xdr:to>
      <xdr:col>67</xdr:col>
      <xdr:colOff>101600</xdr:colOff>
      <xdr:row>99</xdr:row>
      <xdr:rowOff>36064</xdr:rowOff>
    </xdr:to>
    <xdr:sp macro="" textlink="">
      <xdr:nvSpPr>
        <xdr:cNvPr id="697" name="楕円 696"/>
        <xdr:cNvSpPr/>
      </xdr:nvSpPr>
      <xdr:spPr>
        <a:xfrm>
          <a:off x="12763500" y="1690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27191</xdr:rowOff>
    </xdr:from>
    <xdr:ext cx="469744" cy="259045"/>
    <xdr:sp macro="" textlink="">
      <xdr:nvSpPr>
        <xdr:cNvPr id="698" name="テキスト ボックス 697"/>
        <xdr:cNvSpPr txBox="1"/>
      </xdr:nvSpPr>
      <xdr:spPr>
        <a:xfrm>
          <a:off x="12579428" y="17000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2" name="テキスト ボックス 71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4" name="テキスト ボックス 71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6" name="テキスト ボックス 71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4" name="直線コネクタ 723"/>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7" name="投資及び出資金最大値テキスト"/>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28" name="直線コネクタ 727"/>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9" name="直線コネクタ 72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145305</xdr:rowOff>
    </xdr:from>
    <xdr:ext cx="378565" cy="259045"/>
    <xdr:sp macro="" textlink="">
      <xdr:nvSpPr>
        <xdr:cNvPr id="730" name="投資及び出資金平均値テキスト"/>
        <xdr:cNvSpPr txBox="1"/>
      </xdr:nvSpPr>
      <xdr:spPr>
        <a:xfrm>
          <a:off x="22212300" y="6488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31" name="フローチャート: 判断 730"/>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2" name="直線コネクタ 73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33" name="フローチャート: 判断 732"/>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83365</xdr:rowOff>
    </xdr:from>
    <xdr:ext cx="378565" cy="259045"/>
    <xdr:sp macro="" textlink="">
      <xdr:nvSpPr>
        <xdr:cNvPr id="734" name="テキスト ボックス 733"/>
        <xdr:cNvSpPr txBox="1"/>
      </xdr:nvSpPr>
      <xdr:spPr>
        <a:xfrm>
          <a:off x="21134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5" name="直線コネクタ 73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126891</xdr:rowOff>
    </xdr:from>
    <xdr:to>
      <xdr:col>107</xdr:col>
      <xdr:colOff>101600</xdr:colOff>
      <xdr:row>39</xdr:row>
      <xdr:rowOff>57041</xdr:rowOff>
    </xdr:to>
    <xdr:sp macro="" textlink="">
      <xdr:nvSpPr>
        <xdr:cNvPr id="736" name="フローチャート: 判断 735"/>
        <xdr:cNvSpPr/>
      </xdr:nvSpPr>
      <xdr:spPr>
        <a:xfrm>
          <a:off x="20383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73568</xdr:rowOff>
    </xdr:from>
    <xdr:ext cx="378565" cy="259045"/>
    <xdr:sp macro="" textlink="">
      <xdr:nvSpPr>
        <xdr:cNvPr id="737" name="テキスト ボックス 736"/>
        <xdr:cNvSpPr txBox="1"/>
      </xdr:nvSpPr>
      <xdr:spPr>
        <a:xfrm>
          <a:off x="20245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8" name="直線コネクタ 73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84001</xdr:rowOff>
    </xdr:from>
    <xdr:to>
      <xdr:col>102</xdr:col>
      <xdr:colOff>165100</xdr:colOff>
      <xdr:row>39</xdr:row>
      <xdr:rowOff>14151</xdr:rowOff>
    </xdr:to>
    <xdr:sp macro="" textlink="">
      <xdr:nvSpPr>
        <xdr:cNvPr id="739" name="フローチャート: 判断 738"/>
        <xdr:cNvSpPr/>
      </xdr:nvSpPr>
      <xdr:spPr>
        <a:xfrm>
          <a:off x="19494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30678</xdr:rowOff>
    </xdr:from>
    <xdr:ext cx="469744" cy="259045"/>
    <xdr:sp macro="" textlink="">
      <xdr:nvSpPr>
        <xdr:cNvPr id="740" name="テキスト ボックス 739"/>
        <xdr:cNvSpPr txBox="1"/>
      </xdr:nvSpPr>
      <xdr:spPr>
        <a:xfrm>
          <a:off x="19310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36104</xdr:rowOff>
    </xdr:from>
    <xdr:to>
      <xdr:col>98</xdr:col>
      <xdr:colOff>38100</xdr:colOff>
      <xdr:row>38</xdr:row>
      <xdr:rowOff>137704</xdr:rowOff>
    </xdr:to>
    <xdr:sp macro="" textlink="">
      <xdr:nvSpPr>
        <xdr:cNvPr id="741" name="フローチャート: 判断 740"/>
        <xdr:cNvSpPr/>
      </xdr:nvSpPr>
      <xdr:spPr>
        <a:xfrm>
          <a:off x="18605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154231</xdr:rowOff>
    </xdr:from>
    <xdr:ext cx="469744" cy="259045"/>
    <xdr:sp macro="" textlink="">
      <xdr:nvSpPr>
        <xdr:cNvPr id="742" name="テキスト ボックス 741"/>
        <xdr:cNvSpPr txBox="1"/>
      </xdr:nvSpPr>
      <xdr:spPr>
        <a:xfrm>
          <a:off x="18421428"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8" name="楕円 74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0" name="楕円 74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1" name="テキスト ボックス 75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2" name="楕円 75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3" name="テキスト ボックス 75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4" name="楕円 75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5" name="テキスト ボックス 75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6" name="楕円 75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7" name="テキスト ボックス 75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79" name="直線コネクタ 778"/>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2"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3" name="直線コネクタ 782"/>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75509</xdr:rowOff>
    </xdr:from>
    <xdr:to>
      <xdr:col>116</xdr:col>
      <xdr:colOff>63500</xdr:colOff>
      <xdr:row>58</xdr:row>
      <xdr:rowOff>76149</xdr:rowOff>
    </xdr:to>
    <xdr:cxnSp macro="">
      <xdr:nvCxnSpPr>
        <xdr:cNvPr id="784" name="直線コネクタ 783"/>
        <xdr:cNvCxnSpPr/>
      </xdr:nvCxnSpPr>
      <xdr:spPr>
        <a:xfrm flipV="1">
          <a:off x="21323300" y="10019609"/>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4060</xdr:rowOff>
    </xdr:from>
    <xdr:ext cx="469744" cy="259045"/>
    <xdr:sp macro="" textlink="">
      <xdr:nvSpPr>
        <xdr:cNvPr id="785" name="貸付金平均値テキスト"/>
        <xdr:cNvSpPr txBox="1"/>
      </xdr:nvSpPr>
      <xdr:spPr>
        <a:xfrm>
          <a:off x="22212300" y="9776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6" name="フローチャート: 判断 785"/>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76149</xdr:rowOff>
    </xdr:from>
    <xdr:to>
      <xdr:col>111</xdr:col>
      <xdr:colOff>177800</xdr:colOff>
      <xdr:row>58</xdr:row>
      <xdr:rowOff>76743</xdr:rowOff>
    </xdr:to>
    <xdr:cxnSp macro="">
      <xdr:nvCxnSpPr>
        <xdr:cNvPr id="787" name="直線コネクタ 786"/>
        <xdr:cNvCxnSpPr/>
      </xdr:nvCxnSpPr>
      <xdr:spPr>
        <a:xfrm flipV="1">
          <a:off x="20434300" y="10020249"/>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88" name="フローチャート: 判断 787"/>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74485</xdr:rowOff>
    </xdr:from>
    <xdr:ext cx="469744" cy="259045"/>
    <xdr:sp macro="" textlink="">
      <xdr:nvSpPr>
        <xdr:cNvPr id="789" name="テキスト ボックス 788"/>
        <xdr:cNvSpPr txBox="1"/>
      </xdr:nvSpPr>
      <xdr:spPr>
        <a:xfrm>
          <a:off x="21088428" y="967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76743</xdr:rowOff>
    </xdr:from>
    <xdr:to>
      <xdr:col>107</xdr:col>
      <xdr:colOff>50800</xdr:colOff>
      <xdr:row>58</xdr:row>
      <xdr:rowOff>77155</xdr:rowOff>
    </xdr:to>
    <xdr:cxnSp macro="">
      <xdr:nvCxnSpPr>
        <xdr:cNvPr id="790" name="直線コネクタ 789"/>
        <xdr:cNvCxnSpPr/>
      </xdr:nvCxnSpPr>
      <xdr:spPr>
        <a:xfrm flipV="1">
          <a:off x="19545300" y="10020843"/>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141936</xdr:rowOff>
    </xdr:from>
    <xdr:to>
      <xdr:col>107</xdr:col>
      <xdr:colOff>101600</xdr:colOff>
      <xdr:row>58</xdr:row>
      <xdr:rowOff>72086</xdr:rowOff>
    </xdr:to>
    <xdr:sp macro="" textlink="">
      <xdr:nvSpPr>
        <xdr:cNvPr id="791" name="フローチャート: 判断 790"/>
        <xdr:cNvSpPr/>
      </xdr:nvSpPr>
      <xdr:spPr>
        <a:xfrm>
          <a:off x="20383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88613</xdr:rowOff>
    </xdr:from>
    <xdr:ext cx="469744" cy="259045"/>
    <xdr:sp macro="" textlink="">
      <xdr:nvSpPr>
        <xdr:cNvPr id="792" name="テキスト ボックス 791"/>
        <xdr:cNvSpPr txBox="1"/>
      </xdr:nvSpPr>
      <xdr:spPr>
        <a:xfrm>
          <a:off x="20199428"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77155</xdr:rowOff>
    </xdr:from>
    <xdr:to>
      <xdr:col>102</xdr:col>
      <xdr:colOff>114300</xdr:colOff>
      <xdr:row>58</xdr:row>
      <xdr:rowOff>77658</xdr:rowOff>
    </xdr:to>
    <xdr:cxnSp macro="">
      <xdr:nvCxnSpPr>
        <xdr:cNvPr id="793" name="直線コネクタ 792"/>
        <xdr:cNvCxnSpPr/>
      </xdr:nvCxnSpPr>
      <xdr:spPr>
        <a:xfrm flipV="1">
          <a:off x="18656300" y="10021255"/>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50998</xdr:rowOff>
    </xdr:from>
    <xdr:to>
      <xdr:col>102</xdr:col>
      <xdr:colOff>165100</xdr:colOff>
      <xdr:row>57</xdr:row>
      <xdr:rowOff>152598</xdr:rowOff>
    </xdr:to>
    <xdr:sp macro="" textlink="">
      <xdr:nvSpPr>
        <xdr:cNvPr id="794" name="フローチャート: 判断 793"/>
        <xdr:cNvSpPr/>
      </xdr:nvSpPr>
      <xdr:spPr>
        <a:xfrm>
          <a:off x="19494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169125</xdr:rowOff>
    </xdr:from>
    <xdr:ext cx="469744" cy="259045"/>
    <xdr:sp macro="" textlink="">
      <xdr:nvSpPr>
        <xdr:cNvPr id="795" name="テキスト ボックス 794"/>
        <xdr:cNvSpPr txBox="1"/>
      </xdr:nvSpPr>
      <xdr:spPr>
        <a:xfrm>
          <a:off x="19310428"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137592</xdr:rowOff>
    </xdr:from>
    <xdr:to>
      <xdr:col>98</xdr:col>
      <xdr:colOff>38100</xdr:colOff>
      <xdr:row>57</xdr:row>
      <xdr:rowOff>67742</xdr:rowOff>
    </xdr:to>
    <xdr:sp macro="" textlink="">
      <xdr:nvSpPr>
        <xdr:cNvPr id="796" name="フローチャート: 判断 795"/>
        <xdr:cNvSpPr/>
      </xdr:nvSpPr>
      <xdr:spPr>
        <a:xfrm>
          <a:off x="18605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84269</xdr:rowOff>
    </xdr:from>
    <xdr:ext cx="469744" cy="259045"/>
    <xdr:sp macro="" textlink="">
      <xdr:nvSpPr>
        <xdr:cNvPr id="797" name="テキスト ボックス 796"/>
        <xdr:cNvSpPr txBox="1"/>
      </xdr:nvSpPr>
      <xdr:spPr>
        <a:xfrm>
          <a:off x="18421428"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24709</xdr:rowOff>
    </xdr:from>
    <xdr:to>
      <xdr:col>116</xdr:col>
      <xdr:colOff>114300</xdr:colOff>
      <xdr:row>58</xdr:row>
      <xdr:rowOff>126309</xdr:rowOff>
    </xdr:to>
    <xdr:sp macro="" textlink="">
      <xdr:nvSpPr>
        <xdr:cNvPr id="803" name="楕円 802"/>
        <xdr:cNvSpPr/>
      </xdr:nvSpPr>
      <xdr:spPr>
        <a:xfrm>
          <a:off x="22110700" y="996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131061</xdr:rowOff>
    </xdr:from>
    <xdr:ext cx="469744" cy="259045"/>
    <xdr:sp macro="" textlink="">
      <xdr:nvSpPr>
        <xdr:cNvPr id="804" name="貸付金該当値テキスト"/>
        <xdr:cNvSpPr txBox="1"/>
      </xdr:nvSpPr>
      <xdr:spPr>
        <a:xfrm>
          <a:off x="22212300" y="9903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25349</xdr:rowOff>
    </xdr:from>
    <xdr:to>
      <xdr:col>112</xdr:col>
      <xdr:colOff>38100</xdr:colOff>
      <xdr:row>58</xdr:row>
      <xdr:rowOff>126949</xdr:rowOff>
    </xdr:to>
    <xdr:sp macro="" textlink="">
      <xdr:nvSpPr>
        <xdr:cNvPr id="805" name="楕円 804"/>
        <xdr:cNvSpPr/>
      </xdr:nvSpPr>
      <xdr:spPr>
        <a:xfrm>
          <a:off x="21272500" y="996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118076</xdr:rowOff>
    </xdr:from>
    <xdr:ext cx="469744" cy="259045"/>
    <xdr:sp macro="" textlink="">
      <xdr:nvSpPr>
        <xdr:cNvPr id="806" name="テキスト ボックス 805"/>
        <xdr:cNvSpPr txBox="1"/>
      </xdr:nvSpPr>
      <xdr:spPr>
        <a:xfrm>
          <a:off x="21088428" y="1006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25943</xdr:rowOff>
    </xdr:from>
    <xdr:to>
      <xdr:col>107</xdr:col>
      <xdr:colOff>101600</xdr:colOff>
      <xdr:row>58</xdr:row>
      <xdr:rowOff>127543</xdr:rowOff>
    </xdr:to>
    <xdr:sp macro="" textlink="">
      <xdr:nvSpPr>
        <xdr:cNvPr id="807" name="楕円 806"/>
        <xdr:cNvSpPr/>
      </xdr:nvSpPr>
      <xdr:spPr>
        <a:xfrm>
          <a:off x="20383500" y="997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118670</xdr:rowOff>
    </xdr:from>
    <xdr:ext cx="469744" cy="259045"/>
    <xdr:sp macro="" textlink="">
      <xdr:nvSpPr>
        <xdr:cNvPr id="808" name="テキスト ボックス 807"/>
        <xdr:cNvSpPr txBox="1"/>
      </xdr:nvSpPr>
      <xdr:spPr>
        <a:xfrm>
          <a:off x="20199428" y="10062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26355</xdr:rowOff>
    </xdr:from>
    <xdr:to>
      <xdr:col>102</xdr:col>
      <xdr:colOff>165100</xdr:colOff>
      <xdr:row>58</xdr:row>
      <xdr:rowOff>127955</xdr:rowOff>
    </xdr:to>
    <xdr:sp macro="" textlink="">
      <xdr:nvSpPr>
        <xdr:cNvPr id="809" name="楕円 808"/>
        <xdr:cNvSpPr/>
      </xdr:nvSpPr>
      <xdr:spPr>
        <a:xfrm>
          <a:off x="19494500" y="997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119082</xdr:rowOff>
    </xdr:from>
    <xdr:ext cx="469744" cy="259045"/>
    <xdr:sp macro="" textlink="">
      <xdr:nvSpPr>
        <xdr:cNvPr id="810" name="テキスト ボックス 809"/>
        <xdr:cNvSpPr txBox="1"/>
      </xdr:nvSpPr>
      <xdr:spPr>
        <a:xfrm>
          <a:off x="19310428" y="1006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26858</xdr:rowOff>
    </xdr:from>
    <xdr:to>
      <xdr:col>98</xdr:col>
      <xdr:colOff>38100</xdr:colOff>
      <xdr:row>58</xdr:row>
      <xdr:rowOff>128458</xdr:rowOff>
    </xdr:to>
    <xdr:sp macro="" textlink="">
      <xdr:nvSpPr>
        <xdr:cNvPr id="811" name="楕円 810"/>
        <xdr:cNvSpPr/>
      </xdr:nvSpPr>
      <xdr:spPr>
        <a:xfrm>
          <a:off x="18605500" y="997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119585</xdr:rowOff>
    </xdr:from>
    <xdr:ext cx="469744" cy="259045"/>
    <xdr:sp macro="" textlink="">
      <xdr:nvSpPr>
        <xdr:cNvPr id="812" name="テキスト ボックス 811"/>
        <xdr:cNvSpPr txBox="1"/>
      </xdr:nvSpPr>
      <xdr:spPr>
        <a:xfrm>
          <a:off x="18421428" y="10063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5" name="テキスト ボックス 82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7" name="テキスト ボックス 82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9" name="テキスト ボックス 82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1" name="テキスト ボックス 83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5" name="直線コネクタ 834"/>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6"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7" name="直線コネクタ 836"/>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38"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39" name="直線コネクタ 838"/>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53563</xdr:rowOff>
    </xdr:from>
    <xdr:to>
      <xdr:col>116</xdr:col>
      <xdr:colOff>63500</xdr:colOff>
      <xdr:row>75</xdr:row>
      <xdr:rowOff>63759</xdr:rowOff>
    </xdr:to>
    <xdr:cxnSp macro="">
      <xdr:nvCxnSpPr>
        <xdr:cNvPr id="840" name="直線コネクタ 839"/>
        <xdr:cNvCxnSpPr/>
      </xdr:nvCxnSpPr>
      <xdr:spPr>
        <a:xfrm flipV="1">
          <a:off x="21323300" y="12912313"/>
          <a:ext cx="838200" cy="1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155590</xdr:rowOff>
    </xdr:from>
    <xdr:ext cx="534377" cy="259045"/>
    <xdr:sp macro="" textlink="">
      <xdr:nvSpPr>
        <xdr:cNvPr id="841" name="繰出金平均値テキスト"/>
        <xdr:cNvSpPr txBox="1"/>
      </xdr:nvSpPr>
      <xdr:spPr>
        <a:xfrm>
          <a:off x="22212300" y="13014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2" name="フローチャート: 判断 841"/>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121778</xdr:rowOff>
    </xdr:from>
    <xdr:to>
      <xdr:col>111</xdr:col>
      <xdr:colOff>177800</xdr:colOff>
      <xdr:row>75</xdr:row>
      <xdr:rowOff>63759</xdr:rowOff>
    </xdr:to>
    <xdr:cxnSp macro="">
      <xdr:nvCxnSpPr>
        <xdr:cNvPr id="843" name="直線コネクタ 842"/>
        <xdr:cNvCxnSpPr/>
      </xdr:nvCxnSpPr>
      <xdr:spPr>
        <a:xfrm>
          <a:off x="20434300" y="12809078"/>
          <a:ext cx="889000" cy="11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4" name="フローチャート: 判断 843"/>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90484</xdr:rowOff>
    </xdr:from>
    <xdr:ext cx="534377" cy="259045"/>
    <xdr:sp macro="" textlink="">
      <xdr:nvSpPr>
        <xdr:cNvPr id="845" name="テキスト ボックス 844"/>
        <xdr:cNvSpPr txBox="1"/>
      </xdr:nvSpPr>
      <xdr:spPr>
        <a:xfrm>
          <a:off x="21056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121778</xdr:rowOff>
    </xdr:from>
    <xdr:to>
      <xdr:col>107</xdr:col>
      <xdr:colOff>50800</xdr:colOff>
      <xdr:row>75</xdr:row>
      <xdr:rowOff>155519</xdr:rowOff>
    </xdr:to>
    <xdr:cxnSp macro="">
      <xdr:nvCxnSpPr>
        <xdr:cNvPr id="846" name="直線コネクタ 845"/>
        <xdr:cNvCxnSpPr/>
      </xdr:nvCxnSpPr>
      <xdr:spPr>
        <a:xfrm flipV="1">
          <a:off x="19545300" y="12809078"/>
          <a:ext cx="889000" cy="20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102639</xdr:rowOff>
    </xdr:from>
    <xdr:to>
      <xdr:col>107</xdr:col>
      <xdr:colOff>101600</xdr:colOff>
      <xdr:row>76</xdr:row>
      <xdr:rowOff>32789</xdr:rowOff>
    </xdr:to>
    <xdr:sp macro="" textlink="">
      <xdr:nvSpPr>
        <xdr:cNvPr id="847" name="フローチャート: 判断 846"/>
        <xdr:cNvSpPr/>
      </xdr:nvSpPr>
      <xdr:spPr>
        <a:xfrm>
          <a:off x="20383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23916</xdr:rowOff>
    </xdr:from>
    <xdr:ext cx="534377" cy="259045"/>
    <xdr:sp macro="" textlink="">
      <xdr:nvSpPr>
        <xdr:cNvPr id="848" name="テキスト ボックス 847"/>
        <xdr:cNvSpPr txBox="1"/>
      </xdr:nvSpPr>
      <xdr:spPr>
        <a:xfrm>
          <a:off x="20167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37653</xdr:rowOff>
    </xdr:from>
    <xdr:to>
      <xdr:col>102</xdr:col>
      <xdr:colOff>114300</xdr:colOff>
      <xdr:row>75</xdr:row>
      <xdr:rowOff>155519</xdr:rowOff>
    </xdr:to>
    <xdr:cxnSp macro="">
      <xdr:nvCxnSpPr>
        <xdr:cNvPr id="849" name="直線コネクタ 848"/>
        <xdr:cNvCxnSpPr/>
      </xdr:nvCxnSpPr>
      <xdr:spPr>
        <a:xfrm>
          <a:off x="18656300" y="12896403"/>
          <a:ext cx="889000" cy="11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83756</xdr:rowOff>
    </xdr:from>
    <xdr:to>
      <xdr:col>102</xdr:col>
      <xdr:colOff>165100</xdr:colOff>
      <xdr:row>76</xdr:row>
      <xdr:rowOff>13906</xdr:rowOff>
    </xdr:to>
    <xdr:sp macro="" textlink="">
      <xdr:nvSpPr>
        <xdr:cNvPr id="850" name="フローチャート: 判断 849"/>
        <xdr:cNvSpPr/>
      </xdr:nvSpPr>
      <xdr:spPr>
        <a:xfrm>
          <a:off x="19494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30433</xdr:rowOff>
    </xdr:from>
    <xdr:ext cx="534377" cy="259045"/>
    <xdr:sp macro="" textlink="">
      <xdr:nvSpPr>
        <xdr:cNvPr id="851" name="テキスト ボックス 850"/>
        <xdr:cNvSpPr txBox="1"/>
      </xdr:nvSpPr>
      <xdr:spPr>
        <a:xfrm>
          <a:off x="19278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115486</xdr:rowOff>
    </xdr:from>
    <xdr:to>
      <xdr:col>98</xdr:col>
      <xdr:colOff>38100</xdr:colOff>
      <xdr:row>76</xdr:row>
      <xdr:rowOff>45636</xdr:rowOff>
    </xdr:to>
    <xdr:sp macro="" textlink="">
      <xdr:nvSpPr>
        <xdr:cNvPr id="852" name="フローチャート: 判断 851"/>
        <xdr:cNvSpPr/>
      </xdr:nvSpPr>
      <xdr:spPr>
        <a:xfrm>
          <a:off x="18605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36763</xdr:rowOff>
    </xdr:from>
    <xdr:ext cx="534377" cy="259045"/>
    <xdr:sp macro="" textlink="">
      <xdr:nvSpPr>
        <xdr:cNvPr id="853" name="テキスト ボックス 852"/>
        <xdr:cNvSpPr txBox="1"/>
      </xdr:nvSpPr>
      <xdr:spPr>
        <a:xfrm>
          <a:off x="18389111" y="130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2763</xdr:rowOff>
    </xdr:from>
    <xdr:to>
      <xdr:col>116</xdr:col>
      <xdr:colOff>114300</xdr:colOff>
      <xdr:row>75</xdr:row>
      <xdr:rowOff>104363</xdr:rowOff>
    </xdr:to>
    <xdr:sp macro="" textlink="">
      <xdr:nvSpPr>
        <xdr:cNvPr id="859" name="楕円 858"/>
        <xdr:cNvSpPr/>
      </xdr:nvSpPr>
      <xdr:spPr>
        <a:xfrm>
          <a:off x="22110700" y="1286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25640</xdr:rowOff>
    </xdr:from>
    <xdr:ext cx="534377" cy="259045"/>
    <xdr:sp macro="" textlink="">
      <xdr:nvSpPr>
        <xdr:cNvPr id="860" name="繰出金該当値テキスト"/>
        <xdr:cNvSpPr txBox="1"/>
      </xdr:nvSpPr>
      <xdr:spPr>
        <a:xfrm>
          <a:off x="22212300" y="1271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12959</xdr:rowOff>
    </xdr:from>
    <xdr:to>
      <xdr:col>112</xdr:col>
      <xdr:colOff>38100</xdr:colOff>
      <xdr:row>75</xdr:row>
      <xdr:rowOff>114559</xdr:rowOff>
    </xdr:to>
    <xdr:sp macro="" textlink="">
      <xdr:nvSpPr>
        <xdr:cNvPr id="861" name="楕円 860"/>
        <xdr:cNvSpPr/>
      </xdr:nvSpPr>
      <xdr:spPr>
        <a:xfrm>
          <a:off x="21272500" y="1287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131086</xdr:rowOff>
    </xdr:from>
    <xdr:ext cx="534377" cy="259045"/>
    <xdr:sp macro="" textlink="">
      <xdr:nvSpPr>
        <xdr:cNvPr id="862" name="テキスト ボックス 861"/>
        <xdr:cNvSpPr txBox="1"/>
      </xdr:nvSpPr>
      <xdr:spPr>
        <a:xfrm>
          <a:off x="21056111" y="1264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70978</xdr:rowOff>
    </xdr:from>
    <xdr:to>
      <xdr:col>107</xdr:col>
      <xdr:colOff>101600</xdr:colOff>
      <xdr:row>75</xdr:row>
      <xdr:rowOff>1128</xdr:rowOff>
    </xdr:to>
    <xdr:sp macro="" textlink="">
      <xdr:nvSpPr>
        <xdr:cNvPr id="863" name="楕円 862"/>
        <xdr:cNvSpPr/>
      </xdr:nvSpPr>
      <xdr:spPr>
        <a:xfrm>
          <a:off x="20383500" y="1275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17655</xdr:rowOff>
    </xdr:from>
    <xdr:ext cx="534377" cy="259045"/>
    <xdr:sp macro="" textlink="">
      <xdr:nvSpPr>
        <xdr:cNvPr id="864" name="テキスト ボックス 863"/>
        <xdr:cNvSpPr txBox="1"/>
      </xdr:nvSpPr>
      <xdr:spPr>
        <a:xfrm>
          <a:off x="20167111" y="1253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104719</xdr:rowOff>
    </xdr:from>
    <xdr:to>
      <xdr:col>102</xdr:col>
      <xdr:colOff>165100</xdr:colOff>
      <xdr:row>76</xdr:row>
      <xdr:rowOff>34869</xdr:rowOff>
    </xdr:to>
    <xdr:sp macro="" textlink="">
      <xdr:nvSpPr>
        <xdr:cNvPr id="865" name="楕円 864"/>
        <xdr:cNvSpPr/>
      </xdr:nvSpPr>
      <xdr:spPr>
        <a:xfrm>
          <a:off x="19494500" y="1296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25996</xdr:rowOff>
    </xdr:from>
    <xdr:ext cx="534377" cy="259045"/>
    <xdr:sp macro="" textlink="">
      <xdr:nvSpPr>
        <xdr:cNvPr id="866" name="テキスト ボックス 865"/>
        <xdr:cNvSpPr txBox="1"/>
      </xdr:nvSpPr>
      <xdr:spPr>
        <a:xfrm>
          <a:off x="19278111" y="1305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158303</xdr:rowOff>
    </xdr:from>
    <xdr:to>
      <xdr:col>98</xdr:col>
      <xdr:colOff>38100</xdr:colOff>
      <xdr:row>75</xdr:row>
      <xdr:rowOff>88453</xdr:rowOff>
    </xdr:to>
    <xdr:sp macro="" textlink="">
      <xdr:nvSpPr>
        <xdr:cNvPr id="867" name="楕円 866"/>
        <xdr:cNvSpPr/>
      </xdr:nvSpPr>
      <xdr:spPr>
        <a:xfrm>
          <a:off x="18605500" y="1284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104980</xdr:rowOff>
    </xdr:from>
    <xdr:ext cx="534377" cy="259045"/>
    <xdr:sp macro="" textlink="">
      <xdr:nvSpPr>
        <xdr:cNvPr id="868" name="テキスト ボックス 867"/>
        <xdr:cNvSpPr txBox="1"/>
      </xdr:nvSpPr>
      <xdr:spPr>
        <a:xfrm>
          <a:off x="18389111" y="1262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歳出総決算額は、住民一人当たり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379,950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類似団体平均と比較した場合の本市の特徴として、扶助費の水準が高く類似団体平均を上回り、人件費、物件費の水準は下回っていることが挙げられる。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扶助費の住民一人当たりのコストは、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123,998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円であり、生活保護事業費や障害者自立支援給付事業費（障害福祉サービス事業）が高いことが要因である。特に、介護・訓練等・障害児通所給付費支給事業費については、近年約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倍毎増加しており、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各種社会保障関連経費については、今後も少子高齢化の進行や制度改正等により、大きな増額が見込まれる。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一方、類似団体平均と比較し低い水準で推移しているのが人件費・物件費であり、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行財政改革による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職員数の削減や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事務事業の見直しなどにより、経費節減に努めた効果が表れていると考えられる。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熊本県荒尾市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53,432
53,155
57.37
20,915,249
20,301,494
433,273
11,678,964
15,100,192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46888</xdr:rowOff>
    </xdr:from>
    <xdr:to>
      <xdr:col>24</xdr:col>
      <xdr:colOff>63500</xdr:colOff>
      <xdr:row>34</xdr:row>
      <xdr:rowOff>55575</xdr:rowOff>
    </xdr:to>
    <xdr:cxnSp macro="">
      <xdr:nvCxnSpPr>
        <xdr:cNvPr id="59" name="直線コネクタ 58"/>
        <xdr:cNvCxnSpPr/>
      </xdr:nvCxnSpPr>
      <xdr:spPr>
        <a:xfrm flipV="1">
          <a:off x="3797300" y="5876188"/>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144594</xdr:rowOff>
    </xdr:from>
    <xdr:ext cx="469744" cy="259045"/>
    <xdr:sp macro="" textlink="">
      <xdr:nvSpPr>
        <xdr:cNvPr id="60" name="議会費平均値テキスト"/>
        <xdr:cNvSpPr txBox="1"/>
      </xdr:nvSpPr>
      <xdr:spPr>
        <a:xfrm>
          <a:off x="4686300" y="5973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147015</xdr:rowOff>
    </xdr:from>
    <xdr:to>
      <xdr:col>19</xdr:col>
      <xdr:colOff>177800</xdr:colOff>
      <xdr:row>34</xdr:row>
      <xdr:rowOff>55575</xdr:rowOff>
    </xdr:to>
    <xdr:cxnSp macro="">
      <xdr:nvCxnSpPr>
        <xdr:cNvPr id="62" name="直線コネクタ 61"/>
        <xdr:cNvCxnSpPr/>
      </xdr:nvCxnSpPr>
      <xdr:spPr>
        <a:xfrm>
          <a:off x="2908300" y="5633415"/>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78757</xdr:rowOff>
    </xdr:from>
    <xdr:ext cx="469744" cy="259045"/>
    <xdr:sp macro="" textlink="">
      <xdr:nvSpPr>
        <xdr:cNvPr id="64" name="テキスト ボックス 63"/>
        <xdr:cNvSpPr txBox="1"/>
      </xdr:nvSpPr>
      <xdr:spPr>
        <a:xfrm>
          <a:off x="3562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133757</xdr:rowOff>
    </xdr:from>
    <xdr:to>
      <xdr:col>15</xdr:col>
      <xdr:colOff>50800</xdr:colOff>
      <xdr:row>32</xdr:row>
      <xdr:rowOff>147015</xdr:rowOff>
    </xdr:to>
    <xdr:cxnSp macro="">
      <xdr:nvCxnSpPr>
        <xdr:cNvPr id="65" name="直線コネクタ 64"/>
        <xdr:cNvCxnSpPr/>
      </xdr:nvCxnSpPr>
      <xdr:spPr>
        <a:xfrm>
          <a:off x="2019300" y="5620157"/>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18491</xdr:rowOff>
    </xdr:from>
    <xdr:to>
      <xdr:col>15</xdr:col>
      <xdr:colOff>101600</xdr:colOff>
      <xdr:row>34</xdr:row>
      <xdr:rowOff>120091</xdr:rowOff>
    </xdr:to>
    <xdr:sp macro="" textlink="">
      <xdr:nvSpPr>
        <xdr:cNvPr id="66" name="フローチャート: 判断 65"/>
        <xdr:cNvSpPr/>
      </xdr:nvSpPr>
      <xdr:spPr>
        <a:xfrm>
          <a:off x="2857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111218</xdr:rowOff>
    </xdr:from>
    <xdr:ext cx="469744" cy="259045"/>
    <xdr:sp macro="" textlink="">
      <xdr:nvSpPr>
        <xdr:cNvPr id="67" name="テキスト ボックス 66"/>
        <xdr:cNvSpPr txBox="1"/>
      </xdr:nvSpPr>
      <xdr:spPr>
        <a:xfrm>
          <a:off x="2673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133757</xdr:rowOff>
    </xdr:from>
    <xdr:to>
      <xdr:col>10</xdr:col>
      <xdr:colOff>114300</xdr:colOff>
      <xdr:row>33</xdr:row>
      <xdr:rowOff>3912</xdr:rowOff>
    </xdr:to>
    <xdr:cxnSp macro="">
      <xdr:nvCxnSpPr>
        <xdr:cNvPr id="68" name="直線コネクタ 67"/>
        <xdr:cNvCxnSpPr/>
      </xdr:nvCxnSpPr>
      <xdr:spPr>
        <a:xfrm flipV="1">
          <a:off x="1130300" y="5620157"/>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116247</xdr:rowOff>
    </xdr:from>
    <xdr:ext cx="469744" cy="259045"/>
    <xdr:sp macro="" textlink="">
      <xdr:nvSpPr>
        <xdr:cNvPr id="70" name="テキスト ボックス 69"/>
        <xdr:cNvSpPr txBox="1"/>
      </xdr:nvSpPr>
      <xdr:spPr>
        <a:xfrm>
          <a:off x="1784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131792</xdr:rowOff>
    </xdr:from>
    <xdr:ext cx="469744" cy="259045"/>
    <xdr:sp macro="" textlink="">
      <xdr:nvSpPr>
        <xdr:cNvPr id="72" name="テキスト ボックス 71"/>
        <xdr:cNvSpPr txBox="1"/>
      </xdr:nvSpPr>
      <xdr:spPr>
        <a:xfrm>
          <a:off x="895428"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167538</xdr:rowOff>
    </xdr:from>
    <xdr:to>
      <xdr:col>24</xdr:col>
      <xdr:colOff>114300</xdr:colOff>
      <xdr:row>34</xdr:row>
      <xdr:rowOff>97688</xdr:rowOff>
    </xdr:to>
    <xdr:sp macro="" textlink="">
      <xdr:nvSpPr>
        <xdr:cNvPr id="78" name="楕円 77"/>
        <xdr:cNvSpPr/>
      </xdr:nvSpPr>
      <xdr:spPr>
        <a:xfrm>
          <a:off x="4584700" y="582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18965</xdr:rowOff>
    </xdr:from>
    <xdr:ext cx="469744" cy="259045"/>
    <xdr:sp macro="" textlink="">
      <xdr:nvSpPr>
        <xdr:cNvPr id="79" name="議会費該当値テキスト"/>
        <xdr:cNvSpPr txBox="1"/>
      </xdr:nvSpPr>
      <xdr:spPr>
        <a:xfrm>
          <a:off x="4686300" y="567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4775</xdr:rowOff>
    </xdr:from>
    <xdr:to>
      <xdr:col>20</xdr:col>
      <xdr:colOff>38100</xdr:colOff>
      <xdr:row>34</xdr:row>
      <xdr:rowOff>106375</xdr:rowOff>
    </xdr:to>
    <xdr:sp macro="" textlink="">
      <xdr:nvSpPr>
        <xdr:cNvPr id="80" name="楕円 79"/>
        <xdr:cNvSpPr/>
      </xdr:nvSpPr>
      <xdr:spPr>
        <a:xfrm>
          <a:off x="3746500" y="58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122902</xdr:rowOff>
    </xdr:from>
    <xdr:ext cx="469744" cy="259045"/>
    <xdr:sp macro="" textlink="">
      <xdr:nvSpPr>
        <xdr:cNvPr id="81" name="テキスト ボックス 80"/>
        <xdr:cNvSpPr txBox="1"/>
      </xdr:nvSpPr>
      <xdr:spPr>
        <a:xfrm>
          <a:off x="3562428" y="560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96215</xdr:rowOff>
    </xdr:from>
    <xdr:to>
      <xdr:col>15</xdr:col>
      <xdr:colOff>101600</xdr:colOff>
      <xdr:row>33</xdr:row>
      <xdr:rowOff>26365</xdr:rowOff>
    </xdr:to>
    <xdr:sp macro="" textlink="">
      <xdr:nvSpPr>
        <xdr:cNvPr id="82" name="楕円 81"/>
        <xdr:cNvSpPr/>
      </xdr:nvSpPr>
      <xdr:spPr>
        <a:xfrm>
          <a:off x="2857500" y="558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42892</xdr:rowOff>
    </xdr:from>
    <xdr:ext cx="469744" cy="259045"/>
    <xdr:sp macro="" textlink="">
      <xdr:nvSpPr>
        <xdr:cNvPr id="83" name="テキスト ボックス 82"/>
        <xdr:cNvSpPr txBox="1"/>
      </xdr:nvSpPr>
      <xdr:spPr>
        <a:xfrm>
          <a:off x="2673428" y="535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82957</xdr:rowOff>
    </xdr:from>
    <xdr:to>
      <xdr:col>10</xdr:col>
      <xdr:colOff>165100</xdr:colOff>
      <xdr:row>33</xdr:row>
      <xdr:rowOff>13107</xdr:rowOff>
    </xdr:to>
    <xdr:sp macro="" textlink="">
      <xdr:nvSpPr>
        <xdr:cNvPr id="84" name="楕円 83"/>
        <xdr:cNvSpPr/>
      </xdr:nvSpPr>
      <xdr:spPr>
        <a:xfrm>
          <a:off x="1968500" y="556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29634</xdr:rowOff>
    </xdr:from>
    <xdr:ext cx="469744" cy="259045"/>
    <xdr:sp macro="" textlink="">
      <xdr:nvSpPr>
        <xdr:cNvPr id="85" name="テキスト ボックス 84"/>
        <xdr:cNvSpPr txBox="1"/>
      </xdr:nvSpPr>
      <xdr:spPr>
        <a:xfrm>
          <a:off x="1784428" y="534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124562</xdr:rowOff>
    </xdr:from>
    <xdr:to>
      <xdr:col>6</xdr:col>
      <xdr:colOff>38100</xdr:colOff>
      <xdr:row>33</xdr:row>
      <xdr:rowOff>54712</xdr:rowOff>
    </xdr:to>
    <xdr:sp macro="" textlink="">
      <xdr:nvSpPr>
        <xdr:cNvPr id="86" name="楕円 85"/>
        <xdr:cNvSpPr/>
      </xdr:nvSpPr>
      <xdr:spPr>
        <a:xfrm>
          <a:off x="1079500" y="561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71239</xdr:rowOff>
    </xdr:from>
    <xdr:ext cx="469744" cy="259045"/>
    <xdr:sp macro="" textlink="">
      <xdr:nvSpPr>
        <xdr:cNvPr id="87" name="テキスト ボックス 86"/>
        <xdr:cNvSpPr txBox="1"/>
      </xdr:nvSpPr>
      <xdr:spPr>
        <a:xfrm>
          <a:off x="895428" y="5386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138290</xdr:rowOff>
    </xdr:from>
    <xdr:to>
      <xdr:col>24</xdr:col>
      <xdr:colOff>63500</xdr:colOff>
      <xdr:row>58</xdr:row>
      <xdr:rowOff>90157</xdr:rowOff>
    </xdr:to>
    <xdr:cxnSp macro="">
      <xdr:nvCxnSpPr>
        <xdr:cNvPr id="117" name="直線コネクタ 116"/>
        <xdr:cNvCxnSpPr/>
      </xdr:nvCxnSpPr>
      <xdr:spPr>
        <a:xfrm>
          <a:off x="3797300" y="9910940"/>
          <a:ext cx="838200" cy="1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122280</xdr:rowOff>
    </xdr:from>
    <xdr:ext cx="534377" cy="259045"/>
    <xdr:sp macro="" textlink="">
      <xdr:nvSpPr>
        <xdr:cNvPr id="118" name="総務費平均値テキスト"/>
        <xdr:cNvSpPr txBox="1"/>
      </xdr:nvSpPr>
      <xdr:spPr>
        <a:xfrm>
          <a:off x="4686300" y="9723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138290</xdr:rowOff>
    </xdr:from>
    <xdr:to>
      <xdr:col>19</xdr:col>
      <xdr:colOff>177800</xdr:colOff>
      <xdr:row>58</xdr:row>
      <xdr:rowOff>51791</xdr:rowOff>
    </xdr:to>
    <xdr:cxnSp macro="">
      <xdr:nvCxnSpPr>
        <xdr:cNvPr id="120" name="直線コネクタ 119"/>
        <xdr:cNvCxnSpPr/>
      </xdr:nvCxnSpPr>
      <xdr:spPr>
        <a:xfrm flipV="1">
          <a:off x="2908300" y="9910940"/>
          <a:ext cx="889000" cy="8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33634</xdr:rowOff>
    </xdr:from>
    <xdr:ext cx="534377" cy="259045"/>
    <xdr:sp macro="" textlink="">
      <xdr:nvSpPr>
        <xdr:cNvPr id="122" name="テキスト ボックス 121"/>
        <xdr:cNvSpPr txBox="1"/>
      </xdr:nvSpPr>
      <xdr:spPr>
        <a:xfrm>
          <a:off x="3530111" y="997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145453</xdr:rowOff>
    </xdr:from>
    <xdr:to>
      <xdr:col>15</xdr:col>
      <xdr:colOff>50800</xdr:colOff>
      <xdr:row>58</xdr:row>
      <xdr:rowOff>51791</xdr:rowOff>
    </xdr:to>
    <xdr:cxnSp macro="">
      <xdr:nvCxnSpPr>
        <xdr:cNvPr id="123" name="直線コネクタ 122"/>
        <xdr:cNvCxnSpPr/>
      </xdr:nvCxnSpPr>
      <xdr:spPr>
        <a:xfrm>
          <a:off x="2019300" y="9918103"/>
          <a:ext cx="889000" cy="7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49340</xdr:rowOff>
    </xdr:from>
    <xdr:to>
      <xdr:col>15</xdr:col>
      <xdr:colOff>101600</xdr:colOff>
      <xdr:row>57</xdr:row>
      <xdr:rowOff>150940</xdr:rowOff>
    </xdr:to>
    <xdr:sp macro="" textlink="">
      <xdr:nvSpPr>
        <xdr:cNvPr id="124" name="フローチャート: 判断 123"/>
        <xdr:cNvSpPr/>
      </xdr:nvSpPr>
      <xdr:spPr>
        <a:xfrm>
          <a:off x="2857500" y="982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167467</xdr:rowOff>
    </xdr:from>
    <xdr:ext cx="534377" cy="259045"/>
    <xdr:sp macro="" textlink="">
      <xdr:nvSpPr>
        <xdr:cNvPr id="125" name="テキスト ボックス 124"/>
        <xdr:cNvSpPr txBox="1"/>
      </xdr:nvSpPr>
      <xdr:spPr>
        <a:xfrm>
          <a:off x="2641111" y="959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145453</xdr:rowOff>
    </xdr:from>
    <xdr:to>
      <xdr:col>10</xdr:col>
      <xdr:colOff>114300</xdr:colOff>
      <xdr:row>58</xdr:row>
      <xdr:rowOff>32817</xdr:rowOff>
    </xdr:to>
    <xdr:cxnSp macro="">
      <xdr:nvCxnSpPr>
        <xdr:cNvPr id="126" name="直線コネクタ 125"/>
        <xdr:cNvCxnSpPr/>
      </xdr:nvCxnSpPr>
      <xdr:spPr>
        <a:xfrm flipV="1">
          <a:off x="1130300" y="9918103"/>
          <a:ext cx="889000" cy="5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39357</xdr:rowOff>
    </xdr:from>
    <xdr:to>
      <xdr:col>24</xdr:col>
      <xdr:colOff>114300</xdr:colOff>
      <xdr:row>58</xdr:row>
      <xdr:rowOff>140957</xdr:rowOff>
    </xdr:to>
    <xdr:sp macro="" textlink="">
      <xdr:nvSpPr>
        <xdr:cNvPr id="136" name="楕円 135"/>
        <xdr:cNvSpPr/>
      </xdr:nvSpPr>
      <xdr:spPr>
        <a:xfrm>
          <a:off x="4584700" y="998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17784</xdr:rowOff>
    </xdr:from>
    <xdr:ext cx="534377" cy="259045"/>
    <xdr:sp macro="" textlink="">
      <xdr:nvSpPr>
        <xdr:cNvPr id="137" name="総務費該当値テキスト"/>
        <xdr:cNvSpPr txBox="1"/>
      </xdr:nvSpPr>
      <xdr:spPr>
        <a:xfrm>
          <a:off x="4686300" y="99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87490</xdr:rowOff>
    </xdr:from>
    <xdr:to>
      <xdr:col>20</xdr:col>
      <xdr:colOff>38100</xdr:colOff>
      <xdr:row>58</xdr:row>
      <xdr:rowOff>17640</xdr:rowOff>
    </xdr:to>
    <xdr:sp macro="" textlink="">
      <xdr:nvSpPr>
        <xdr:cNvPr id="138" name="楕円 137"/>
        <xdr:cNvSpPr/>
      </xdr:nvSpPr>
      <xdr:spPr>
        <a:xfrm>
          <a:off x="3746500" y="986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34167</xdr:rowOff>
    </xdr:from>
    <xdr:ext cx="534377" cy="259045"/>
    <xdr:sp macro="" textlink="">
      <xdr:nvSpPr>
        <xdr:cNvPr id="139" name="テキスト ボックス 138"/>
        <xdr:cNvSpPr txBox="1"/>
      </xdr:nvSpPr>
      <xdr:spPr>
        <a:xfrm>
          <a:off x="3530111" y="96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991</xdr:rowOff>
    </xdr:from>
    <xdr:to>
      <xdr:col>15</xdr:col>
      <xdr:colOff>101600</xdr:colOff>
      <xdr:row>58</xdr:row>
      <xdr:rowOff>102591</xdr:rowOff>
    </xdr:to>
    <xdr:sp macro="" textlink="">
      <xdr:nvSpPr>
        <xdr:cNvPr id="140" name="楕円 139"/>
        <xdr:cNvSpPr/>
      </xdr:nvSpPr>
      <xdr:spPr>
        <a:xfrm>
          <a:off x="2857500" y="994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93718</xdr:rowOff>
    </xdr:from>
    <xdr:ext cx="534377" cy="259045"/>
    <xdr:sp macro="" textlink="">
      <xdr:nvSpPr>
        <xdr:cNvPr id="141" name="テキスト ボックス 140"/>
        <xdr:cNvSpPr txBox="1"/>
      </xdr:nvSpPr>
      <xdr:spPr>
        <a:xfrm>
          <a:off x="2641111" y="1003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94653</xdr:rowOff>
    </xdr:from>
    <xdr:to>
      <xdr:col>10</xdr:col>
      <xdr:colOff>165100</xdr:colOff>
      <xdr:row>58</xdr:row>
      <xdr:rowOff>24803</xdr:rowOff>
    </xdr:to>
    <xdr:sp macro="" textlink="">
      <xdr:nvSpPr>
        <xdr:cNvPr id="142" name="楕円 141"/>
        <xdr:cNvSpPr/>
      </xdr:nvSpPr>
      <xdr:spPr>
        <a:xfrm>
          <a:off x="1968500" y="986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15930</xdr:rowOff>
    </xdr:from>
    <xdr:ext cx="534377" cy="259045"/>
    <xdr:sp macro="" textlink="">
      <xdr:nvSpPr>
        <xdr:cNvPr id="143" name="テキスト ボックス 142"/>
        <xdr:cNvSpPr txBox="1"/>
      </xdr:nvSpPr>
      <xdr:spPr>
        <a:xfrm>
          <a:off x="1752111" y="996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153467</xdr:rowOff>
    </xdr:from>
    <xdr:to>
      <xdr:col>6</xdr:col>
      <xdr:colOff>38100</xdr:colOff>
      <xdr:row>58</xdr:row>
      <xdr:rowOff>83617</xdr:rowOff>
    </xdr:to>
    <xdr:sp macro="" textlink="">
      <xdr:nvSpPr>
        <xdr:cNvPr id="144" name="楕円 143"/>
        <xdr:cNvSpPr/>
      </xdr:nvSpPr>
      <xdr:spPr>
        <a:xfrm>
          <a:off x="1079500" y="992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74744</xdr:rowOff>
    </xdr:from>
    <xdr:ext cx="534377" cy="259045"/>
    <xdr:sp macro="" textlink="">
      <xdr:nvSpPr>
        <xdr:cNvPr id="145" name="テキスト ボックス 144"/>
        <xdr:cNvSpPr txBox="1"/>
      </xdr:nvSpPr>
      <xdr:spPr>
        <a:xfrm>
          <a:off x="863111" y="100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56820</xdr:rowOff>
    </xdr:from>
    <xdr:to>
      <xdr:col>24</xdr:col>
      <xdr:colOff>63500</xdr:colOff>
      <xdr:row>72</xdr:row>
      <xdr:rowOff>103734</xdr:rowOff>
    </xdr:to>
    <xdr:cxnSp macro="">
      <xdr:nvCxnSpPr>
        <xdr:cNvPr id="175" name="直線コネクタ 174"/>
        <xdr:cNvCxnSpPr/>
      </xdr:nvCxnSpPr>
      <xdr:spPr>
        <a:xfrm flipV="1">
          <a:off x="3797300" y="12401220"/>
          <a:ext cx="838200" cy="4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107116</xdr:rowOff>
    </xdr:from>
    <xdr:ext cx="599010" cy="259045"/>
    <xdr:sp macro="" textlink="">
      <xdr:nvSpPr>
        <xdr:cNvPr id="176" name="民生費平均値テキスト"/>
        <xdr:cNvSpPr txBox="1"/>
      </xdr:nvSpPr>
      <xdr:spPr>
        <a:xfrm>
          <a:off x="4686300" y="12794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103734</xdr:rowOff>
    </xdr:from>
    <xdr:to>
      <xdr:col>19</xdr:col>
      <xdr:colOff>177800</xdr:colOff>
      <xdr:row>72</xdr:row>
      <xdr:rowOff>110947</xdr:rowOff>
    </xdr:to>
    <xdr:cxnSp macro="">
      <xdr:nvCxnSpPr>
        <xdr:cNvPr id="178" name="直線コネクタ 177"/>
        <xdr:cNvCxnSpPr/>
      </xdr:nvCxnSpPr>
      <xdr:spPr>
        <a:xfrm flipV="1">
          <a:off x="2908300" y="12448134"/>
          <a:ext cx="889000" cy="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90009</xdr:rowOff>
    </xdr:from>
    <xdr:ext cx="599010" cy="259045"/>
    <xdr:sp macro="" textlink="">
      <xdr:nvSpPr>
        <xdr:cNvPr id="180" name="テキスト ボックス 179"/>
        <xdr:cNvSpPr txBox="1"/>
      </xdr:nvSpPr>
      <xdr:spPr>
        <a:xfrm>
          <a:off x="3497795" y="12948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110947</xdr:rowOff>
    </xdr:from>
    <xdr:to>
      <xdr:col>15</xdr:col>
      <xdr:colOff>50800</xdr:colOff>
      <xdr:row>73</xdr:row>
      <xdr:rowOff>167716</xdr:rowOff>
    </xdr:to>
    <xdr:cxnSp macro="">
      <xdr:nvCxnSpPr>
        <xdr:cNvPr id="181" name="直線コネクタ 180"/>
        <xdr:cNvCxnSpPr/>
      </xdr:nvCxnSpPr>
      <xdr:spPr>
        <a:xfrm flipV="1">
          <a:off x="2019300" y="12455347"/>
          <a:ext cx="889000" cy="22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30785</xdr:rowOff>
    </xdr:from>
    <xdr:to>
      <xdr:col>15</xdr:col>
      <xdr:colOff>101600</xdr:colOff>
      <xdr:row>75</xdr:row>
      <xdr:rowOff>132385</xdr:rowOff>
    </xdr:to>
    <xdr:sp macro="" textlink="">
      <xdr:nvSpPr>
        <xdr:cNvPr id="182" name="フローチャート: 判断 181"/>
        <xdr:cNvSpPr/>
      </xdr:nvSpPr>
      <xdr:spPr>
        <a:xfrm>
          <a:off x="2857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123511</xdr:rowOff>
    </xdr:from>
    <xdr:ext cx="599010" cy="259045"/>
    <xdr:sp macro="" textlink="">
      <xdr:nvSpPr>
        <xdr:cNvPr id="183" name="テキスト ボックス 182"/>
        <xdr:cNvSpPr txBox="1"/>
      </xdr:nvSpPr>
      <xdr:spPr>
        <a:xfrm>
          <a:off x="2608795" y="1298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167716</xdr:rowOff>
    </xdr:from>
    <xdr:to>
      <xdr:col>10</xdr:col>
      <xdr:colOff>114300</xdr:colOff>
      <xdr:row>74</xdr:row>
      <xdr:rowOff>136754</xdr:rowOff>
    </xdr:to>
    <xdr:cxnSp macro="">
      <xdr:nvCxnSpPr>
        <xdr:cNvPr id="184" name="直線コネクタ 183"/>
        <xdr:cNvCxnSpPr/>
      </xdr:nvCxnSpPr>
      <xdr:spPr>
        <a:xfrm flipV="1">
          <a:off x="1130300" y="12683566"/>
          <a:ext cx="889000" cy="14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162281</xdr:rowOff>
    </xdr:from>
    <xdr:to>
      <xdr:col>10</xdr:col>
      <xdr:colOff>165100</xdr:colOff>
      <xdr:row>75</xdr:row>
      <xdr:rowOff>92431</xdr:rowOff>
    </xdr:to>
    <xdr:sp macro="" textlink="">
      <xdr:nvSpPr>
        <xdr:cNvPr id="185" name="フローチャート: 判断 184"/>
        <xdr:cNvSpPr/>
      </xdr:nvSpPr>
      <xdr:spPr>
        <a:xfrm>
          <a:off x="1968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83558</xdr:rowOff>
    </xdr:from>
    <xdr:ext cx="599010" cy="259045"/>
    <xdr:sp macro="" textlink="">
      <xdr:nvSpPr>
        <xdr:cNvPr id="186" name="テキスト ボックス 185"/>
        <xdr:cNvSpPr txBox="1"/>
      </xdr:nvSpPr>
      <xdr:spPr>
        <a:xfrm>
          <a:off x="1719795"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74613</xdr:rowOff>
    </xdr:from>
    <xdr:to>
      <xdr:col>6</xdr:col>
      <xdr:colOff>38100</xdr:colOff>
      <xdr:row>76</xdr:row>
      <xdr:rowOff>4763</xdr:rowOff>
    </xdr:to>
    <xdr:sp macro="" textlink="">
      <xdr:nvSpPr>
        <xdr:cNvPr id="187" name="フローチャート: 判断 186"/>
        <xdr:cNvSpPr/>
      </xdr:nvSpPr>
      <xdr:spPr>
        <a:xfrm>
          <a:off x="1079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167340</xdr:rowOff>
    </xdr:from>
    <xdr:ext cx="599010" cy="259045"/>
    <xdr:sp macro="" textlink="">
      <xdr:nvSpPr>
        <xdr:cNvPr id="188" name="テキスト ボックス 187"/>
        <xdr:cNvSpPr txBox="1"/>
      </xdr:nvSpPr>
      <xdr:spPr>
        <a:xfrm>
          <a:off x="830795" y="1302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6020</xdr:rowOff>
    </xdr:from>
    <xdr:to>
      <xdr:col>24</xdr:col>
      <xdr:colOff>114300</xdr:colOff>
      <xdr:row>72</xdr:row>
      <xdr:rowOff>107620</xdr:rowOff>
    </xdr:to>
    <xdr:sp macro="" textlink="">
      <xdr:nvSpPr>
        <xdr:cNvPr id="194" name="楕円 193"/>
        <xdr:cNvSpPr/>
      </xdr:nvSpPr>
      <xdr:spPr>
        <a:xfrm>
          <a:off x="4584700" y="1235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28897</xdr:rowOff>
    </xdr:from>
    <xdr:ext cx="599010" cy="259045"/>
    <xdr:sp macro="" textlink="">
      <xdr:nvSpPr>
        <xdr:cNvPr id="195" name="民生費該当値テキスト"/>
        <xdr:cNvSpPr txBox="1"/>
      </xdr:nvSpPr>
      <xdr:spPr>
        <a:xfrm>
          <a:off x="4686300" y="122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52934</xdr:rowOff>
    </xdr:from>
    <xdr:to>
      <xdr:col>20</xdr:col>
      <xdr:colOff>38100</xdr:colOff>
      <xdr:row>72</xdr:row>
      <xdr:rowOff>154534</xdr:rowOff>
    </xdr:to>
    <xdr:sp macro="" textlink="">
      <xdr:nvSpPr>
        <xdr:cNvPr id="196" name="楕円 195"/>
        <xdr:cNvSpPr/>
      </xdr:nvSpPr>
      <xdr:spPr>
        <a:xfrm>
          <a:off x="3746500" y="1239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171061</xdr:rowOff>
    </xdr:from>
    <xdr:ext cx="599010" cy="259045"/>
    <xdr:sp macro="" textlink="">
      <xdr:nvSpPr>
        <xdr:cNvPr id="197" name="テキスト ボックス 196"/>
        <xdr:cNvSpPr txBox="1"/>
      </xdr:nvSpPr>
      <xdr:spPr>
        <a:xfrm>
          <a:off x="3497795" y="12172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60147</xdr:rowOff>
    </xdr:from>
    <xdr:to>
      <xdr:col>15</xdr:col>
      <xdr:colOff>101600</xdr:colOff>
      <xdr:row>72</xdr:row>
      <xdr:rowOff>161747</xdr:rowOff>
    </xdr:to>
    <xdr:sp macro="" textlink="">
      <xdr:nvSpPr>
        <xdr:cNvPr id="198" name="楕円 197"/>
        <xdr:cNvSpPr/>
      </xdr:nvSpPr>
      <xdr:spPr>
        <a:xfrm>
          <a:off x="2857500" y="1240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6824</xdr:rowOff>
    </xdr:from>
    <xdr:ext cx="599010" cy="259045"/>
    <xdr:sp macro="" textlink="">
      <xdr:nvSpPr>
        <xdr:cNvPr id="199" name="テキスト ボックス 198"/>
        <xdr:cNvSpPr txBox="1"/>
      </xdr:nvSpPr>
      <xdr:spPr>
        <a:xfrm>
          <a:off x="2608795" y="12179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116916</xdr:rowOff>
    </xdr:from>
    <xdr:to>
      <xdr:col>10</xdr:col>
      <xdr:colOff>165100</xdr:colOff>
      <xdr:row>74</xdr:row>
      <xdr:rowOff>47066</xdr:rowOff>
    </xdr:to>
    <xdr:sp macro="" textlink="">
      <xdr:nvSpPr>
        <xdr:cNvPr id="200" name="楕円 199"/>
        <xdr:cNvSpPr/>
      </xdr:nvSpPr>
      <xdr:spPr>
        <a:xfrm>
          <a:off x="1968500" y="1263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63593</xdr:rowOff>
    </xdr:from>
    <xdr:ext cx="599010" cy="259045"/>
    <xdr:sp macro="" textlink="">
      <xdr:nvSpPr>
        <xdr:cNvPr id="201" name="テキスト ボックス 200"/>
        <xdr:cNvSpPr txBox="1"/>
      </xdr:nvSpPr>
      <xdr:spPr>
        <a:xfrm>
          <a:off x="1719795" y="1240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85954</xdr:rowOff>
    </xdr:from>
    <xdr:to>
      <xdr:col>6</xdr:col>
      <xdr:colOff>38100</xdr:colOff>
      <xdr:row>75</xdr:row>
      <xdr:rowOff>16104</xdr:rowOff>
    </xdr:to>
    <xdr:sp macro="" textlink="">
      <xdr:nvSpPr>
        <xdr:cNvPr id="202" name="楕円 201"/>
        <xdr:cNvSpPr/>
      </xdr:nvSpPr>
      <xdr:spPr>
        <a:xfrm>
          <a:off x="1079500" y="1277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32631</xdr:rowOff>
    </xdr:from>
    <xdr:ext cx="599010" cy="259045"/>
    <xdr:sp macro="" textlink="">
      <xdr:nvSpPr>
        <xdr:cNvPr id="203" name="テキスト ボックス 202"/>
        <xdr:cNvSpPr txBox="1"/>
      </xdr:nvSpPr>
      <xdr:spPr>
        <a:xfrm>
          <a:off x="830795" y="1254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46813</xdr:rowOff>
    </xdr:from>
    <xdr:to>
      <xdr:col>24</xdr:col>
      <xdr:colOff>63500</xdr:colOff>
      <xdr:row>96</xdr:row>
      <xdr:rowOff>119983</xdr:rowOff>
    </xdr:to>
    <xdr:cxnSp macro="">
      <xdr:nvCxnSpPr>
        <xdr:cNvPr id="233" name="直線コネクタ 232"/>
        <xdr:cNvCxnSpPr/>
      </xdr:nvCxnSpPr>
      <xdr:spPr>
        <a:xfrm flipV="1">
          <a:off x="3797300" y="16506013"/>
          <a:ext cx="838200" cy="7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60335</xdr:rowOff>
    </xdr:from>
    <xdr:ext cx="534377" cy="259045"/>
    <xdr:sp macro="" textlink="">
      <xdr:nvSpPr>
        <xdr:cNvPr id="234" name="衛生費平均値テキスト"/>
        <xdr:cNvSpPr txBox="1"/>
      </xdr:nvSpPr>
      <xdr:spPr>
        <a:xfrm>
          <a:off x="4686300" y="1669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40584</xdr:rowOff>
    </xdr:from>
    <xdr:to>
      <xdr:col>19</xdr:col>
      <xdr:colOff>177800</xdr:colOff>
      <xdr:row>96</xdr:row>
      <xdr:rowOff>119983</xdr:rowOff>
    </xdr:to>
    <xdr:cxnSp macro="">
      <xdr:nvCxnSpPr>
        <xdr:cNvPr id="236" name="直線コネクタ 235"/>
        <xdr:cNvCxnSpPr/>
      </xdr:nvCxnSpPr>
      <xdr:spPr>
        <a:xfrm>
          <a:off x="2908300" y="16499784"/>
          <a:ext cx="889000" cy="7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1147</xdr:rowOff>
    </xdr:from>
    <xdr:ext cx="534377" cy="259045"/>
    <xdr:sp macro="" textlink="">
      <xdr:nvSpPr>
        <xdr:cNvPr id="238" name="テキスト ボックス 237"/>
        <xdr:cNvSpPr txBox="1"/>
      </xdr:nvSpPr>
      <xdr:spPr>
        <a:xfrm>
          <a:off x="3530111" y="1680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39839</xdr:rowOff>
    </xdr:from>
    <xdr:to>
      <xdr:col>15</xdr:col>
      <xdr:colOff>50800</xdr:colOff>
      <xdr:row>96</xdr:row>
      <xdr:rowOff>40584</xdr:rowOff>
    </xdr:to>
    <xdr:cxnSp macro="">
      <xdr:nvCxnSpPr>
        <xdr:cNvPr id="239" name="直線コネクタ 238"/>
        <xdr:cNvCxnSpPr/>
      </xdr:nvCxnSpPr>
      <xdr:spPr>
        <a:xfrm>
          <a:off x="2019300" y="16499039"/>
          <a:ext cx="889000" cy="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116866</xdr:rowOff>
    </xdr:from>
    <xdr:to>
      <xdr:col>15</xdr:col>
      <xdr:colOff>101600</xdr:colOff>
      <xdr:row>98</xdr:row>
      <xdr:rowOff>47016</xdr:rowOff>
    </xdr:to>
    <xdr:sp macro="" textlink="">
      <xdr:nvSpPr>
        <xdr:cNvPr id="240" name="フローチャート: 判断 239"/>
        <xdr:cNvSpPr/>
      </xdr:nvSpPr>
      <xdr:spPr>
        <a:xfrm>
          <a:off x="2857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38143</xdr:rowOff>
    </xdr:from>
    <xdr:ext cx="534377" cy="259045"/>
    <xdr:sp macro="" textlink="">
      <xdr:nvSpPr>
        <xdr:cNvPr id="241" name="テキスト ボックス 240"/>
        <xdr:cNvSpPr txBox="1"/>
      </xdr:nvSpPr>
      <xdr:spPr>
        <a:xfrm>
          <a:off x="2641111" y="168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149416</xdr:rowOff>
    </xdr:from>
    <xdr:to>
      <xdr:col>10</xdr:col>
      <xdr:colOff>114300</xdr:colOff>
      <xdr:row>96</xdr:row>
      <xdr:rowOff>39839</xdr:rowOff>
    </xdr:to>
    <xdr:cxnSp macro="">
      <xdr:nvCxnSpPr>
        <xdr:cNvPr id="242" name="直線コネクタ 241"/>
        <xdr:cNvCxnSpPr/>
      </xdr:nvCxnSpPr>
      <xdr:spPr>
        <a:xfrm>
          <a:off x="1130300" y="16437166"/>
          <a:ext cx="889000" cy="6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17405</xdr:rowOff>
    </xdr:from>
    <xdr:to>
      <xdr:col>10</xdr:col>
      <xdr:colOff>165100</xdr:colOff>
      <xdr:row>97</xdr:row>
      <xdr:rowOff>119005</xdr:rowOff>
    </xdr:to>
    <xdr:sp macro="" textlink="">
      <xdr:nvSpPr>
        <xdr:cNvPr id="243" name="フローチャート: 判断 242"/>
        <xdr:cNvSpPr/>
      </xdr:nvSpPr>
      <xdr:spPr>
        <a:xfrm>
          <a:off x="1968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110132</xdr:rowOff>
    </xdr:from>
    <xdr:ext cx="534377" cy="259045"/>
    <xdr:sp macro="" textlink="">
      <xdr:nvSpPr>
        <xdr:cNvPr id="244" name="テキスト ボックス 243"/>
        <xdr:cNvSpPr txBox="1"/>
      </xdr:nvSpPr>
      <xdr:spPr>
        <a:xfrm>
          <a:off x="1752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170644</xdr:rowOff>
    </xdr:from>
    <xdr:to>
      <xdr:col>6</xdr:col>
      <xdr:colOff>38100</xdr:colOff>
      <xdr:row>97</xdr:row>
      <xdr:rowOff>100794</xdr:rowOff>
    </xdr:to>
    <xdr:sp macro="" textlink="">
      <xdr:nvSpPr>
        <xdr:cNvPr id="245" name="フローチャート: 判断 244"/>
        <xdr:cNvSpPr/>
      </xdr:nvSpPr>
      <xdr:spPr>
        <a:xfrm>
          <a:off x="1079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91921</xdr:rowOff>
    </xdr:from>
    <xdr:ext cx="534377" cy="259045"/>
    <xdr:sp macro="" textlink="">
      <xdr:nvSpPr>
        <xdr:cNvPr id="246" name="テキスト ボックス 245"/>
        <xdr:cNvSpPr txBox="1"/>
      </xdr:nvSpPr>
      <xdr:spPr>
        <a:xfrm>
          <a:off x="863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167463</xdr:rowOff>
    </xdr:from>
    <xdr:to>
      <xdr:col>24</xdr:col>
      <xdr:colOff>114300</xdr:colOff>
      <xdr:row>96</xdr:row>
      <xdr:rowOff>97613</xdr:rowOff>
    </xdr:to>
    <xdr:sp macro="" textlink="">
      <xdr:nvSpPr>
        <xdr:cNvPr id="252" name="楕円 251"/>
        <xdr:cNvSpPr/>
      </xdr:nvSpPr>
      <xdr:spPr>
        <a:xfrm>
          <a:off x="4584700" y="1645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18890</xdr:rowOff>
    </xdr:from>
    <xdr:ext cx="534377" cy="259045"/>
    <xdr:sp macro="" textlink="">
      <xdr:nvSpPr>
        <xdr:cNvPr id="253" name="衛生費該当値テキスト"/>
        <xdr:cNvSpPr txBox="1"/>
      </xdr:nvSpPr>
      <xdr:spPr>
        <a:xfrm>
          <a:off x="4686300" y="163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69183</xdr:rowOff>
    </xdr:from>
    <xdr:to>
      <xdr:col>20</xdr:col>
      <xdr:colOff>38100</xdr:colOff>
      <xdr:row>96</xdr:row>
      <xdr:rowOff>170783</xdr:rowOff>
    </xdr:to>
    <xdr:sp macro="" textlink="">
      <xdr:nvSpPr>
        <xdr:cNvPr id="254" name="楕円 253"/>
        <xdr:cNvSpPr/>
      </xdr:nvSpPr>
      <xdr:spPr>
        <a:xfrm>
          <a:off x="3746500" y="1652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15860</xdr:rowOff>
    </xdr:from>
    <xdr:ext cx="534377" cy="259045"/>
    <xdr:sp macro="" textlink="">
      <xdr:nvSpPr>
        <xdr:cNvPr id="255" name="テキスト ボックス 254"/>
        <xdr:cNvSpPr txBox="1"/>
      </xdr:nvSpPr>
      <xdr:spPr>
        <a:xfrm>
          <a:off x="3530111" y="1630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161234</xdr:rowOff>
    </xdr:from>
    <xdr:to>
      <xdr:col>15</xdr:col>
      <xdr:colOff>101600</xdr:colOff>
      <xdr:row>96</xdr:row>
      <xdr:rowOff>91384</xdr:rowOff>
    </xdr:to>
    <xdr:sp macro="" textlink="">
      <xdr:nvSpPr>
        <xdr:cNvPr id="256" name="楕円 255"/>
        <xdr:cNvSpPr/>
      </xdr:nvSpPr>
      <xdr:spPr>
        <a:xfrm>
          <a:off x="2857500" y="164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107911</xdr:rowOff>
    </xdr:from>
    <xdr:ext cx="534377" cy="259045"/>
    <xdr:sp macro="" textlink="">
      <xdr:nvSpPr>
        <xdr:cNvPr id="257" name="テキスト ボックス 256"/>
        <xdr:cNvSpPr txBox="1"/>
      </xdr:nvSpPr>
      <xdr:spPr>
        <a:xfrm>
          <a:off x="2641111" y="1622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160489</xdr:rowOff>
    </xdr:from>
    <xdr:to>
      <xdr:col>10</xdr:col>
      <xdr:colOff>165100</xdr:colOff>
      <xdr:row>96</xdr:row>
      <xdr:rowOff>90639</xdr:rowOff>
    </xdr:to>
    <xdr:sp macro="" textlink="">
      <xdr:nvSpPr>
        <xdr:cNvPr id="258" name="楕円 257"/>
        <xdr:cNvSpPr/>
      </xdr:nvSpPr>
      <xdr:spPr>
        <a:xfrm>
          <a:off x="1968500" y="1644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107166</xdr:rowOff>
    </xdr:from>
    <xdr:ext cx="534377" cy="259045"/>
    <xdr:sp macro="" textlink="">
      <xdr:nvSpPr>
        <xdr:cNvPr id="259" name="テキスト ボックス 258"/>
        <xdr:cNvSpPr txBox="1"/>
      </xdr:nvSpPr>
      <xdr:spPr>
        <a:xfrm>
          <a:off x="1752111" y="1622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98616</xdr:rowOff>
    </xdr:from>
    <xdr:to>
      <xdr:col>6</xdr:col>
      <xdr:colOff>38100</xdr:colOff>
      <xdr:row>96</xdr:row>
      <xdr:rowOff>28766</xdr:rowOff>
    </xdr:to>
    <xdr:sp macro="" textlink="">
      <xdr:nvSpPr>
        <xdr:cNvPr id="260" name="楕円 259"/>
        <xdr:cNvSpPr/>
      </xdr:nvSpPr>
      <xdr:spPr>
        <a:xfrm>
          <a:off x="1079500" y="1638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45293</xdr:rowOff>
    </xdr:from>
    <xdr:ext cx="534377" cy="259045"/>
    <xdr:sp macro="" textlink="">
      <xdr:nvSpPr>
        <xdr:cNvPr id="261" name="テキスト ボックス 260"/>
        <xdr:cNvSpPr txBox="1"/>
      </xdr:nvSpPr>
      <xdr:spPr>
        <a:xfrm>
          <a:off x="863111" y="1616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164656</xdr:rowOff>
    </xdr:from>
    <xdr:to>
      <xdr:col>55</xdr:col>
      <xdr:colOff>0</xdr:colOff>
      <xdr:row>38</xdr:row>
      <xdr:rowOff>165798</xdr:rowOff>
    </xdr:to>
    <xdr:cxnSp macro="">
      <xdr:nvCxnSpPr>
        <xdr:cNvPr id="290" name="直線コネクタ 289"/>
        <xdr:cNvCxnSpPr/>
      </xdr:nvCxnSpPr>
      <xdr:spPr>
        <a:xfrm>
          <a:off x="9639300" y="6679756"/>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49103</xdr:rowOff>
    </xdr:from>
    <xdr:ext cx="378565" cy="259045"/>
    <xdr:sp macro="" textlink="">
      <xdr:nvSpPr>
        <xdr:cNvPr id="291" name="労働費平均値テキスト"/>
        <xdr:cNvSpPr txBox="1"/>
      </xdr:nvSpPr>
      <xdr:spPr>
        <a:xfrm>
          <a:off x="10528300" y="6392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162751</xdr:rowOff>
    </xdr:from>
    <xdr:to>
      <xdr:col>50</xdr:col>
      <xdr:colOff>114300</xdr:colOff>
      <xdr:row>38</xdr:row>
      <xdr:rowOff>164656</xdr:rowOff>
    </xdr:to>
    <xdr:cxnSp macro="">
      <xdr:nvCxnSpPr>
        <xdr:cNvPr id="293" name="直線コネクタ 292"/>
        <xdr:cNvCxnSpPr/>
      </xdr:nvCxnSpPr>
      <xdr:spPr>
        <a:xfrm>
          <a:off x="8750300" y="6677851"/>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151211</xdr:rowOff>
    </xdr:from>
    <xdr:ext cx="378565" cy="259045"/>
    <xdr:sp macro="" textlink="">
      <xdr:nvSpPr>
        <xdr:cNvPr id="295" name="テキスト ボックス 294"/>
        <xdr:cNvSpPr txBox="1"/>
      </xdr:nvSpPr>
      <xdr:spPr>
        <a:xfrm>
          <a:off x="9450017" y="632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150749</xdr:rowOff>
    </xdr:from>
    <xdr:to>
      <xdr:col>45</xdr:col>
      <xdr:colOff>177800</xdr:colOff>
      <xdr:row>38</xdr:row>
      <xdr:rowOff>162751</xdr:rowOff>
    </xdr:to>
    <xdr:cxnSp macro="">
      <xdr:nvCxnSpPr>
        <xdr:cNvPr id="296" name="直線コネクタ 295"/>
        <xdr:cNvCxnSpPr/>
      </xdr:nvCxnSpPr>
      <xdr:spPr>
        <a:xfrm>
          <a:off x="7861300" y="6665849"/>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30797</xdr:rowOff>
    </xdr:from>
    <xdr:to>
      <xdr:col>46</xdr:col>
      <xdr:colOff>38100</xdr:colOff>
      <xdr:row>38</xdr:row>
      <xdr:rowOff>132397</xdr:rowOff>
    </xdr:to>
    <xdr:sp macro="" textlink="">
      <xdr:nvSpPr>
        <xdr:cNvPr id="297" name="フローチャート: 判断 296"/>
        <xdr:cNvSpPr/>
      </xdr:nvSpPr>
      <xdr:spPr>
        <a:xfrm>
          <a:off x="8699500" y="65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148924</xdr:rowOff>
    </xdr:from>
    <xdr:ext cx="378565" cy="259045"/>
    <xdr:sp macro="" textlink="">
      <xdr:nvSpPr>
        <xdr:cNvPr id="298" name="テキスト ボックス 297"/>
        <xdr:cNvSpPr txBox="1"/>
      </xdr:nvSpPr>
      <xdr:spPr>
        <a:xfrm>
          <a:off x="8561017" y="6321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38354</xdr:rowOff>
    </xdr:from>
    <xdr:to>
      <xdr:col>41</xdr:col>
      <xdr:colOff>50800</xdr:colOff>
      <xdr:row>38</xdr:row>
      <xdr:rowOff>150749</xdr:rowOff>
    </xdr:to>
    <xdr:cxnSp macro="">
      <xdr:nvCxnSpPr>
        <xdr:cNvPr id="299" name="直線コネクタ 298"/>
        <xdr:cNvCxnSpPr/>
      </xdr:nvCxnSpPr>
      <xdr:spPr>
        <a:xfrm>
          <a:off x="6972300" y="6553454"/>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100711</xdr:rowOff>
    </xdr:from>
    <xdr:to>
      <xdr:col>41</xdr:col>
      <xdr:colOff>101600</xdr:colOff>
      <xdr:row>38</xdr:row>
      <xdr:rowOff>30861</xdr:rowOff>
    </xdr:to>
    <xdr:sp macro="" textlink="">
      <xdr:nvSpPr>
        <xdr:cNvPr id="300" name="フローチャート: 判断 299"/>
        <xdr:cNvSpPr/>
      </xdr:nvSpPr>
      <xdr:spPr>
        <a:xfrm>
          <a:off x="7810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47388</xdr:rowOff>
    </xdr:from>
    <xdr:ext cx="469744" cy="259045"/>
    <xdr:sp macro="" textlink="">
      <xdr:nvSpPr>
        <xdr:cNvPr id="301" name="テキスト ボックス 300"/>
        <xdr:cNvSpPr txBox="1"/>
      </xdr:nvSpPr>
      <xdr:spPr>
        <a:xfrm>
          <a:off x="7626428" y="62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40703</xdr:rowOff>
    </xdr:from>
    <xdr:to>
      <xdr:col>36</xdr:col>
      <xdr:colOff>165100</xdr:colOff>
      <xdr:row>37</xdr:row>
      <xdr:rowOff>142303</xdr:rowOff>
    </xdr:to>
    <xdr:sp macro="" textlink="">
      <xdr:nvSpPr>
        <xdr:cNvPr id="302" name="フローチャート: 判断 301"/>
        <xdr:cNvSpPr/>
      </xdr:nvSpPr>
      <xdr:spPr>
        <a:xfrm>
          <a:off x="6921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158830</xdr:rowOff>
    </xdr:from>
    <xdr:ext cx="469744" cy="259045"/>
    <xdr:sp macro="" textlink="">
      <xdr:nvSpPr>
        <xdr:cNvPr id="303" name="テキスト ボックス 302"/>
        <xdr:cNvSpPr txBox="1"/>
      </xdr:nvSpPr>
      <xdr:spPr>
        <a:xfrm>
          <a:off x="6737428" y="615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114998</xdr:rowOff>
    </xdr:from>
    <xdr:to>
      <xdr:col>55</xdr:col>
      <xdr:colOff>50800</xdr:colOff>
      <xdr:row>39</xdr:row>
      <xdr:rowOff>45148</xdr:rowOff>
    </xdr:to>
    <xdr:sp macro="" textlink="">
      <xdr:nvSpPr>
        <xdr:cNvPr id="309" name="楕円 308"/>
        <xdr:cNvSpPr/>
      </xdr:nvSpPr>
      <xdr:spPr>
        <a:xfrm>
          <a:off x="10426700" y="663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29925</xdr:rowOff>
    </xdr:from>
    <xdr:ext cx="378565" cy="259045"/>
    <xdr:sp macro="" textlink="">
      <xdr:nvSpPr>
        <xdr:cNvPr id="310" name="労働費該当値テキスト"/>
        <xdr:cNvSpPr txBox="1"/>
      </xdr:nvSpPr>
      <xdr:spPr>
        <a:xfrm>
          <a:off x="10528300" y="6545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113856</xdr:rowOff>
    </xdr:from>
    <xdr:to>
      <xdr:col>50</xdr:col>
      <xdr:colOff>165100</xdr:colOff>
      <xdr:row>39</xdr:row>
      <xdr:rowOff>44006</xdr:rowOff>
    </xdr:to>
    <xdr:sp macro="" textlink="">
      <xdr:nvSpPr>
        <xdr:cNvPr id="311" name="楕円 310"/>
        <xdr:cNvSpPr/>
      </xdr:nvSpPr>
      <xdr:spPr>
        <a:xfrm>
          <a:off x="9588500" y="662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35133</xdr:rowOff>
    </xdr:from>
    <xdr:ext cx="378565" cy="259045"/>
    <xdr:sp macro="" textlink="">
      <xdr:nvSpPr>
        <xdr:cNvPr id="312" name="テキスト ボックス 311"/>
        <xdr:cNvSpPr txBox="1"/>
      </xdr:nvSpPr>
      <xdr:spPr>
        <a:xfrm>
          <a:off x="9450017" y="6721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111951</xdr:rowOff>
    </xdr:from>
    <xdr:to>
      <xdr:col>46</xdr:col>
      <xdr:colOff>38100</xdr:colOff>
      <xdr:row>39</xdr:row>
      <xdr:rowOff>42101</xdr:rowOff>
    </xdr:to>
    <xdr:sp macro="" textlink="">
      <xdr:nvSpPr>
        <xdr:cNvPr id="313" name="楕円 312"/>
        <xdr:cNvSpPr/>
      </xdr:nvSpPr>
      <xdr:spPr>
        <a:xfrm>
          <a:off x="8699500" y="662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33228</xdr:rowOff>
    </xdr:from>
    <xdr:ext cx="378565" cy="259045"/>
    <xdr:sp macro="" textlink="">
      <xdr:nvSpPr>
        <xdr:cNvPr id="314" name="テキスト ボックス 313"/>
        <xdr:cNvSpPr txBox="1"/>
      </xdr:nvSpPr>
      <xdr:spPr>
        <a:xfrm>
          <a:off x="8561017" y="6719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99949</xdr:rowOff>
    </xdr:from>
    <xdr:to>
      <xdr:col>41</xdr:col>
      <xdr:colOff>101600</xdr:colOff>
      <xdr:row>39</xdr:row>
      <xdr:rowOff>30099</xdr:rowOff>
    </xdr:to>
    <xdr:sp macro="" textlink="">
      <xdr:nvSpPr>
        <xdr:cNvPr id="315" name="楕円 314"/>
        <xdr:cNvSpPr/>
      </xdr:nvSpPr>
      <xdr:spPr>
        <a:xfrm>
          <a:off x="7810500" y="661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21226</xdr:rowOff>
    </xdr:from>
    <xdr:ext cx="378565" cy="259045"/>
    <xdr:sp macro="" textlink="">
      <xdr:nvSpPr>
        <xdr:cNvPr id="316" name="テキスト ボックス 315"/>
        <xdr:cNvSpPr txBox="1"/>
      </xdr:nvSpPr>
      <xdr:spPr>
        <a:xfrm>
          <a:off x="7672017" y="6707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159004</xdr:rowOff>
    </xdr:from>
    <xdr:to>
      <xdr:col>36</xdr:col>
      <xdr:colOff>165100</xdr:colOff>
      <xdr:row>38</xdr:row>
      <xdr:rowOff>89154</xdr:rowOff>
    </xdr:to>
    <xdr:sp macro="" textlink="">
      <xdr:nvSpPr>
        <xdr:cNvPr id="317" name="楕円 316"/>
        <xdr:cNvSpPr/>
      </xdr:nvSpPr>
      <xdr:spPr>
        <a:xfrm>
          <a:off x="6921500" y="650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80281</xdr:rowOff>
    </xdr:from>
    <xdr:ext cx="378565" cy="259045"/>
    <xdr:sp macro="" textlink="">
      <xdr:nvSpPr>
        <xdr:cNvPr id="318" name="テキスト ボックス 317"/>
        <xdr:cNvSpPr txBox="1"/>
      </xdr:nvSpPr>
      <xdr:spPr>
        <a:xfrm>
          <a:off x="6783017" y="6595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110668</xdr:rowOff>
    </xdr:from>
    <xdr:to>
      <xdr:col>55</xdr:col>
      <xdr:colOff>0</xdr:colOff>
      <xdr:row>57</xdr:row>
      <xdr:rowOff>145644</xdr:rowOff>
    </xdr:to>
    <xdr:cxnSp macro="">
      <xdr:nvCxnSpPr>
        <xdr:cNvPr id="345" name="直線コネクタ 344"/>
        <xdr:cNvCxnSpPr/>
      </xdr:nvCxnSpPr>
      <xdr:spPr>
        <a:xfrm>
          <a:off x="9639300" y="9883318"/>
          <a:ext cx="8382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106806</xdr:rowOff>
    </xdr:from>
    <xdr:ext cx="469744" cy="259045"/>
    <xdr:sp macro="" textlink="">
      <xdr:nvSpPr>
        <xdr:cNvPr id="346" name="農林水産業費平均値テキスト"/>
        <xdr:cNvSpPr txBox="1"/>
      </xdr:nvSpPr>
      <xdr:spPr>
        <a:xfrm>
          <a:off x="10528300" y="9879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99238</xdr:rowOff>
    </xdr:from>
    <xdr:to>
      <xdr:col>50</xdr:col>
      <xdr:colOff>114300</xdr:colOff>
      <xdr:row>57</xdr:row>
      <xdr:rowOff>110668</xdr:rowOff>
    </xdr:to>
    <xdr:cxnSp macro="">
      <xdr:nvCxnSpPr>
        <xdr:cNvPr id="348" name="直線コネクタ 347"/>
        <xdr:cNvCxnSpPr/>
      </xdr:nvCxnSpPr>
      <xdr:spPr>
        <a:xfrm>
          <a:off x="8750300" y="987188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49542</xdr:rowOff>
    </xdr:from>
    <xdr:ext cx="469744" cy="259045"/>
    <xdr:sp macro="" textlink="">
      <xdr:nvSpPr>
        <xdr:cNvPr id="350" name="テキスト ボックス 349"/>
        <xdr:cNvSpPr txBox="1"/>
      </xdr:nvSpPr>
      <xdr:spPr>
        <a:xfrm>
          <a:off x="9404428" y="999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32395</xdr:rowOff>
    </xdr:from>
    <xdr:to>
      <xdr:col>45</xdr:col>
      <xdr:colOff>177800</xdr:colOff>
      <xdr:row>57</xdr:row>
      <xdr:rowOff>99238</xdr:rowOff>
    </xdr:to>
    <xdr:cxnSp macro="">
      <xdr:nvCxnSpPr>
        <xdr:cNvPr id="351" name="直線コネクタ 350"/>
        <xdr:cNvCxnSpPr/>
      </xdr:nvCxnSpPr>
      <xdr:spPr>
        <a:xfrm>
          <a:off x="7861300" y="9290695"/>
          <a:ext cx="889000" cy="58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118892</xdr:rowOff>
    </xdr:from>
    <xdr:to>
      <xdr:col>46</xdr:col>
      <xdr:colOff>38100</xdr:colOff>
      <xdr:row>58</xdr:row>
      <xdr:rowOff>49042</xdr:rowOff>
    </xdr:to>
    <xdr:sp macro="" textlink="">
      <xdr:nvSpPr>
        <xdr:cNvPr id="352" name="フローチャート: 判断 351"/>
        <xdr:cNvSpPr/>
      </xdr:nvSpPr>
      <xdr:spPr>
        <a:xfrm>
          <a:off x="8699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40169</xdr:rowOff>
    </xdr:from>
    <xdr:ext cx="469744" cy="259045"/>
    <xdr:sp macro="" textlink="">
      <xdr:nvSpPr>
        <xdr:cNvPr id="353" name="テキスト ボックス 352"/>
        <xdr:cNvSpPr txBox="1"/>
      </xdr:nvSpPr>
      <xdr:spPr>
        <a:xfrm>
          <a:off x="8515428" y="998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32395</xdr:rowOff>
    </xdr:from>
    <xdr:to>
      <xdr:col>41</xdr:col>
      <xdr:colOff>50800</xdr:colOff>
      <xdr:row>57</xdr:row>
      <xdr:rowOff>77338</xdr:rowOff>
    </xdr:to>
    <xdr:cxnSp macro="">
      <xdr:nvCxnSpPr>
        <xdr:cNvPr id="354" name="直線コネクタ 353"/>
        <xdr:cNvCxnSpPr/>
      </xdr:nvCxnSpPr>
      <xdr:spPr>
        <a:xfrm flipV="1">
          <a:off x="6972300" y="9290695"/>
          <a:ext cx="889000" cy="55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104628</xdr:rowOff>
    </xdr:from>
    <xdr:to>
      <xdr:col>41</xdr:col>
      <xdr:colOff>101600</xdr:colOff>
      <xdr:row>57</xdr:row>
      <xdr:rowOff>34778</xdr:rowOff>
    </xdr:to>
    <xdr:sp macro="" textlink="">
      <xdr:nvSpPr>
        <xdr:cNvPr id="355" name="フローチャート: 判断 354"/>
        <xdr:cNvSpPr/>
      </xdr:nvSpPr>
      <xdr:spPr>
        <a:xfrm>
          <a:off x="7810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25905</xdr:rowOff>
    </xdr:from>
    <xdr:ext cx="534377" cy="259045"/>
    <xdr:sp macro="" textlink="">
      <xdr:nvSpPr>
        <xdr:cNvPr id="356" name="テキスト ボックス 355"/>
        <xdr:cNvSpPr txBox="1"/>
      </xdr:nvSpPr>
      <xdr:spPr>
        <a:xfrm>
          <a:off x="7594111" y="979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114115</xdr:rowOff>
    </xdr:from>
    <xdr:to>
      <xdr:col>36</xdr:col>
      <xdr:colOff>165100</xdr:colOff>
      <xdr:row>57</xdr:row>
      <xdr:rowOff>44265</xdr:rowOff>
    </xdr:to>
    <xdr:sp macro="" textlink="">
      <xdr:nvSpPr>
        <xdr:cNvPr id="357" name="フローチャート: 判断 356"/>
        <xdr:cNvSpPr/>
      </xdr:nvSpPr>
      <xdr:spPr>
        <a:xfrm>
          <a:off x="6921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60792</xdr:rowOff>
    </xdr:from>
    <xdr:ext cx="534377" cy="259045"/>
    <xdr:sp macro="" textlink="">
      <xdr:nvSpPr>
        <xdr:cNvPr id="358" name="テキスト ボックス 357"/>
        <xdr:cNvSpPr txBox="1"/>
      </xdr:nvSpPr>
      <xdr:spPr>
        <a:xfrm>
          <a:off x="6705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94844</xdr:rowOff>
    </xdr:from>
    <xdr:to>
      <xdr:col>55</xdr:col>
      <xdr:colOff>50800</xdr:colOff>
      <xdr:row>58</xdr:row>
      <xdr:rowOff>24994</xdr:rowOff>
    </xdr:to>
    <xdr:sp macro="" textlink="">
      <xdr:nvSpPr>
        <xdr:cNvPr id="364" name="楕円 363"/>
        <xdr:cNvSpPr/>
      </xdr:nvSpPr>
      <xdr:spPr>
        <a:xfrm>
          <a:off x="10426700" y="986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117721</xdr:rowOff>
    </xdr:from>
    <xdr:ext cx="469744" cy="259045"/>
    <xdr:sp macro="" textlink="">
      <xdr:nvSpPr>
        <xdr:cNvPr id="365" name="農林水産業費該当値テキスト"/>
        <xdr:cNvSpPr txBox="1"/>
      </xdr:nvSpPr>
      <xdr:spPr>
        <a:xfrm>
          <a:off x="10528300" y="9718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59868</xdr:rowOff>
    </xdr:from>
    <xdr:to>
      <xdr:col>50</xdr:col>
      <xdr:colOff>165100</xdr:colOff>
      <xdr:row>57</xdr:row>
      <xdr:rowOff>161468</xdr:rowOff>
    </xdr:to>
    <xdr:sp macro="" textlink="">
      <xdr:nvSpPr>
        <xdr:cNvPr id="366" name="楕円 365"/>
        <xdr:cNvSpPr/>
      </xdr:nvSpPr>
      <xdr:spPr>
        <a:xfrm>
          <a:off x="9588500" y="983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6545</xdr:rowOff>
    </xdr:from>
    <xdr:ext cx="469744" cy="259045"/>
    <xdr:sp macro="" textlink="">
      <xdr:nvSpPr>
        <xdr:cNvPr id="367" name="テキスト ボックス 366"/>
        <xdr:cNvSpPr txBox="1"/>
      </xdr:nvSpPr>
      <xdr:spPr>
        <a:xfrm>
          <a:off x="9404428" y="9607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48438</xdr:rowOff>
    </xdr:from>
    <xdr:to>
      <xdr:col>46</xdr:col>
      <xdr:colOff>38100</xdr:colOff>
      <xdr:row>57</xdr:row>
      <xdr:rowOff>150038</xdr:rowOff>
    </xdr:to>
    <xdr:sp macro="" textlink="">
      <xdr:nvSpPr>
        <xdr:cNvPr id="368" name="楕円 367"/>
        <xdr:cNvSpPr/>
      </xdr:nvSpPr>
      <xdr:spPr>
        <a:xfrm>
          <a:off x="8699500" y="982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166565</xdr:rowOff>
    </xdr:from>
    <xdr:ext cx="469744" cy="259045"/>
    <xdr:sp macro="" textlink="">
      <xdr:nvSpPr>
        <xdr:cNvPr id="369" name="テキスト ボックス 368"/>
        <xdr:cNvSpPr txBox="1"/>
      </xdr:nvSpPr>
      <xdr:spPr>
        <a:xfrm>
          <a:off x="8515428" y="959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153045</xdr:rowOff>
    </xdr:from>
    <xdr:to>
      <xdr:col>41</xdr:col>
      <xdr:colOff>101600</xdr:colOff>
      <xdr:row>54</xdr:row>
      <xdr:rowOff>83195</xdr:rowOff>
    </xdr:to>
    <xdr:sp macro="" textlink="">
      <xdr:nvSpPr>
        <xdr:cNvPr id="370" name="楕円 369"/>
        <xdr:cNvSpPr/>
      </xdr:nvSpPr>
      <xdr:spPr>
        <a:xfrm>
          <a:off x="7810500" y="923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99722</xdr:rowOff>
    </xdr:from>
    <xdr:ext cx="534377" cy="259045"/>
    <xdr:sp macro="" textlink="">
      <xdr:nvSpPr>
        <xdr:cNvPr id="371" name="テキスト ボックス 370"/>
        <xdr:cNvSpPr txBox="1"/>
      </xdr:nvSpPr>
      <xdr:spPr>
        <a:xfrm>
          <a:off x="7594111" y="901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26538</xdr:rowOff>
    </xdr:from>
    <xdr:to>
      <xdr:col>36</xdr:col>
      <xdr:colOff>165100</xdr:colOff>
      <xdr:row>57</xdr:row>
      <xdr:rowOff>128138</xdr:rowOff>
    </xdr:to>
    <xdr:sp macro="" textlink="">
      <xdr:nvSpPr>
        <xdr:cNvPr id="372" name="楕円 371"/>
        <xdr:cNvSpPr/>
      </xdr:nvSpPr>
      <xdr:spPr>
        <a:xfrm>
          <a:off x="6921500" y="979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119265</xdr:rowOff>
    </xdr:from>
    <xdr:ext cx="534377" cy="259045"/>
    <xdr:sp macro="" textlink="">
      <xdr:nvSpPr>
        <xdr:cNvPr id="373" name="テキスト ボックス 372"/>
        <xdr:cNvSpPr txBox="1"/>
      </xdr:nvSpPr>
      <xdr:spPr>
        <a:xfrm>
          <a:off x="6705111" y="98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5893</xdr:rowOff>
    </xdr:from>
    <xdr:to>
      <xdr:col>55</xdr:col>
      <xdr:colOff>0</xdr:colOff>
      <xdr:row>78</xdr:row>
      <xdr:rowOff>7874</xdr:rowOff>
    </xdr:to>
    <xdr:cxnSp macro="">
      <xdr:nvCxnSpPr>
        <xdr:cNvPr id="402" name="直線コネクタ 401"/>
        <xdr:cNvCxnSpPr/>
      </xdr:nvCxnSpPr>
      <xdr:spPr>
        <a:xfrm flipV="1">
          <a:off x="9639300" y="13378993"/>
          <a:ext cx="8382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125189</xdr:rowOff>
    </xdr:from>
    <xdr:ext cx="469744" cy="259045"/>
    <xdr:sp macro="" textlink="">
      <xdr:nvSpPr>
        <xdr:cNvPr id="403" name="商工費平均値テキスト"/>
        <xdr:cNvSpPr txBox="1"/>
      </xdr:nvSpPr>
      <xdr:spPr>
        <a:xfrm>
          <a:off x="10528300" y="13155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127355</xdr:rowOff>
    </xdr:from>
    <xdr:to>
      <xdr:col>50</xdr:col>
      <xdr:colOff>114300</xdr:colOff>
      <xdr:row>78</xdr:row>
      <xdr:rowOff>7874</xdr:rowOff>
    </xdr:to>
    <xdr:cxnSp macro="">
      <xdr:nvCxnSpPr>
        <xdr:cNvPr id="405" name="直線コネクタ 404"/>
        <xdr:cNvCxnSpPr/>
      </xdr:nvCxnSpPr>
      <xdr:spPr>
        <a:xfrm>
          <a:off x="8750300" y="13329005"/>
          <a:ext cx="889000" cy="5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45674</xdr:rowOff>
    </xdr:from>
    <xdr:ext cx="469744" cy="259045"/>
    <xdr:sp macro="" textlink="">
      <xdr:nvSpPr>
        <xdr:cNvPr id="407" name="テキスト ボックス 406"/>
        <xdr:cNvSpPr txBox="1"/>
      </xdr:nvSpPr>
      <xdr:spPr>
        <a:xfrm>
          <a:off x="9404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127355</xdr:rowOff>
    </xdr:from>
    <xdr:to>
      <xdr:col>45</xdr:col>
      <xdr:colOff>177800</xdr:colOff>
      <xdr:row>78</xdr:row>
      <xdr:rowOff>60223</xdr:rowOff>
    </xdr:to>
    <xdr:cxnSp macro="">
      <xdr:nvCxnSpPr>
        <xdr:cNvPr id="408" name="直線コネクタ 407"/>
        <xdr:cNvCxnSpPr/>
      </xdr:nvCxnSpPr>
      <xdr:spPr>
        <a:xfrm flipV="1">
          <a:off x="7861300" y="13329005"/>
          <a:ext cx="889000" cy="10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99910</xdr:rowOff>
    </xdr:from>
    <xdr:to>
      <xdr:col>46</xdr:col>
      <xdr:colOff>38100</xdr:colOff>
      <xdr:row>78</xdr:row>
      <xdr:rowOff>30060</xdr:rowOff>
    </xdr:to>
    <xdr:sp macro="" textlink="">
      <xdr:nvSpPr>
        <xdr:cNvPr id="409" name="フローチャート: 判断 408"/>
        <xdr:cNvSpPr/>
      </xdr:nvSpPr>
      <xdr:spPr>
        <a:xfrm>
          <a:off x="8699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21187</xdr:rowOff>
    </xdr:from>
    <xdr:ext cx="469744" cy="259045"/>
    <xdr:sp macro="" textlink="">
      <xdr:nvSpPr>
        <xdr:cNvPr id="410" name="テキスト ボックス 409"/>
        <xdr:cNvSpPr txBox="1"/>
      </xdr:nvSpPr>
      <xdr:spPr>
        <a:xfrm>
          <a:off x="8515428" y="133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102363</xdr:rowOff>
    </xdr:from>
    <xdr:to>
      <xdr:col>41</xdr:col>
      <xdr:colOff>50800</xdr:colOff>
      <xdr:row>78</xdr:row>
      <xdr:rowOff>60223</xdr:rowOff>
    </xdr:to>
    <xdr:cxnSp macro="">
      <xdr:nvCxnSpPr>
        <xdr:cNvPr id="411" name="直線コネクタ 410"/>
        <xdr:cNvCxnSpPr/>
      </xdr:nvCxnSpPr>
      <xdr:spPr>
        <a:xfrm>
          <a:off x="6972300" y="13304013"/>
          <a:ext cx="889000" cy="12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163843</xdr:rowOff>
    </xdr:from>
    <xdr:to>
      <xdr:col>41</xdr:col>
      <xdr:colOff>101600</xdr:colOff>
      <xdr:row>77</xdr:row>
      <xdr:rowOff>93993</xdr:rowOff>
    </xdr:to>
    <xdr:sp macro="" textlink="">
      <xdr:nvSpPr>
        <xdr:cNvPr id="412" name="フローチャート: 判断 411"/>
        <xdr:cNvSpPr/>
      </xdr:nvSpPr>
      <xdr:spPr>
        <a:xfrm>
          <a:off x="7810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110520</xdr:rowOff>
    </xdr:from>
    <xdr:ext cx="469744" cy="259045"/>
    <xdr:sp macro="" textlink="">
      <xdr:nvSpPr>
        <xdr:cNvPr id="413" name="テキスト ボックス 412"/>
        <xdr:cNvSpPr txBox="1"/>
      </xdr:nvSpPr>
      <xdr:spPr>
        <a:xfrm>
          <a:off x="7626428"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8013</xdr:rowOff>
    </xdr:from>
    <xdr:to>
      <xdr:col>36</xdr:col>
      <xdr:colOff>165100</xdr:colOff>
      <xdr:row>77</xdr:row>
      <xdr:rowOff>109613</xdr:rowOff>
    </xdr:to>
    <xdr:sp macro="" textlink="">
      <xdr:nvSpPr>
        <xdr:cNvPr id="414" name="フローチャート: 判断 413"/>
        <xdr:cNvSpPr/>
      </xdr:nvSpPr>
      <xdr:spPr>
        <a:xfrm>
          <a:off x="6921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126140</xdr:rowOff>
    </xdr:from>
    <xdr:ext cx="469744" cy="259045"/>
    <xdr:sp macro="" textlink="">
      <xdr:nvSpPr>
        <xdr:cNvPr id="415" name="テキスト ボックス 414"/>
        <xdr:cNvSpPr txBox="1"/>
      </xdr:nvSpPr>
      <xdr:spPr>
        <a:xfrm>
          <a:off x="6737428"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126543</xdr:rowOff>
    </xdr:from>
    <xdr:to>
      <xdr:col>55</xdr:col>
      <xdr:colOff>50800</xdr:colOff>
      <xdr:row>78</xdr:row>
      <xdr:rowOff>56693</xdr:rowOff>
    </xdr:to>
    <xdr:sp macro="" textlink="">
      <xdr:nvSpPr>
        <xdr:cNvPr id="421" name="楕円 420"/>
        <xdr:cNvSpPr/>
      </xdr:nvSpPr>
      <xdr:spPr>
        <a:xfrm>
          <a:off x="10426700" y="1332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104970</xdr:rowOff>
    </xdr:from>
    <xdr:ext cx="469744" cy="259045"/>
    <xdr:sp macro="" textlink="">
      <xdr:nvSpPr>
        <xdr:cNvPr id="422" name="商工費該当値テキスト"/>
        <xdr:cNvSpPr txBox="1"/>
      </xdr:nvSpPr>
      <xdr:spPr>
        <a:xfrm>
          <a:off x="10528300" y="1330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128524</xdr:rowOff>
    </xdr:from>
    <xdr:to>
      <xdr:col>50</xdr:col>
      <xdr:colOff>165100</xdr:colOff>
      <xdr:row>78</xdr:row>
      <xdr:rowOff>58674</xdr:rowOff>
    </xdr:to>
    <xdr:sp macro="" textlink="">
      <xdr:nvSpPr>
        <xdr:cNvPr id="423" name="楕円 422"/>
        <xdr:cNvSpPr/>
      </xdr:nvSpPr>
      <xdr:spPr>
        <a:xfrm>
          <a:off x="9588500" y="133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49801</xdr:rowOff>
    </xdr:from>
    <xdr:ext cx="469744" cy="259045"/>
    <xdr:sp macro="" textlink="">
      <xdr:nvSpPr>
        <xdr:cNvPr id="424" name="テキスト ボックス 423"/>
        <xdr:cNvSpPr txBox="1"/>
      </xdr:nvSpPr>
      <xdr:spPr>
        <a:xfrm>
          <a:off x="9404428" y="1342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76555</xdr:rowOff>
    </xdr:from>
    <xdr:to>
      <xdr:col>46</xdr:col>
      <xdr:colOff>38100</xdr:colOff>
      <xdr:row>78</xdr:row>
      <xdr:rowOff>6705</xdr:rowOff>
    </xdr:to>
    <xdr:sp macro="" textlink="">
      <xdr:nvSpPr>
        <xdr:cNvPr id="425" name="楕円 424"/>
        <xdr:cNvSpPr/>
      </xdr:nvSpPr>
      <xdr:spPr>
        <a:xfrm>
          <a:off x="8699500" y="1327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23232</xdr:rowOff>
    </xdr:from>
    <xdr:ext cx="469744" cy="259045"/>
    <xdr:sp macro="" textlink="">
      <xdr:nvSpPr>
        <xdr:cNvPr id="426" name="テキスト ボックス 425"/>
        <xdr:cNvSpPr txBox="1"/>
      </xdr:nvSpPr>
      <xdr:spPr>
        <a:xfrm>
          <a:off x="8515428" y="1305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9423</xdr:rowOff>
    </xdr:from>
    <xdr:to>
      <xdr:col>41</xdr:col>
      <xdr:colOff>101600</xdr:colOff>
      <xdr:row>78</xdr:row>
      <xdr:rowOff>111023</xdr:rowOff>
    </xdr:to>
    <xdr:sp macro="" textlink="">
      <xdr:nvSpPr>
        <xdr:cNvPr id="427" name="楕円 426"/>
        <xdr:cNvSpPr/>
      </xdr:nvSpPr>
      <xdr:spPr>
        <a:xfrm>
          <a:off x="7810500" y="1338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102150</xdr:rowOff>
    </xdr:from>
    <xdr:ext cx="469744" cy="259045"/>
    <xdr:sp macro="" textlink="">
      <xdr:nvSpPr>
        <xdr:cNvPr id="428" name="テキスト ボックス 427"/>
        <xdr:cNvSpPr txBox="1"/>
      </xdr:nvSpPr>
      <xdr:spPr>
        <a:xfrm>
          <a:off x="7626428" y="1347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51563</xdr:rowOff>
    </xdr:from>
    <xdr:to>
      <xdr:col>36</xdr:col>
      <xdr:colOff>165100</xdr:colOff>
      <xdr:row>77</xdr:row>
      <xdr:rowOff>153163</xdr:rowOff>
    </xdr:to>
    <xdr:sp macro="" textlink="">
      <xdr:nvSpPr>
        <xdr:cNvPr id="429" name="楕円 428"/>
        <xdr:cNvSpPr/>
      </xdr:nvSpPr>
      <xdr:spPr>
        <a:xfrm>
          <a:off x="6921500" y="1325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144290</xdr:rowOff>
    </xdr:from>
    <xdr:ext cx="469744" cy="259045"/>
    <xdr:sp macro="" textlink="">
      <xdr:nvSpPr>
        <xdr:cNvPr id="430" name="テキスト ボックス 429"/>
        <xdr:cNvSpPr txBox="1"/>
      </xdr:nvSpPr>
      <xdr:spPr>
        <a:xfrm>
          <a:off x="6737428"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167219</xdr:rowOff>
    </xdr:from>
    <xdr:to>
      <xdr:col>55</xdr:col>
      <xdr:colOff>0</xdr:colOff>
      <xdr:row>98</xdr:row>
      <xdr:rowOff>12091</xdr:rowOff>
    </xdr:to>
    <xdr:cxnSp macro="">
      <xdr:nvCxnSpPr>
        <xdr:cNvPr id="457" name="直線コネクタ 456"/>
        <xdr:cNvCxnSpPr/>
      </xdr:nvCxnSpPr>
      <xdr:spPr>
        <a:xfrm flipV="1">
          <a:off x="9639300" y="16797869"/>
          <a:ext cx="838200" cy="1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102826</xdr:rowOff>
    </xdr:from>
    <xdr:ext cx="534377" cy="259045"/>
    <xdr:sp macro="" textlink="">
      <xdr:nvSpPr>
        <xdr:cNvPr id="458" name="土木費平均値テキスト"/>
        <xdr:cNvSpPr txBox="1"/>
      </xdr:nvSpPr>
      <xdr:spPr>
        <a:xfrm>
          <a:off x="10528300" y="1656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12091</xdr:rowOff>
    </xdr:from>
    <xdr:to>
      <xdr:col>50</xdr:col>
      <xdr:colOff>114300</xdr:colOff>
      <xdr:row>98</xdr:row>
      <xdr:rowOff>13001</xdr:rowOff>
    </xdr:to>
    <xdr:cxnSp macro="">
      <xdr:nvCxnSpPr>
        <xdr:cNvPr id="460" name="直線コネクタ 459"/>
        <xdr:cNvCxnSpPr/>
      </xdr:nvCxnSpPr>
      <xdr:spPr>
        <a:xfrm flipV="1">
          <a:off x="8750300" y="16814191"/>
          <a:ext cx="889000" cy="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32052</xdr:rowOff>
    </xdr:from>
    <xdr:ext cx="534377" cy="259045"/>
    <xdr:sp macro="" textlink="">
      <xdr:nvSpPr>
        <xdr:cNvPr id="462" name="テキスト ボックス 461"/>
        <xdr:cNvSpPr txBox="1"/>
      </xdr:nvSpPr>
      <xdr:spPr>
        <a:xfrm>
          <a:off x="9372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13001</xdr:rowOff>
    </xdr:from>
    <xdr:to>
      <xdr:col>45</xdr:col>
      <xdr:colOff>177800</xdr:colOff>
      <xdr:row>98</xdr:row>
      <xdr:rowOff>28248</xdr:rowOff>
    </xdr:to>
    <xdr:cxnSp macro="">
      <xdr:nvCxnSpPr>
        <xdr:cNvPr id="463" name="直線コネクタ 462"/>
        <xdr:cNvCxnSpPr/>
      </xdr:nvCxnSpPr>
      <xdr:spPr>
        <a:xfrm flipV="1">
          <a:off x="7861300" y="16815101"/>
          <a:ext cx="889000" cy="1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71952</xdr:rowOff>
    </xdr:from>
    <xdr:to>
      <xdr:col>46</xdr:col>
      <xdr:colOff>38100</xdr:colOff>
      <xdr:row>98</xdr:row>
      <xdr:rowOff>2102</xdr:rowOff>
    </xdr:to>
    <xdr:sp macro="" textlink="">
      <xdr:nvSpPr>
        <xdr:cNvPr id="464" name="フローチャート: 判断 463"/>
        <xdr:cNvSpPr/>
      </xdr:nvSpPr>
      <xdr:spPr>
        <a:xfrm>
          <a:off x="8699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18629</xdr:rowOff>
    </xdr:from>
    <xdr:ext cx="534377" cy="259045"/>
    <xdr:sp macro="" textlink="">
      <xdr:nvSpPr>
        <xdr:cNvPr id="465" name="テキスト ボックス 464"/>
        <xdr:cNvSpPr txBox="1"/>
      </xdr:nvSpPr>
      <xdr:spPr>
        <a:xfrm>
          <a:off x="8483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28248</xdr:rowOff>
    </xdr:from>
    <xdr:to>
      <xdr:col>41</xdr:col>
      <xdr:colOff>50800</xdr:colOff>
      <xdr:row>98</xdr:row>
      <xdr:rowOff>30035</xdr:rowOff>
    </xdr:to>
    <xdr:cxnSp macro="">
      <xdr:nvCxnSpPr>
        <xdr:cNvPr id="466" name="直線コネクタ 465"/>
        <xdr:cNvCxnSpPr/>
      </xdr:nvCxnSpPr>
      <xdr:spPr>
        <a:xfrm flipV="1">
          <a:off x="6972300" y="16830348"/>
          <a:ext cx="889000" cy="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45540</xdr:rowOff>
    </xdr:from>
    <xdr:to>
      <xdr:col>41</xdr:col>
      <xdr:colOff>101600</xdr:colOff>
      <xdr:row>97</xdr:row>
      <xdr:rowOff>147140</xdr:rowOff>
    </xdr:to>
    <xdr:sp macro="" textlink="">
      <xdr:nvSpPr>
        <xdr:cNvPr id="467" name="フローチャート: 判断 466"/>
        <xdr:cNvSpPr/>
      </xdr:nvSpPr>
      <xdr:spPr>
        <a:xfrm>
          <a:off x="7810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163667</xdr:rowOff>
    </xdr:from>
    <xdr:ext cx="534377" cy="259045"/>
    <xdr:sp macro="" textlink="">
      <xdr:nvSpPr>
        <xdr:cNvPr id="468" name="テキスト ボックス 467"/>
        <xdr:cNvSpPr txBox="1"/>
      </xdr:nvSpPr>
      <xdr:spPr>
        <a:xfrm>
          <a:off x="7594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38457</xdr:rowOff>
    </xdr:from>
    <xdr:to>
      <xdr:col>36</xdr:col>
      <xdr:colOff>165100</xdr:colOff>
      <xdr:row>97</xdr:row>
      <xdr:rowOff>140057</xdr:rowOff>
    </xdr:to>
    <xdr:sp macro="" textlink="">
      <xdr:nvSpPr>
        <xdr:cNvPr id="469" name="フローチャート: 判断 468"/>
        <xdr:cNvSpPr/>
      </xdr:nvSpPr>
      <xdr:spPr>
        <a:xfrm>
          <a:off x="6921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156584</xdr:rowOff>
    </xdr:from>
    <xdr:ext cx="534377" cy="259045"/>
    <xdr:sp macro="" textlink="">
      <xdr:nvSpPr>
        <xdr:cNvPr id="470" name="テキスト ボックス 469"/>
        <xdr:cNvSpPr txBox="1"/>
      </xdr:nvSpPr>
      <xdr:spPr>
        <a:xfrm>
          <a:off x="6705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116419</xdr:rowOff>
    </xdr:from>
    <xdr:to>
      <xdr:col>55</xdr:col>
      <xdr:colOff>50800</xdr:colOff>
      <xdr:row>98</xdr:row>
      <xdr:rowOff>46569</xdr:rowOff>
    </xdr:to>
    <xdr:sp macro="" textlink="">
      <xdr:nvSpPr>
        <xdr:cNvPr id="476" name="楕円 475"/>
        <xdr:cNvSpPr/>
      </xdr:nvSpPr>
      <xdr:spPr>
        <a:xfrm>
          <a:off x="10426700" y="1674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58375</xdr:rowOff>
    </xdr:from>
    <xdr:ext cx="534377" cy="259045"/>
    <xdr:sp macro="" textlink="">
      <xdr:nvSpPr>
        <xdr:cNvPr id="477" name="土木費該当値テキスト"/>
        <xdr:cNvSpPr txBox="1"/>
      </xdr:nvSpPr>
      <xdr:spPr>
        <a:xfrm>
          <a:off x="10528300" y="1668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132741</xdr:rowOff>
    </xdr:from>
    <xdr:to>
      <xdr:col>50</xdr:col>
      <xdr:colOff>165100</xdr:colOff>
      <xdr:row>98</xdr:row>
      <xdr:rowOff>62891</xdr:rowOff>
    </xdr:to>
    <xdr:sp macro="" textlink="">
      <xdr:nvSpPr>
        <xdr:cNvPr id="478" name="楕円 477"/>
        <xdr:cNvSpPr/>
      </xdr:nvSpPr>
      <xdr:spPr>
        <a:xfrm>
          <a:off x="9588500" y="1676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54018</xdr:rowOff>
    </xdr:from>
    <xdr:ext cx="534377" cy="259045"/>
    <xdr:sp macro="" textlink="">
      <xdr:nvSpPr>
        <xdr:cNvPr id="479" name="テキスト ボックス 478"/>
        <xdr:cNvSpPr txBox="1"/>
      </xdr:nvSpPr>
      <xdr:spPr>
        <a:xfrm>
          <a:off x="9372111" y="1685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133651</xdr:rowOff>
    </xdr:from>
    <xdr:to>
      <xdr:col>46</xdr:col>
      <xdr:colOff>38100</xdr:colOff>
      <xdr:row>98</xdr:row>
      <xdr:rowOff>63801</xdr:rowOff>
    </xdr:to>
    <xdr:sp macro="" textlink="">
      <xdr:nvSpPr>
        <xdr:cNvPr id="480" name="楕円 479"/>
        <xdr:cNvSpPr/>
      </xdr:nvSpPr>
      <xdr:spPr>
        <a:xfrm>
          <a:off x="8699500" y="1676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54928</xdr:rowOff>
    </xdr:from>
    <xdr:ext cx="534377" cy="259045"/>
    <xdr:sp macro="" textlink="">
      <xdr:nvSpPr>
        <xdr:cNvPr id="481" name="テキスト ボックス 480"/>
        <xdr:cNvSpPr txBox="1"/>
      </xdr:nvSpPr>
      <xdr:spPr>
        <a:xfrm>
          <a:off x="8483111" y="1685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148898</xdr:rowOff>
    </xdr:from>
    <xdr:to>
      <xdr:col>41</xdr:col>
      <xdr:colOff>101600</xdr:colOff>
      <xdr:row>98</xdr:row>
      <xdr:rowOff>79048</xdr:rowOff>
    </xdr:to>
    <xdr:sp macro="" textlink="">
      <xdr:nvSpPr>
        <xdr:cNvPr id="482" name="楕円 481"/>
        <xdr:cNvSpPr/>
      </xdr:nvSpPr>
      <xdr:spPr>
        <a:xfrm>
          <a:off x="7810500" y="1677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70175</xdr:rowOff>
    </xdr:from>
    <xdr:ext cx="534377" cy="259045"/>
    <xdr:sp macro="" textlink="">
      <xdr:nvSpPr>
        <xdr:cNvPr id="483" name="テキスト ボックス 482"/>
        <xdr:cNvSpPr txBox="1"/>
      </xdr:nvSpPr>
      <xdr:spPr>
        <a:xfrm>
          <a:off x="7594111" y="1687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150685</xdr:rowOff>
    </xdr:from>
    <xdr:to>
      <xdr:col>36</xdr:col>
      <xdr:colOff>165100</xdr:colOff>
      <xdr:row>98</xdr:row>
      <xdr:rowOff>80835</xdr:rowOff>
    </xdr:to>
    <xdr:sp macro="" textlink="">
      <xdr:nvSpPr>
        <xdr:cNvPr id="484" name="楕円 483"/>
        <xdr:cNvSpPr/>
      </xdr:nvSpPr>
      <xdr:spPr>
        <a:xfrm>
          <a:off x="6921500" y="1678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71962</xdr:rowOff>
    </xdr:from>
    <xdr:ext cx="534377" cy="259045"/>
    <xdr:sp macro="" textlink="">
      <xdr:nvSpPr>
        <xdr:cNvPr id="485" name="テキスト ボックス 484"/>
        <xdr:cNvSpPr txBox="1"/>
      </xdr:nvSpPr>
      <xdr:spPr>
        <a:xfrm>
          <a:off x="6705111" y="1687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8" name="直線コネクタ 507"/>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9" name="消防費最小値テキスト"/>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10" name="直線コネクタ 509"/>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1" name="消防費最大値テキスト"/>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2" name="直線コネクタ 511"/>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57633</xdr:rowOff>
    </xdr:from>
    <xdr:to>
      <xdr:col>85</xdr:col>
      <xdr:colOff>127000</xdr:colOff>
      <xdr:row>38</xdr:row>
      <xdr:rowOff>87442</xdr:rowOff>
    </xdr:to>
    <xdr:cxnSp macro="">
      <xdr:nvCxnSpPr>
        <xdr:cNvPr id="513" name="直線コネクタ 512"/>
        <xdr:cNvCxnSpPr/>
      </xdr:nvCxnSpPr>
      <xdr:spPr>
        <a:xfrm>
          <a:off x="15481300" y="6572733"/>
          <a:ext cx="838200" cy="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66423</xdr:rowOff>
    </xdr:from>
    <xdr:ext cx="534377" cy="259045"/>
    <xdr:sp macro="" textlink="">
      <xdr:nvSpPr>
        <xdr:cNvPr id="514" name="消防費平均値テキスト"/>
        <xdr:cNvSpPr txBox="1"/>
      </xdr:nvSpPr>
      <xdr:spPr>
        <a:xfrm>
          <a:off x="16370300" y="623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5" name="フローチャート: 判断 514"/>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57633</xdr:rowOff>
    </xdr:from>
    <xdr:to>
      <xdr:col>81</xdr:col>
      <xdr:colOff>50800</xdr:colOff>
      <xdr:row>38</xdr:row>
      <xdr:rowOff>91100</xdr:rowOff>
    </xdr:to>
    <xdr:cxnSp macro="">
      <xdr:nvCxnSpPr>
        <xdr:cNvPr id="516" name="直線コネクタ 515"/>
        <xdr:cNvCxnSpPr/>
      </xdr:nvCxnSpPr>
      <xdr:spPr>
        <a:xfrm flipV="1">
          <a:off x="14592300" y="6572733"/>
          <a:ext cx="889000" cy="3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7" name="フローチャート: 判断 516"/>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2202</xdr:rowOff>
    </xdr:from>
    <xdr:ext cx="534377" cy="259045"/>
    <xdr:sp macro="" textlink="">
      <xdr:nvSpPr>
        <xdr:cNvPr id="518" name="テキスト ボックス 517"/>
        <xdr:cNvSpPr txBox="1"/>
      </xdr:nvSpPr>
      <xdr:spPr>
        <a:xfrm>
          <a:off x="15214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91100</xdr:rowOff>
    </xdr:from>
    <xdr:to>
      <xdr:col>76</xdr:col>
      <xdr:colOff>114300</xdr:colOff>
      <xdr:row>38</xdr:row>
      <xdr:rowOff>94986</xdr:rowOff>
    </xdr:to>
    <xdr:cxnSp macro="">
      <xdr:nvCxnSpPr>
        <xdr:cNvPr id="519" name="直線コネクタ 518"/>
        <xdr:cNvCxnSpPr/>
      </xdr:nvCxnSpPr>
      <xdr:spPr>
        <a:xfrm flipV="1">
          <a:off x="13703300" y="6606200"/>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80487</xdr:rowOff>
    </xdr:from>
    <xdr:to>
      <xdr:col>76</xdr:col>
      <xdr:colOff>165100</xdr:colOff>
      <xdr:row>38</xdr:row>
      <xdr:rowOff>10637</xdr:rowOff>
    </xdr:to>
    <xdr:sp macro="" textlink="">
      <xdr:nvSpPr>
        <xdr:cNvPr id="520" name="フローチャート: 判断 519"/>
        <xdr:cNvSpPr/>
      </xdr:nvSpPr>
      <xdr:spPr>
        <a:xfrm>
          <a:off x="14541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27164</xdr:rowOff>
    </xdr:from>
    <xdr:ext cx="534377" cy="259045"/>
    <xdr:sp macro="" textlink="">
      <xdr:nvSpPr>
        <xdr:cNvPr id="521" name="テキスト ボックス 520"/>
        <xdr:cNvSpPr txBox="1"/>
      </xdr:nvSpPr>
      <xdr:spPr>
        <a:xfrm>
          <a:off x="14325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71806</xdr:rowOff>
    </xdr:from>
    <xdr:to>
      <xdr:col>71</xdr:col>
      <xdr:colOff>177800</xdr:colOff>
      <xdr:row>38</xdr:row>
      <xdr:rowOff>94986</xdr:rowOff>
    </xdr:to>
    <xdr:cxnSp macro="">
      <xdr:nvCxnSpPr>
        <xdr:cNvPr id="522" name="直線コネクタ 521"/>
        <xdr:cNvCxnSpPr/>
      </xdr:nvCxnSpPr>
      <xdr:spPr>
        <a:xfrm>
          <a:off x="12814300" y="6586906"/>
          <a:ext cx="889000" cy="2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3" name="フローチャート: 判断 522"/>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24" name="テキスト ボックス 523"/>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5" name="フローチャート: 判断 524"/>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6" name="テキスト ボックス 525"/>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36642</xdr:rowOff>
    </xdr:from>
    <xdr:to>
      <xdr:col>85</xdr:col>
      <xdr:colOff>177800</xdr:colOff>
      <xdr:row>38</xdr:row>
      <xdr:rowOff>138242</xdr:rowOff>
    </xdr:to>
    <xdr:sp macro="" textlink="">
      <xdr:nvSpPr>
        <xdr:cNvPr id="532" name="楕円 531"/>
        <xdr:cNvSpPr/>
      </xdr:nvSpPr>
      <xdr:spPr>
        <a:xfrm>
          <a:off x="16268700" y="655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15069</xdr:rowOff>
    </xdr:from>
    <xdr:ext cx="534377" cy="259045"/>
    <xdr:sp macro="" textlink="">
      <xdr:nvSpPr>
        <xdr:cNvPr id="533" name="消防費該当値テキスト"/>
        <xdr:cNvSpPr txBox="1"/>
      </xdr:nvSpPr>
      <xdr:spPr>
        <a:xfrm>
          <a:off x="16370300" y="653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6833</xdr:rowOff>
    </xdr:from>
    <xdr:to>
      <xdr:col>81</xdr:col>
      <xdr:colOff>101600</xdr:colOff>
      <xdr:row>38</xdr:row>
      <xdr:rowOff>108433</xdr:rowOff>
    </xdr:to>
    <xdr:sp macro="" textlink="">
      <xdr:nvSpPr>
        <xdr:cNvPr id="534" name="楕円 533"/>
        <xdr:cNvSpPr/>
      </xdr:nvSpPr>
      <xdr:spPr>
        <a:xfrm>
          <a:off x="15430500" y="652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99560</xdr:rowOff>
    </xdr:from>
    <xdr:ext cx="534377" cy="259045"/>
    <xdr:sp macro="" textlink="">
      <xdr:nvSpPr>
        <xdr:cNvPr id="535" name="テキスト ボックス 534"/>
        <xdr:cNvSpPr txBox="1"/>
      </xdr:nvSpPr>
      <xdr:spPr>
        <a:xfrm>
          <a:off x="15214111" y="661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40300</xdr:rowOff>
    </xdr:from>
    <xdr:to>
      <xdr:col>76</xdr:col>
      <xdr:colOff>165100</xdr:colOff>
      <xdr:row>38</xdr:row>
      <xdr:rowOff>141900</xdr:rowOff>
    </xdr:to>
    <xdr:sp macro="" textlink="">
      <xdr:nvSpPr>
        <xdr:cNvPr id="536" name="楕円 535"/>
        <xdr:cNvSpPr/>
      </xdr:nvSpPr>
      <xdr:spPr>
        <a:xfrm>
          <a:off x="14541500" y="655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133027</xdr:rowOff>
    </xdr:from>
    <xdr:ext cx="534377" cy="259045"/>
    <xdr:sp macro="" textlink="">
      <xdr:nvSpPr>
        <xdr:cNvPr id="537" name="テキスト ボックス 536"/>
        <xdr:cNvSpPr txBox="1"/>
      </xdr:nvSpPr>
      <xdr:spPr>
        <a:xfrm>
          <a:off x="14325111" y="664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44186</xdr:rowOff>
    </xdr:from>
    <xdr:to>
      <xdr:col>72</xdr:col>
      <xdr:colOff>38100</xdr:colOff>
      <xdr:row>38</xdr:row>
      <xdr:rowOff>145786</xdr:rowOff>
    </xdr:to>
    <xdr:sp macro="" textlink="">
      <xdr:nvSpPr>
        <xdr:cNvPr id="538" name="楕円 537"/>
        <xdr:cNvSpPr/>
      </xdr:nvSpPr>
      <xdr:spPr>
        <a:xfrm>
          <a:off x="13652500" y="655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136913</xdr:rowOff>
    </xdr:from>
    <xdr:ext cx="534377" cy="259045"/>
    <xdr:sp macro="" textlink="">
      <xdr:nvSpPr>
        <xdr:cNvPr id="539" name="テキスト ボックス 538"/>
        <xdr:cNvSpPr txBox="1"/>
      </xdr:nvSpPr>
      <xdr:spPr>
        <a:xfrm>
          <a:off x="13436111" y="665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21006</xdr:rowOff>
    </xdr:from>
    <xdr:to>
      <xdr:col>67</xdr:col>
      <xdr:colOff>101600</xdr:colOff>
      <xdr:row>38</xdr:row>
      <xdr:rowOff>122606</xdr:rowOff>
    </xdr:to>
    <xdr:sp macro="" textlink="">
      <xdr:nvSpPr>
        <xdr:cNvPr id="540" name="楕円 539"/>
        <xdr:cNvSpPr/>
      </xdr:nvSpPr>
      <xdr:spPr>
        <a:xfrm>
          <a:off x="12763500" y="653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113733</xdr:rowOff>
    </xdr:from>
    <xdr:ext cx="534377" cy="259045"/>
    <xdr:sp macro="" textlink="">
      <xdr:nvSpPr>
        <xdr:cNvPr id="541" name="テキスト ボックス 540"/>
        <xdr:cNvSpPr txBox="1"/>
      </xdr:nvSpPr>
      <xdr:spPr>
        <a:xfrm>
          <a:off x="12547111" y="662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6" name="テキスト ボックス 555"/>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8" name="テキスト ボックス 557"/>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0" name="テキスト ボックス 559"/>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4" name="直線コネクタ 563"/>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5" name="教育費最小値テキスト"/>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6" name="直線コネクタ 565"/>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7" name="教育費最大値テキスト"/>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68" name="直線コネクタ 567"/>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100084</xdr:rowOff>
    </xdr:from>
    <xdr:to>
      <xdr:col>85</xdr:col>
      <xdr:colOff>127000</xdr:colOff>
      <xdr:row>58</xdr:row>
      <xdr:rowOff>127722</xdr:rowOff>
    </xdr:to>
    <xdr:cxnSp macro="">
      <xdr:nvCxnSpPr>
        <xdr:cNvPr id="569" name="直線コネクタ 568"/>
        <xdr:cNvCxnSpPr/>
      </xdr:nvCxnSpPr>
      <xdr:spPr>
        <a:xfrm>
          <a:off x="15481300" y="10044184"/>
          <a:ext cx="838200" cy="2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112394</xdr:rowOff>
    </xdr:from>
    <xdr:ext cx="534377" cy="259045"/>
    <xdr:sp macro="" textlink="">
      <xdr:nvSpPr>
        <xdr:cNvPr id="570" name="教育費平均値テキスト"/>
        <xdr:cNvSpPr txBox="1"/>
      </xdr:nvSpPr>
      <xdr:spPr>
        <a:xfrm>
          <a:off x="16370300" y="9370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1" name="フローチャート: 判断 570"/>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44100</xdr:rowOff>
    </xdr:from>
    <xdr:to>
      <xdr:col>81</xdr:col>
      <xdr:colOff>50800</xdr:colOff>
      <xdr:row>58</xdr:row>
      <xdr:rowOff>100084</xdr:rowOff>
    </xdr:to>
    <xdr:cxnSp macro="">
      <xdr:nvCxnSpPr>
        <xdr:cNvPr id="572" name="直線コネクタ 571"/>
        <xdr:cNvCxnSpPr/>
      </xdr:nvCxnSpPr>
      <xdr:spPr>
        <a:xfrm>
          <a:off x="14592300" y="9988200"/>
          <a:ext cx="889000" cy="5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3" name="フローチャート: 判断 572"/>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71970</xdr:rowOff>
    </xdr:from>
    <xdr:ext cx="534377" cy="259045"/>
    <xdr:sp macro="" textlink="">
      <xdr:nvSpPr>
        <xdr:cNvPr id="574" name="テキスト ボックス 573"/>
        <xdr:cNvSpPr txBox="1"/>
      </xdr:nvSpPr>
      <xdr:spPr>
        <a:xfrm>
          <a:off x="15214111" y="933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44100</xdr:rowOff>
    </xdr:from>
    <xdr:to>
      <xdr:col>76</xdr:col>
      <xdr:colOff>114300</xdr:colOff>
      <xdr:row>58</xdr:row>
      <xdr:rowOff>102233</xdr:rowOff>
    </xdr:to>
    <xdr:cxnSp macro="">
      <xdr:nvCxnSpPr>
        <xdr:cNvPr id="575" name="直線コネクタ 574"/>
        <xdr:cNvCxnSpPr/>
      </xdr:nvCxnSpPr>
      <xdr:spPr>
        <a:xfrm flipV="1">
          <a:off x="13703300" y="9988200"/>
          <a:ext cx="889000" cy="5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102547</xdr:rowOff>
    </xdr:from>
    <xdr:to>
      <xdr:col>76</xdr:col>
      <xdr:colOff>165100</xdr:colOff>
      <xdr:row>56</xdr:row>
      <xdr:rowOff>32697</xdr:rowOff>
    </xdr:to>
    <xdr:sp macro="" textlink="">
      <xdr:nvSpPr>
        <xdr:cNvPr id="576" name="フローチャート: 判断 575"/>
        <xdr:cNvSpPr/>
      </xdr:nvSpPr>
      <xdr:spPr>
        <a:xfrm>
          <a:off x="14541500" y="953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49224</xdr:rowOff>
    </xdr:from>
    <xdr:ext cx="534377" cy="259045"/>
    <xdr:sp macro="" textlink="">
      <xdr:nvSpPr>
        <xdr:cNvPr id="577" name="テキスト ボックス 576"/>
        <xdr:cNvSpPr txBox="1"/>
      </xdr:nvSpPr>
      <xdr:spPr>
        <a:xfrm>
          <a:off x="14325111" y="93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62891</xdr:rowOff>
    </xdr:from>
    <xdr:to>
      <xdr:col>71</xdr:col>
      <xdr:colOff>177800</xdr:colOff>
      <xdr:row>58</xdr:row>
      <xdr:rowOff>102233</xdr:rowOff>
    </xdr:to>
    <xdr:cxnSp macro="">
      <xdr:nvCxnSpPr>
        <xdr:cNvPr id="578" name="直線コネクタ 577"/>
        <xdr:cNvCxnSpPr/>
      </xdr:nvCxnSpPr>
      <xdr:spPr>
        <a:xfrm>
          <a:off x="12814300" y="9835541"/>
          <a:ext cx="889000" cy="21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169527</xdr:rowOff>
    </xdr:from>
    <xdr:to>
      <xdr:col>72</xdr:col>
      <xdr:colOff>38100</xdr:colOff>
      <xdr:row>55</xdr:row>
      <xdr:rowOff>99677</xdr:rowOff>
    </xdr:to>
    <xdr:sp macro="" textlink="">
      <xdr:nvSpPr>
        <xdr:cNvPr id="579" name="フローチャート: 判断 578"/>
        <xdr:cNvSpPr/>
      </xdr:nvSpPr>
      <xdr:spPr>
        <a:xfrm>
          <a:off x="13652500" y="94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116204</xdr:rowOff>
    </xdr:from>
    <xdr:ext cx="534377" cy="259045"/>
    <xdr:sp macro="" textlink="">
      <xdr:nvSpPr>
        <xdr:cNvPr id="580" name="テキスト ボックス 579"/>
        <xdr:cNvSpPr txBox="1"/>
      </xdr:nvSpPr>
      <xdr:spPr>
        <a:xfrm>
          <a:off x="13436111" y="92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8067</xdr:rowOff>
    </xdr:from>
    <xdr:to>
      <xdr:col>67</xdr:col>
      <xdr:colOff>101600</xdr:colOff>
      <xdr:row>55</xdr:row>
      <xdr:rowOff>109667</xdr:rowOff>
    </xdr:to>
    <xdr:sp macro="" textlink="">
      <xdr:nvSpPr>
        <xdr:cNvPr id="581" name="フローチャート: 判断 580"/>
        <xdr:cNvSpPr/>
      </xdr:nvSpPr>
      <xdr:spPr>
        <a:xfrm>
          <a:off x="12763500" y="943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126194</xdr:rowOff>
    </xdr:from>
    <xdr:ext cx="534377" cy="259045"/>
    <xdr:sp macro="" textlink="">
      <xdr:nvSpPr>
        <xdr:cNvPr id="582" name="テキスト ボックス 581"/>
        <xdr:cNvSpPr txBox="1"/>
      </xdr:nvSpPr>
      <xdr:spPr>
        <a:xfrm>
          <a:off x="12547111" y="921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76922</xdr:rowOff>
    </xdr:from>
    <xdr:to>
      <xdr:col>85</xdr:col>
      <xdr:colOff>177800</xdr:colOff>
      <xdr:row>59</xdr:row>
      <xdr:rowOff>7072</xdr:rowOff>
    </xdr:to>
    <xdr:sp macro="" textlink="">
      <xdr:nvSpPr>
        <xdr:cNvPr id="588" name="楕円 587"/>
        <xdr:cNvSpPr/>
      </xdr:nvSpPr>
      <xdr:spPr>
        <a:xfrm>
          <a:off x="16268700" y="1002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163299</xdr:rowOff>
    </xdr:from>
    <xdr:ext cx="534377" cy="259045"/>
    <xdr:sp macro="" textlink="">
      <xdr:nvSpPr>
        <xdr:cNvPr id="589" name="教育費該当値テキスト"/>
        <xdr:cNvSpPr txBox="1"/>
      </xdr:nvSpPr>
      <xdr:spPr>
        <a:xfrm>
          <a:off x="16370300" y="993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49284</xdr:rowOff>
    </xdr:from>
    <xdr:to>
      <xdr:col>81</xdr:col>
      <xdr:colOff>101600</xdr:colOff>
      <xdr:row>58</xdr:row>
      <xdr:rowOff>150884</xdr:rowOff>
    </xdr:to>
    <xdr:sp macro="" textlink="">
      <xdr:nvSpPr>
        <xdr:cNvPr id="590" name="楕円 589"/>
        <xdr:cNvSpPr/>
      </xdr:nvSpPr>
      <xdr:spPr>
        <a:xfrm>
          <a:off x="15430500" y="999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142011</xdr:rowOff>
    </xdr:from>
    <xdr:ext cx="534377" cy="259045"/>
    <xdr:sp macro="" textlink="">
      <xdr:nvSpPr>
        <xdr:cNvPr id="591" name="テキスト ボックス 590"/>
        <xdr:cNvSpPr txBox="1"/>
      </xdr:nvSpPr>
      <xdr:spPr>
        <a:xfrm>
          <a:off x="15214111" y="1008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164750</xdr:rowOff>
    </xdr:from>
    <xdr:to>
      <xdr:col>76</xdr:col>
      <xdr:colOff>165100</xdr:colOff>
      <xdr:row>58</xdr:row>
      <xdr:rowOff>94900</xdr:rowOff>
    </xdr:to>
    <xdr:sp macro="" textlink="">
      <xdr:nvSpPr>
        <xdr:cNvPr id="592" name="楕円 591"/>
        <xdr:cNvSpPr/>
      </xdr:nvSpPr>
      <xdr:spPr>
        <a:xfrm>
          <a:off x="14541500" y="99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86027</xdr:rowOff>
    </xdr:from>
    <xdr:ext cx="534377" cy="259045"/>
    <xdr:sp macro="" textlink="">
      <xdr:nvSpPr>
        <xdr:cNvPr id="593" name="テキスト ボックス 592"/>
        <xdr:cNvSpPr txBox="1"/>
      </xdr:nvSpPr>
      <xdr:spPr>
        <a:xfrm>
          <a:off x="14325111" y="1003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51433</xdr:rowOff>
    </xdr:from>
    <xdr:to>
      <xdr:col>72</xdr:col>
      <xdr:colOff>38100</xdr:colOff>
      <xdr:row>58</xdr:row>
      <xdr:rowOff>153033</xdr:rowOff>
    </xdr:to>
    <xdr:sp macro="" textlink="">
      <xdr:nvSpPr>
        <xdr:cNvPr id="594" name="楕円 593"/>
        <xdr:cNvSpPr/>
      </xdr:nvSpPr>
      <xdr:spPr>
        <a:xfrm>
          <a:off x="13652500" y="999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144160</xdr:rowOff>
    </xdr:from>
    <xdr:ext cx="534377" cy="259045"/>
    <xdr:sp macro="" textlink="">
      <xdr:nvSpPr>
        <xdr:cNvPr id="595" name="テキスト ボックス 594"/>
        <xdr:cNvSpPr txBox="1"/>
      </xdr:nvSpPr>
      <xdr:spPr>
        <a:xfrm>
          <a:off x="13436111" y="1008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12091</xdr:rowOff>
    </xdr:from>
    <xdr:to>
      <xdr:col>67</xdr:col>
      <xdr:colOff>101600</xdr:colOff>
      <xdr:row>57</xdr:row>
      <xdr:rowOff>113691</xdr:rowOff>
    </xdr:to>
    <xdr:sp macro="" textlink="">
      <xdr:nvSpPr>
        <xdr:cNvPr id="596" name="楕円 595"/>
        <xdr:cNvSpPr/>
      </xdr:nvSpPr>
      <xdr:spPr>
        <a:xfrm>
          <a:off x="12763500" y="978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104818</xdr:rowOff>
    </xdr:from>
    <xdr:ext cx="534377" cy="259045"/>
    <xdr:sp macro="" textlink="">
      <xdr:nvSpPr>
        <xdr:cNvPr id="597" name="テキスト ボックス 596"/>
        <xdr:cNvSpPr txBox="1"/>
      </xdr:nvSpPr>
      <xdr:spPr>
        <a:xfrm>
          <a:off x="12547111" y="987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3" name="直線コネクタ 622"/>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4"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6"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7" name="直線コネクタ 626"/>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74059</xdr:rowOff>
    </xdr:from>
    <xdr:to>
      <xdr:col>85</xdr:col>
      <xdr:colOff>127000</xdr:colOff>
      <xdr:row>79</xdr:row>
      <xdr:rowOff>94306</xdr:rowOff>
    </xdr:to>
    <xdr:cxnSp macro="">
      <xdr:nvCxnSpPr>
        <xdr:cNvPr id="628" name="直線コネクタ 627"/>
        <xdr:cNvCxnSpPr/>
      </xdr:nvCxnSpPr>
      <xdr:spPr>
        <a:xfrm>
          <a:off x="15481300" y="13618609"/>
          <a:ext cx="8382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51035</xdr:rowOff>
    </xdr:from>
    <xdr:ext cx="378565" cy="259045"/>
    <xdr:sp macro="" textlink="">
      <xdr:nvSpPr>
        <xdr:cNvPr id="629" name="災害復旧費平均値テキスト"/>
        <xdr:cNvSpPr txBox="1"/>
      </xdr:nvSpPr>
      <xdr:spPr>
        <a:xfrm>
          <a:off x="16370300" y="13424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0" name="フローチャート: 判断 629"/>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74059</xdr:rowOff>
    </xdr:from>
    <xdr:to>
      <xdr:col>81</xdr:col>
      <xdr:colOff>50800</xdr:colOff>
      <xdr:row>79</xdr:row>
      <xdr:rowOff>94013</xdr:rowOff>
    </xdr:to>
    <xdr:cxnSp macro="">
      <xdr:nvCxnSpPr>
        <xdr:cNvPr id="631" name="直線コネクタ 630"/>
        <xdr:cNvCxnSpPr/>
      </xdr:nvCxnSpPr>
      <xdr:spPr>
        <a:xfrm flipV="1">
          <a:off x="14592300" y="13618609"/>
          <a:ext cx="889000" cy="1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2" name="フローチャート: 判断 631"/>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126926</xdr:rowOff>
    </xdr:from>
    <xdr:ext cx="378565" cy="259045"/>
    <xdr:sp macro="" textlink="">
      <xdr:nvSpPr>
        <xdr:cNvPr id="633" name="テキスト ボックス 632"/>
        <xdr:cNvSpPr txBox="1"/>
      </xdr:nvSpPr>
      <xdr:spPr>
        <a:xfrm>
          <a:off x="15292017" y="13671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92804</xdr:rowOff>
    </xdr:from>
    <xdr:to>
      <xdr:col>76</xdr:col>
      <xdr:colOff>114300</xdr:colOff>
      <xdr:row>79</xdr:row>
      <xdr:rowOff>94013</xdr:rowOff>
    </xdr:to>
    <xdr:cxnSp macro="">
      <xdr:nvCxnSpPr>
        <xdr:cNvPr id="634" name="直線コネクタ 633"/>
        <xdr:cNvCxnSpPr/>
      </xdr:nvCxnSpPr>
      <xdr:spPr>
        <a:xfrm>
          <a:off x="13703300" y="13637354"/>
          <a:ext cx="8890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33220</xdr:rowOff>
    </xdr:from>
    <xdr:to>
      <xdr:col>76</xdr:col>
      <xdr:colOff>165100</xdr:colOff>
      <xdr:row>79</xdr:row>
      <xdr:rowOff>134820</xdr:rowOff>
    </xdr:to>
    <xdr:sp macro="" textlink="">
      <xdr:nvSpPr>
        <xdr:cNvPr id="635" name="フローチャート: 判断 634"/>
        <xdr:cNvSpPr/>
      </xdr:nvSpPr>
      <xdr:spPr>
        <a:xfrm>
          <a:off x="14541500" y="1357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151347</xdr:rowOff>
    </xdr:from>
    <xdr:ext cx="378565" cy="259045"/>
    <xdr:sp macro="" textlink="">
      <xdr:nvSpPr>
        <xdr:cNvPr id="636" name="テキスト ボックス 635"/>
        <xdr:cNvSpPr txBox="1"/>
      </xdr:nvSpPr>
      <xdr:spPr>
        <a:xfrm>
          <a:off x="14403017" y="1335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92804</xdr:rowOff>
    </xdr:from>
    <xdr:to>
      <xdr:col>71</xdr:col>
      <xdr:colOff>177800</xdr:colOff>
      <xdr:row>79</xdr:row>
      <xdr:rowOff>98127</xdr:rowOff>
    </xdr:to>
    <xdr:cxnSp macro="">
      <xdr:nvCxnSpPr>
        <xdr:cNvPr id="637" name="直線コネクタ 636"/>
        <xdr:cNvCxnSpPr/>
      </xdr:nvCxnSpPr>
      <xdr:spPr>
        <a:xfrm flipV="1">
          <a:off x="12814300" y="13637354"/>
          <a:ext cx="889000" cy="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92329</xdr:rowOff>
    </xdr:from>
    <xdr:to>
      <xdr:col>72</xdr:col>
      <xdr:colOff>38100</xdr:colOff>
      <xdr:row>79</xdr:row>
      <xdr:rowOff>22479</xdr:rowOff>
    </xdr:to>
    <xdr:sp macro="" textlink="">
      <xdr:nvSpPr>
        <xdr:cNvPr id="638" name="フローチャート: 判断 637"/>
        <xdr:cNvSpPr/>
      </xdr:nvSpPr>
      <xdr:spPr>
        <a:xfrm>
          <a:off x="136525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39006</xdr:rowOff>
    </xdr:from>
    <xdr:ext cx="469744" cy="259045"/>
    <xdr:sp macro="" textlink="">
      <xdr:nvSpPr>
        <xdr:cNvPr id="639" name="テキスト ボックス 638"/>
        <xdr:cNvSpPr txBox="1"/>
      </xdr:nvSpPr>
      <xdr:spPr>
        <a:xfrm>
          <a:off x="13468428" y="1324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82956</xdr:rowOff>
    </xdr:from>
    <xdr:to>
      <xdr:col>67</xdr:col>
      <xdr:colOff>101600</xdr:colOff>
      <xdr:row>79</xdr:row>
      <xdr:rowOff>13106</xdr:rowOff>
    </xdr:to>
    <xdr:sp macro="" textlink="">
      <xdr:nvSpPr>
        <xdr:cNvPr id="640" name="フローチャート: 判断 639"/>
        <xdr:cNvSpPr/>
      </xdr:nvSpPr>
      <xdr:spPr>
        <a:xfrm>
          <a:off x="12763500" y="134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29633</xdr:rowOff>
    </xdr:from>
    <xdr:ext cx="469744" cy="259045"/>
    <xdr:sp macro="" textlink="">
      <xdr:nvSpPr>
        <xdr:cNvPr id="641" name="テキスト ボックス 640"/>
        <xdr:cNvSpPr txBox="1"/>
      </xdr:nvSpPr>
      <xdr:spPr>
        <a:xfrm>
          <a:off x="12579428" y="132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43506</xdr:rowOff>
    </xdr:from>
    <xdr:to>
      <xdr:col>85</xdr:col>
      <xdr:colOff>177800</xdr:colOff>
      <xdr:row>79</xdr:row>
      <xdr:rowOff>145106</xdr:rowOff>
    </xdr:to>
    <xdr:sp macro="" textlink="">
      <xdr:nvSpPr>
        <xdr:cNvPr id="647" name="楕円 646"/>
        <xdr:cNvSpPr/>
      </xdr:nvSpPr>
      <xdr:spPr>
        <a:xfrm>
          <a:off x="16268700" y="135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6584</xdr:rowOff>
    </xdr:from>
    <xdr:ext cx="378565" cy="259045"/>
    <xdr:sp macro="" textlink="">
      <xdr:nvSpPr>
        <xdr:cNvPr id="648" name="災害復旧費該当値テキスト"/>
        <xdr:cNvSpPr txBox="1"/>
      </xdr:nvSpPr>
      <xdr:spPr>
        <a:xfrm>
          <a:off x="16370300" y="13551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23259</xdr:rowOff>
    </xdr:from>
    <xdr:to>
      <xdr:col>81</xdr:col>
      <xdr:colOff>101600</xdr:colOff>
      <xdr:row>79</xdr:row>
      <xdr:rowOff>124859</xdr:rowOff>
    </xdr:to>
    <xdr:sp macro="" textlink="">
      <xdr:nvSpPr>
        <xdr:cNvPr id="649" name="楕円 648"/>
        <xdr:cNvSpPr/>
      </xdr:nvSpPr>
      <xdr:spPr>
        <a:xfrm>
          <a:off x="15430500" y="1356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141386</xdr:rowOff>
    </xdr:from>
    <xdr:ext cx="378565" cy="259045"/>
    <xdr:sp macro="" textlink="">
      <xdr:nvSpPr>
        <xdr:cNvPr id="650" name="テキスト ボックス 649"/>
        <xdr:cNvSpPr txBox="1"/>
      </xdr:nvSpPr>
      <xdr:spPr>
        <a:xfrm>
          <a:off x="15292017" y="13343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43213</xdr:rowOff>
    </xdr:from>
    <xdr:to>
      <xdr:col>76</xdr:col>
      <xdr:colOff>165100</xdr:colOff>
      <xdr:row>79</xdr:row>
      <xdr:rowOff>144813</xdr:rowOff>
    </xdr:to>
    <xdr:sp macro="" textlink="">
      <xdr:nvSpPr>
        <xdr:cNvPr id="651" name="楕円 650"/>
        <xdr:cNvSpPr/>
      </xdr:nvSpPr>
      <xdr:spPr>
        <a:xfrm>
          <a:off x="14541500" y="1358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135940</xdr:rowOff>
    </xdr:from>
    <xdr:ext cx="378565" cy="259045"/>
    <xdr:sp macro="" textlink="">
      <xdr:nvSpPr>
        <xdr:cNvPr id="652" name="テキスト ボックス 651"/>
        <xdr:cNvSpPr txBox="1"/>
      </xdr:nvSpPr>
      <xdr:spPr>
        <a:xfrm>
          <a:off x="14403017" y="13680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42004</xdr:rowOff>
    </xdr:from>
    <xdr:to>
      <xdr:col>72</xdr:col>
      <xdr:colOff>38100</xdr:colOff>
      <xdr:row>79</xdr:row>
      <xdr:rowOff>143604</xdr:rowOff>
    </xdr:to>
    <xdr:sp macro="" textlink="">
      <xdr:nvSpPr>
        <xdr:cNvPr id="653" name="楕円 652"/>
        <xdr:cNvSpPr/>
      </xdr:nvSpPr>
      <xdr:spPr>
        <a:xfrm>
          <a:off x="13652500" y="1358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134731</xdr:rowOff>
    </xdr:from>
    <xdr:ext cx="378565" cy="259045"/>
    <xdr:sp macro="" textlink="">
      <xdr:nvSpPr>
        <xdr:cNvPr id="654" name="テキスト ボックス 653"/>
        <xdr:cNvSpPr txBox="1"/>
      </xdr:nvSpPr>
      <xdr:spPr>
        <a:xfrm>
          <a:off x="13514017" y="13679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47327</xdr:rowOff>
    </xdr:from>
    <xdr:to>
      <xdr:col>67</xdr:col>
      <xdr:colOff>101600</xdr:colOff>
      <xdr:row>79</xdr:row>
      <xdr:rowOff>148927</xdr:rowOff>
    </xdr:to>
    <xdr:sp macro="" textlink="">
      <xdr:nvSpPr>
        <xdr:cNvPr id="655" name="楕円 654"/>
        <xdr:cNvSpPr/>
      </xdr:nvSpPr>
      <xdr:spPr>
        <a:xfrm>
          <a:off x="12763500" y="1359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140054</xdr:rowOff>
    </xdr:from>
    <xdr:ext cx="313932" cy="259045"/>
    <xdr:sp macro="" textlink="">
      <xdr:nvSpPr>
        <xdr:cNvPr id="656" name="テキスト ボックス 655"/>
        <xdr:cNvSpPr txBox="1"/>
      </xdr:nvSpPr>
      <xdr:spPr>
        <a:xfrm>
          <a:off x="12657333" y="13684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0" name="直線コネクタ 679"/>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1"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2" name="直線コネクタ 681"/>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3"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4" name="直線コネクタ 683"/>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5905</xdr:rowOff>
    </xdr:from>
    <xdr:to>
      <xdr:col>85</xdr:col>
      <xdr:colOff>127000</xdr:colOff>
      <xdr:row>97</xdr:row>
      <xdr:rowOff>10885</xdr:rowOff>
    </xdr:to>
    <xdr:cxnSp macro="">
      <xdr:nvCxnSpPr>
        <xdr:cNvPr id="685" name="直線コネクタ 684"/>
        <xdr:cNvCxnSpPr/>
      </xdr:nvCxnSpPr>
      <xdr:spPr>
        <a:xfrm>
          <a:off x="15481300" y="16636555"/>
          <a:ext cx="838200" cy="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70451</xdr:rowOff>
    </xdr:from>
    <xdr:ext cx="534377" cy="259045"/>
    <xdr:sp macro="" textlink="">
      <xdr:nvSpPr>
        <xdr:cNvPr id="686" name="公債費平均値テキスト"/>
        <xdr:cNvSpPr txBox="1"/>
      </xdr:nvSpPr>
      <xdr:spPr>
        <a:xfrm>
          <a:off x="16370300" y="16358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7" name="フローチャート: 判断 686"/>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5905</xdr:rowOff>
    </xdr:from>
    <xdr:to>
      <xdr:col>81</xdr:col>
      <xdr:colOff>50800</xdr:colOff>
      <xdr:row>97</xdr:row>
      <xdr:rowOff>40500</xdr:rowOff>
    </xdr:to>
    <xdr:cxnSp macro="">
      <xdr:nvCxnSpPr>
        <xdr:cNvPr id="688" name="直線コネクタ 687"/>
        <xdr:cNvCxnSpPr/>
      </xdr:nvCxnSpPr>
      <xdr:spPr>
        <a:xfrm flipV="1">
          <a:off x="14592300" y="16636555"/>
          <a:ext cx="889000" cy="3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89" name="フローチャート: 判断 688"/>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155618</xdr:rowOff>
    </xdr:from>
    <xdr:ext cx="534377" cy="259045"/>
    <xdr:sp macro="" textlink="">
      <xdr:nvSpPr>
        <xdr:cNvPr id="690" name="テキスト ボックス 689"/>
        <xdr:cNvSpPr txBox="1"/>
      </xdr:nvSpPr>
      <xdr:spPr>
        <a:xfrm>
          <a:off x="15214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3608</xdr:rowOff>
    </xdr:from>
    <xdr:to>
      <xdr:col>76</xdr:col>
      <xdr:colOff>114300</xdr:colOff>
      <xdr:row>97</xdr:row>
      <xdr:rowOff>40500</xdr:rowOff>
    </xdr:to>
    <xdr:cxnSp macro="">
      <xdr:nvCxnSpPr>
        <xdr:cNvPr id="691" name="直線コネクタ 690"/>
        <xdr:cNvCxnSpPr/>
      </xdr:nvCxnSpPr>
      <xdr:spPr>
        <a:xfrm>
          <a:off x="13703300" y="16634258"/>
          <a:ext cx="889000" cy="3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63615</xdr:rowOff>
    </xdr:from>
    <xdr:to>
      <xdr:col>76</xdr:col>
      <xdr:colOff>165100</xdr:colOff>
      <xdr:row>96</xdr:row>
      <xdr:rowOff>165215</xdr:rowOff>
    </xdr:to>
    <xdr:sp macro="" textlink="">
      <xdr:nvSpPr>
        <xdr:cNvPr id="692" name="フローチャート: 判断 691"/>
        <xdr:cNvSpPr/>
      </xdr:nvSpPr>
      <xdr:spPr>
        <a:xfrm>
          <a:off x="14541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10292</xdr:rowOff>
    </xdr:from>
    <xdr:ext cx="534377" cy="259045"/>
    <xdr:sp macro="" textlink="">
      <xdr:nvSpPr>
        <xdr:cNvPr id="693" name="テキスト ボックス 692"/>
        <xdr:cNvSpPr txBox="1"/>
      </xdr:nvSpPr>
      <xdr:spPr>
        <a:xfrm>
          <a:off x="14325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128372</xdr:rowOff>
    </xdr:from>
    <xdr:to>
      <xdr:col>71</xdr:col>
      <xdr:colOff>177800</xdr:colOff>
      <xdr:row>97</xdr:row>
      <xdr:rowOff>3608</xdr:rowOff>
    </xdr:to>
    <xdr:cxnSp macro="">
      <xdr:nvCxnSpPr>
        <xdr:cNvPr id="694" name="直線コネクタ 693"/>
        <xdr:cNvCxnSpPr/>
      </xdr:nvCxnSpPr>
      <xdr:spPr>
        <a:xfrm>
          <a:off x="12814300" y="16587572"/>
          <a:ext cx="889000" cy="4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5" name="フローチャート: 判断 694"/>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6" name="テキスト ボックス 695"/>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7" name="フローチャート: 判断 696"/>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8" name="テキスト ボックス 697"/>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131535</xdr:rowOff>
    </xdr:from>
    <xdr:to>
      <xdr:col>85</xdr:col>
      <xdr:colOff>177800</xdr:colOff>
      <xdr:row>97</xdr:row>
      <xdr:rowOff>61685</xdr:rowOff>
    </xdr:to>
    <xdr:sp macro="" textlink="">
      <xdr:nvSpPr>
        <xdr:cNvPr id="704" name="楕円 703"/>
        <xdr:cNvSpPr/>
      </xdr:nvSpPr>
      <xdr:spPr>
        <a:xfrm>
          <a:off x="16268700" y="1659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109962</xdr:rowOff>
    </xdr:from>
    <xdr:ext cx="534377" cy="259045"/>
    <xdr:sp macro="" textlink="">
      <xdr:nvSpPr>
        <xdr:cNvPr id="705" name="公債費該当値テキスト"/>
        <xdr:cNvSpPr txBox="1"/>
      </xdr:nvSpPr>
      <xdr:spPr>
        <a:xfrm>
          <a:off x="16370300" y="1656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126555</xdr:rowOff>
    </xdr:from>
    <xdr:to>
      <xdr:col>81</xdr:col>
      <xdr:colOff>101600</xdr:colOff>
      <xdr:row>97</xdr:row>
      <xdr:rowOff>56705</xdr:rowOff>
    </xdr:to>
    <xdr:sp macro="" textlink="">
      <xdr:nvSpPr>
        <xdr:cNvPr id="706" name="楕円 705"/>
        <xdr:cNvSpPr/>
      </xdr:nvSpPr>
      <xdr:spPr>
        <a:xfrm>
          <a:off x="15430500" y="165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47832</xdr:rowOff>
    </xdr:from>
    <xdr:ext cx="534377" cy="259045"/>
    <xdr:sp macro="" textlink="">
      <xdr:nvSpPr>
        <xdr:cNvPr id="707" name="テキスト ボックス 706"/>
        <xdr:cNvSpPr txBox="1"/>
      </xdr:nvSpPr>
      <xdr:spPr>
        <a:xfrm>
          <a:off x="15214111" y="1667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161150</xdr:rowOff>
    </xdr:from>
    <xdr:to>
      <xdr:col>76</xdr:col>
      <xdr:colOff>165100</xdr:colOff>
      <xdr:row>97</xdr:row>
      <xdr:rowOff>91300</xdr:rowOff>
    </xdr:to>
    <xdr:sp macro="" textlink="">
      <xdr:nvSpPr>
        <xdr:cNvPr id="708" name="楕円 707"/>
        <xdr:cNvSpPr/>
      </xdr:nvSpPr>
      <xdr:spPr>
        <a:xfrm>
          <a:off x="14541500" y="166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82427</xdr:rowOff>
    </xdr:from>
    <xdr:ext cx="534377" cy="259045"/>
    <xdr:sp macro="" textlink="">
      <xdr:nvSpPr>
        <xdr:cNvPr id="709" name="テキスト ボックス 708"/>
        <xdr:cNvSpPr txBox="1"/>
      </xdr:nvSpPr>
      <xdr:spPr>
        <a:xfrm>
          <a:off x="14325111" y="1671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124258</xdr:rowOff>
    </xdr:from>
    <xdr:to>
      <xdr:col>72</xdr:col>
      <xdr:colOff>38100</xdr:colOff>
      <xdr:row>97</xdr:row>
      <xdr:rowOff>54408</xdr:rowOff>
    </xdr:to>
    <xdr:sp macro="" textlink="">
      <xdr:nvSpPr>
        <xdr:cNvPr id="710" name="楕円 709"/>
        <xdr:cNvSpPr/>
      </xdr:nvSpPr>
      <xdr:spPr>
        <a:xfrm>
          <a:off x="13652500" y="1658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45535</xdr:rowOff>
    </xdr:from>
    <xdr:ext cx="534377" cy="259045"/>
    <xdr:sp macro="" textlink="">
      <xdr:nvSpPr>
        <xdr:cNvPr id="711" name="テキスト ボックス 710"/>
        <xdr:cNvSpPr txBox="1"/>
      </xdr:nvSpPr>
      <xdr:spPr>
        <a:xfrm>
          <a:off x="13436111" y="1667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77572</xdr:rowOff>
    </xdr:from>
    <xdr:to>
      <xdr:col>67</xdr:col>
      <xdr:colOff>101600</xdr:colOff>
      <xdr:row>97</xdr:row>
      <xdr:rowOff>7722</xdr:rowOff>
    </xdr:to>
    <xdr:sp macro="" textlink="">
      <xdr:nvSpPr>
        <xdr:cNvPr id="712" name="楕円 711"/>
        <xdr:cNvSpPr/>
      </xdr:nvSpPr>
      <xdr:spPr>
        <a:xfrm>
          <a:off x="12763500" y="1653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170299</xdr:rowOff>
    </xdr:from>
    <xdr:ext cx="534377" cy="259045"/>
    <xdr:sp macro="" textlink="">
      <xdr:nvSpPr>
        <xdr:cNvPr id="713" name="テキスト ボックス 712"/>
        <xdr:cNvSpPr txBox="1"/>
      </xdr:nvSpPr>
      <xdr:spPr>
        <a:xfrm>
          <a:off x="12547111" y="166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5" name="直線コネクタ 734"/>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38" name="諸支出金最大値テキスト"/>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39" name="直線コネクタ 738"/>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4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2" name="フローチャート: 判断 74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5" name="テキスト ボックス 744"/>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46380</xdr:rowOff>
    </xdr:from>
    <xdr:to>
      <xdr:col>107</xdr:col>
      <xdr:colOff>101600</xdr:colOff>
      <xdr:row>38</xdr:row>
      <xdr:rowOff>147980</xdr:rowOff>
    </xdr:to>
    <xdr:sp macro="" textlink="">
      <xdr:nvSpPr>
        <xdr:cNvPr id="747" name="フローチャート: 判断 746"/>
        <xdr:cNvSpPr/>
      </xdr:nvSpPr>
      <xdr:spPr>
        <a:xfrm>
          <a:off x="20383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164508</xdr:rowOff>
    </xdr:from>
    <xdr:ext cx="313932" cy="259045"/>
    <xdr:sp macro="" textlink="">
      <xdr:nvSpPr>
        <xdr:cNvPr id="748" name="テキスト ボックス 747"/>
        <xdr:cNvSpPr txBox="1"/>
      </xdr:nvSpPr>
      <xdr:spPr>
        <a:xfrm>
          <a:off x="20277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23063</xdr:rowOff>
    </xdr:from>
    <xdr:to>
      <xdr:col>102</xdr:col>
      <xdr:colOff>165100</xdr:colOff>
      <xdr:row>38</xdr:row>
      <xdr:rowOff>124663</xdr:rowOff>
    </xdr:to>
    <xdr:sp macro="" textlink="">
      <xdr:nvSpPr>
        <xdr:cNvPr id="750" name="フローチャート: 判断 749"/>
        <xdr:cNvSpPr/>
      </xdr:nvSpPr>
      <xdr:spPr>
        <a:xfrm>
          <a:off x="19494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141190</xdr:rowOff>
    </xdr:from>
    <xdr:ext cx="378565" cy="259045"/>
    <xdr:sp macro="" textlink="">
      <xdr:nvSpPr>
        <xdr:cNvPr id="751" name="テキスト ボックス 750"/>
        <xdr:cNvSpPr txBox="1"/>
      </xdr:nvSpPr>
      <xdr:spPr>
        <a:xfrm>
          <a:off x="19356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29007</xdr:rowOff>
    </xdr:from>
    <xdr:to>
      <xdr:col>98</xdr:col>
      <xdr:colOff>38100</xdr:colOff>
      <xdr:row>38</xdr:row>
      <xdr:rowOff>130607</xdr:rowOff>
    </xdr:to>
    <xdr:sp macro="" textlink="">
      <xdr:nvSpPr>
        <xdr:cNvPr id="752" name="フローチャート: 判断 751"/>
        <xdr:cNvSpPr/>
      </xdr:nvSpPr>
      <xdr:spPr>
        <a:xfrm>
          <a:off x="18605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147134</xdr:rowOff>
    </xdr:from>
    <xdr:ext cx="378565" cy="259045"/>
    <xdr:sp macro="" textlink="">
      <xdr:nvSpPr>
        <xdr:cNvPr id="753" name="テキスト ボックス 752"/>
        <xdr:cNvSpPr txBox="1"/>
      </xdr:nvSpPr>
      <xdr:spPr>
        <a:xfrm>
          <a:off x="18467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6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類似団体平均と比較した場合の本市の特徴として、民生費・衛生費の水準が類似団体平均を上回り、教育費の水準は下回っていることが挙げられる。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構成比が最も大きい民生費については、類似団体平均より高い水準にある扶助費が多くの割合を占めるため、同様に類似団体平均を上回る結果となっている。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衛生費については、市民病院への支出金、清掃組合への負担金があることが要因である。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一方、教育費については、類似団体平均より低い水準を推移しており、他市町村に比べて社会教育施設や体育施設が少なく、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また公立幼稚園も無いため、これらの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維持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管理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多く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掛っていないことが要因と考えられる。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熊本県荒尾市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財政調整基金残高については、基金に頼らず行財政改革を強力に推進した結果、</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年度から積立増を行うことができており、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で増加しているが、今後は、少子高齢化による社会保障関連経費の増加、市民病院の建替や競馬場跡地の土地区画整理事業など、多額の臨時的経費の発生が見込まれており、基金の取崩しが予想される。実質収支額、実質単年度収支ともにプラス収支を保っているが、上記の臨時経費が発生する見込であるため、今後も安定かつ持続可能な財政運営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熊本県荒尾市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一般会計及び特別会計、全ての会計において赤字会計は無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赤字会計であった国民健康保険特別会計は、国保税収納率の向上や医療費適正化対策及び保健事業の推進に取り組んだ結果、黒字決算となったが、医療の高度化・高額化等に伴い、今後医療費が増加していくことが予想され、厳しい財政状況は続くと思わ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その他会計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黒字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は、南新地土地区画整理事業特別会計である。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場外馬券場の駐車場移転に向けた整地工事が完了した。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も、旧競馬施設の解体や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造成工事を行っていく予定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年度の実質収支額は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20915249</v>
      </c>
      <c r="BO4" s="372"/>
      <c r="BP4" s="372"/>
      <c r="BQ4" s="372"/>
      <c r="BR4" s="372"/>
      <c r="BS4" s="372"/>
      <c r="BT4" s="372"/>
      <c r="BU4" s="373"/>
      <c r="BV4" s="371">
        <v>21273279</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3.7</v>
      </c>
      <c r="CU4" s="378"/>
      <c r="CV4" s="378"/>
      <c r="CW4" s="378"/>
      <c r="CX4" s="378"/>
      <c r="CY4" s="378"/>
      <c r="CZ4" s="378"/>
      <c r="DA4" s="379"/>
      <c r="DB4" s="377">
        <v>4.8</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20301494</v>
      </c>
      <c r="BO5" s="409"/>
      <c r="BP5" s="409"/>
      <c r="BQ5" s="409"/>
      <c r="BR5" s="409"/>
      <c r="BS5" s="409"/>
      <c r="BT5" s="409"/>
      <c r="BU5" s="410"/>
      <c r="BV5" s="408">
        <v>20661383</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89.7</v>
      </c>
      <c r="CU5" s="406"/>
      <c r="CV5" s="406"/>
      <c r="CW5" s="406"/>
      <c r="CX5" s="406"/>
      <c r="CY5" s="406"/>
      <c r="CZ5" s="406"/>
      <c r="DA5" s="407"/>
      <c r="DB5" s="405">
        <v>90</v>
      </c>
      <c r="DC5" s="406"/>
      <c r="DD5" s="406"/>
      <c r="DE5" s="406"/>
      <c r="DF5" s="406"/>
      <c r="DG5" s="406"/>
      <c r="DH5" s="406"/>
      <c r="DI5" s="407"/>
      <c r="DJ5" s="165"/>
      <c r="DK5" s="165"/>
      <c r="DL5" s="165"/>
      <c r="DM5" s="165"/>
      <c r="DN5" s="165"/>
      <c r="DO5" s="165"/>
    </row>
    <row r="6" spans="1:119" ht="18.75" customHeight="1">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88</v>
      </c>
      <c r="AV6" s="441"/>
      <c r="AW6" s="441"/>
      <c r="AX6" s="441"/>
      <c r="AY6" s="442" t="s">
        <v>96</v>
      </c>
      <c r="AZ6" s="443"/>
      <c r="BA6" s="443"/>
      <c r="BB6" s="443"/>
      <c r="BC6" s="443"/>
      <c r="BD6" s="443"/>
      <c r="BE6" s="443"/>
      <c r="BF6" s="443"/>
      <c r="BG6" s="443"/>
      <c r="BH6" s="443"/>
      <c r="BI6" s="443"/>
      <c r="BJ6" s="443"/>
      <c r="BK6" s="443"/>
      <c r="BL6" s="443"/>
      <c r="BM6" s="444"/>
      <c r="BN6" s="408">
        <v>613755</v>
      </c>
      <c r="BO6" s="409"/>
      <c r="BP6" s="409"/>
      <c r="BQ6" s="409"/>
      <c r="BR6" s="409"/>
      <c r="BS6" s="409"/>
      <c r="BT6" s="409"/>
      <c r="BU6" s="410"/>
      <c r="BV6" s="408">
        <v>611896</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94.8</v>
      </c>
      <c r="CU6" s="446"/>
      <c r="CV6" s="446"/>
      <c r="CW6" s="446"/>
      <c r="CX6" s="446"/>
      <c r="CY6" s="446"/>
      <c r="CZ6" s="446"/>
      <c r="DA6" s="447"/>
      <c r="DB6" s="445">
        <v>94.9</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99</v>
      </c>
      <c r="AV7" s="441"/>
      <c r="AW7" s="441"/>
      <c r="AX7" s="441"/>
      <c r="AY7" s="442" t="s">
        <v>100</v>
      </c>
      <c r="AZ7" s="443"/>
      <c r="BA7" s="443"/>
      <c r="BB7" s="443"/>
      <c r="BC7" s="443"/>
      <c r="BD7" s="443"/>
      <c r="BE7" s="443"/>
      <c r="BF7" s="443"/>
      <c r="BG7" s="443"/>
      <c r="BH7" s="443"/>
      <c r="BI7" s="443"/>
      <c r="BJ7" s="443"/>
      <c r="BK7" s="443"/>
      <c r="BL7" s="443"/>
      <c r="BM7" s="444"/>
      <c r="BN7" s="408">
        <v>180482</v>
      </c>
      <c r="BO7" s="409"/>
      <c r="BP7" s="409"/>
      <c r="BQ7" s="409"/>
      <c r="BR7" s="409"/>
      <c r="BS7" s="409"/>
      <c r="BT7" s="409"/>
      <c r="BU7" s="410"/>
      <c r="BV7" s="408">
        <v>49178</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11678964</v>
      </c>
      <c r="CU7" s="409"/>
      <c r="CV7" s="409"/>
      <c r="CW7" s="409"/>
      <c r="CX7" s="409"/>
      <c r="CY7" s="409"/>
      <c r="CZ7" s="409"/>
      <c r="DA7" s="410"/>
      <c r="DB7" s="408">
        <v>11739413</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99</v>
      </c>
      <c r="AV8" s="441"/>
      <c r="AW8" s="441"/>
      <c r="AX8" s="441"/>
      <c r="AY8" s="442" t="s">
        <v>103</v>
      </c>
      <c r="AZ8" s="443"/>
      <c r="BA8" s="443"/>
      <c r="BB8" s="443"/>
      <c r="BC8" s="443"/>
      <c r="BD8" s="443"/>
      <c r="BE8" s="443"/>
      <c r="BF8" s="443"/>
      <c r="BG8" s="443"/>
      <c r="BH8" s="443"/>
      <c r="BI8" s="443"/>
      <c r="BJ8" s="443"/>
      <c r="BK8" s="443"/>
      <c r="BL8" s="443"/>
      <c r="BM8" s="444"/>
      <c r="BN8" s="408">
        <v>433273</v>
      </c>
      <c r="BO8" s="409"/>
      <c r="BP8" s="409"/>
      <c r="BQ8" s="409"/>
      <c r="BR8" s="409"/>
      <c r="BS8" s="409"/>
      <c r="BT8" s="409"/>
      <c r="BU8" s="410"/>
      <c r="BV8" s="408">
        <v>562718</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0.47</v>
      </c>
      <c r="CU8" s="449"/>
      <c r="CV8" s="449"/>
      <c r="CW8" s="449"/>
      <c r="CX8" s="449"/>
      <c r="CY8" s="449"/>
      <c r="CZ8" s="449"/>
      <c r="DA8" s="450"/>
      <c r="DB8" s="448">
        <v>0.46</v>
      </c>
      <c r="DC8" s="449"/>
      <c r="DD8" s="449"/>
      <c r="DE8" s="449"/>
      <c r="DF8" s="449"/>
      <c r="DG8" s="449"/>
      <c r="DH8" s="449"/>
      <c r="DI8" s="450"/>
      <c r="DJ8" s="165"/>
      <c r="DK8" s="165"/>
      <c r="DL8" s="165"/>
      <c r="DM8" s="165"/>
      <c r="DN8" s="165"/>
      <c r="DO8" s="165"/>
    </row>
    <row r="9" spans="1:119" ht="18.75" customHeight="1" thickBot="1">
      <c r="A9" s="166"/>
      <c r="B9" s="402" t="s">
        <v>105</v>
      </c>
      <c r="C9" s="403"/>
      <c r="D9" s="403"/>
      <c r="E9" s="403"/>
      <c r="F9" s="403"/>
      <c r="G9" s="403"/>
      <c r="H9" s="403"/>
      <c r="I9" s="403"/>
      <c r="J9" s="403"/>
      <c r="K9" s="451"/>
      <c r="L9" s="452" t="s">
        <v>106</v>
      </c>
      <c r="M9" s="453"/>
      <c r="N9" s="453"/>
      <c r="O9" s="453"/>
      <c r="P9" s="453"/>
      <c r="Q9" s="454"/>
      <c r="R9" s="455">
        <v>53407</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88</v>
      </c>
      <c r="AV9" s="441"/>
      <c r="AW9" s="441"/>
      <c r="AX9" s="441"/>
      <c r="AY9" s="442" t="s">
        <v>109</v>
      </c>
      <c r="AZ9" s="443"/>
      <c r="BA9" s="443"/>
      <c r="BB9" s="443"/>
      <c r="BC9" s="443"/>
      <c r="BD9" s="443"/>
      <c r="BE9" s="443"/>
      <c r="BF9" s="443"/>
      <c r="BG9" s="443"/>
      <c r="BH9" s="443"/>
      <c r="BI9" s="443"/>
      <c r="BJ9" s="443"/>
      <c r="BK9" s="443"/>
      <c r="BL9" s="443"/>
      <c r="BM9" s="444"/>
      <c r="BN9" s="408">
        <v>-129445</v>
      </c>
      <c r="BO9" s="409"/>
      <c r="BP9" s="409"/>
      <c r="BQ9" s="409"/>
      <c r="BR9" s="409"/>
      <c r="BS9" s="409"/>
      <c r="BT9" s="409"/>
      <c r="BU9" s="410"/>
      <c r="BV9" s="408">
        <v>-241410</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10.9</v>
      </c>
      <c r="CU9" s="406"/>
      <c r="CV9" s="406"/>
      <c r="CW9" s="406"/>
      <c r="CX9" s="406"/>
      <c r="CY9" s="406"/>
      <c r="CZ9" s="406"/>
      <c r="DA9" s="407"/>
      <c r="DB9" s="405">
        <v>11</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111</v>
      </c>
      <c r="M10" s="438"/>
      <c r="N10" s="438"/>
      <c r="O10" s="438"/>
      <c r="P10" s="438"/>
      <c r="Q10" s="439"/>
      <c r="R10" s="459">
        <v>55321</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113</v>
      </c>
      <c r="AV10" s="441"/>
      <c r="AW10" s="441"/>
      <c r="AX10" s="441"/>
      <c r="AY10" s="442" t="s">
        <v>114</v>
      </c>
      <c r="AZ10" s="443"/>
      <c r="BA10" s="443"/>
      <c r="BB10" s="443"/>
      <c r="BC10" s="443"/>
      <c r="BD10" s="443"/>
      <c r="BE10" s="443"/>
      <c r="BF10" s="443"/>
      <c r="BG10" s="443"/>
      <c r="BH10" s="443"/>
      <c r="BI10" s="443"/>
      <c r="BJ10" s="443"/>
      <c r="BK10" s="443"/>
      <c r="BL10" s="443"/>
      <c r="BM10" s="444"/>
      <c r="BN10" s="408">
        <v>284717</v>
      </c>
      <c r="BO10" s="409"/>
      <c r="BP10" s="409"/>
      <c r="BQ10" s="409"/>
      <c r="BR10" s="409"/>
      <c r="BS10" s="409"/>
      <c r="BT10" s="409"/>
      <c r="BU10" s="410"/>
      <c r="BV10" s="408">
        <v>406931</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119</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c r="A12" s="166"/>
      <c r="B12" s="468" t="s">
        <v>123</v>
      </c>
      <c r="C12" s="469"/>
      <c r="D12" s="469"/>
      <c r="E12" s="469"/>
      <c r="F12" s="469"/>
      <c r="G12" s="469"/>
      <c r="H12" s="469"/>
      <c r="I12" s="469"/>
      <c r="J12" s="469"/>
      <c r="K12" s="470"/>
      <c r="L12" s="477" t="s">
        <v>124</v>
      </c>
      <c r="M12" s="478"/>
      <c r="N12" s="478"/>
      <c r="O12" s="478"/>
      <c r="P12" s="478"/>
      <c r="Q12" s="479"/>
      <c r="R12" s="480">
        <v>53432</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128</v>
      </c>
      <c r="AV12" s="441"/>
      <c r="AW12" s="441"/>
      <c r="AX12" s="441"/>
      <c r="AY12" s="442" t="s">
        <v>129</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0</v>
      </c>
      <c r="BW12" s="409"/>
      <c r="BX12" s="409"/>
      <c r="BY12" s="409"/>
      <c r="BZ12" s="409"/>
      <c r="CA12" s="409"/>
      <c r="CB12" s="409"/>
      <c r="CC12" s="410"/>
      <c r="CD12" s="411" t="s">
        <v>130</v>
      </c>
      <c r="CE12" s="412"/>
      <c r="CF12" s="412"/>
      <c r="CG12" s="412"/>
      <c r="CH12" s="412"/>
      <c r="CI12" s="412"/>
      <c r="CJ12" s="412"/>
      <c r="CK12" s="412"/>
      <c r="CL12" s="412"/>
      <c r="CM12" s="412"/>
      <c r="CN12" s="412"/>
      <c r="CO12" s="412"/>
      <c r="CP12" s="412"/>
      <c r="CQ12" s="412"/>
      <c r="CR12" s="412"/>
      <c r="CS12" s="413"/>
      <c r="CT12" s="448" t="s">
        <v>122</v>
      </c>
      <c r="CU12" s="449"/>
      <c r="CV12" s="449"/>
      <c r="CW12" s="449"/>
      <c r="CX12" s="449"/>
      <c r="CY12" s="449"/>
      <c r="CZ12" s="449"/>
      <c r="DA12" s="450"/>
      <c r="DB12" s="448" t="s">
        <v>131</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132</v>
      </c>
      <c r="N13" s="497"/>
      <c r="O13" s="497"/>
      <c r="P13" s="497"/>
      <c r="Q13" s="498"/>
      <c r="R13" s="489">
        <v>53155</v>
      </c>
      <c r="S13" s="490"/>
      <c r="T13" s="490"/>
      <c r="U13" s="490"/>
      <c r="V13" s="491"/>
      <c r="W13" s="424" t="s">
        <v>133</v>
      </c>
      <c r="X13" s="425"/>
      <c r="Y13" s="425"/>
      <c r="Z13" s="425"/>
      <c r="AA13" s="425"/>
      <c r="AB13" s="415"/>
      <c r="AC13" s="459">
        <v>958</v>
      </c>
      <c r="AD13" s="460"/>
      <c r="AE13" s="460"/>
      <c r="AF13" s="460"/>
      <c r="AG13" s="499"/>
      <c r="AH13" s="459">
        <v>1008</v>
      </c>
      <c r="AI13" s="460"/>
      <c r="AJ13" s="460"/>
      <c r="AK13" s="460"/>
      <c r="AL13" s="461"/>
      <c r="AM13" s="437" t="s">
        <v>134</v>
      </c>
      <c r="AN13" s="438"/>
      <c r="AO13" s="438"/>
      <c r="AP13" s="438"/>
      <c r="AQ13" s="438"/>
      <c r="AR13" s="438"/>
      <c r="AS13" s="438"/>
      <c r="AT13" s="439"/>
      <c r="AU13" s="440" t="s">
        <v>135</v>
      </c>
      <c r="AV13" s="441"/>
      <c r="AW13" s="441"/>
      <c r="AX13" s="441"/>
      <c r="AY13" s="442" t="s">
        <v>136</v>
      </c>
      <c r="AZ13" s="443"/>
      <c r="BA13" s="443"/>
      <c r="BB13" s="443"/>
      <c r="BC13" s="443"/>
      <c r="BD13" s="443"/>
      <c r="BE13" s="443"/>
      <c r="BF13" s="443"/>
      <c r="BG13" s="443"/>
      <c r="BH13" s="443"/>
      <c r="BI13" s="443"/>
      <c r="BJ13" s="443"/>
      <c r="BK13" s="443"/>
      <c r="BL13" s="443"/>
      <c r="BM13" s="444"/>
      <c r="BN13" s="408">
        <v>155272</v>
      </c>
      <c r="BO13" s="409"/>
      <c r="BP13" s="409"/>
      <c r="BQ13" s="409"/>
      <c r="BR13" s="409"/>
      <c r="BS13" s="409"/>
      <c r="BT13" s="409"/>
      <c r="BU13" s="410"/>
      <c r="BV13" s="408">
        <v>165521</v>
      </c>
      <c r="BW13" s="409"/>
      <c r="BX13" s="409"/>
      <c r="BY13" s="409"/>
      <c r="BZ13" s="409"/>
      <c r="CA13" s="409"/>
      <c r="CB13" s="409"/>
      <c r="CC13" s="410"/>
      <c r="CD13" s="411" t="s">
        <v>137</v>
      </c>
      <c r="CE13" s="412"/>
      <c r="CF13" s="412"/>
      <c r="CG13" s="412"/>
      <c r="CH13" s="412"/>
      <c r="CI13" s="412"/>
      <c r="CJ13" s="412"/>
      <c r="CK13" s="412"/>
      <c r="CL13" s="412"/>
      <c r="CM13" s="412"/>
      <c r="CN13" s="412"/>
      <c r="CO13" s="412"/>
      <c r="CP13" s="412"/>
      <c r="CQ13" s="412"/>
      <c r="CR13" s="412"/>
      <c r="CS13" s="413"/>
      <c r="CT13" s="405">
        <v>9.3000000000000007</v>
      </c>
      <c r="CU13" s="406"/>
      <c r="CV13" s="406"/>
      <c r="CW13" s="406"/>
      <c r="CX13" s="406"/>
      <c r="CY13" s="406"/>
      <c r="CZ13" s="406"/>
      <c r="DA13" s="407"/>
      <c r="DB13" s="405">
        <v>10.199999999999999</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138</v>
      </c>
      <c r="M14" s="487"/>
      <c r="N14" s="487"/>
      <c r="O14" s="487"/>
      <c r="P14" s="487"/>
      <c r="Q14" s="488"/>
      <c r="R14" s="489">
        <v>53961</v>
      </c>
      <c r="S14" s="490"/>
      <c r="T14" s="490"/>
      <c r="U14" s="490"/>
      <c r="V14" s="491"/>
      <c r="W14" s="398"/>
      <c r="X14" s="399"/>
      <c r="Y14" s="399"/>
      <c r="Z14" s="399"/>
      <c r="AA14" s="399"/>
      <c r="AB14" s="388"/>
      <c r="AC14" s="492">
        <v>4.3</v>
      </c>
      <c r="AD14" s="493"/>
      <c r="AE14" s="493"/>
      <c r="AF14" s="493"/>
      <c r="AG14" s="494"/>
      <c r="AH14" s="492">
        <v>4.5</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139</v>
      </c>
      <c r="CE14" s="501"/>
      <c r="CF14" s="501"/>
      <c r="CG14" s="501"/>
      <c r="CH14" s="501"/>
      <c r="CI14" s="501"/>
      <c r="CJ14" s="501"/>
      <c r="CK14" s="501"/>
      <c r="CL14" s="501"/>
      <c r="CM14" s="501"/>
      <c r="CN14" s="501"/>
      <c r="CO14" s="501"/>
      <c r="CP14" s="501"/>
      <c r="CQ14" s="501"/>
      <c r="CR14" s="501"/>
      <c r="CS14" s="502"/>
      <c r="CT14" s="503" t="s">
        <v>131</v>
      </c>
      <c r="CU14" s="504"/>
      <c r="CV14" s="504"/>
      <c r="CW14" s="504"/>
      <c r="CX14" s="504"/>
      <c r="CY14" s="504"/>
      <c r="CZ14" s="504"/>
      <c r="DA14" s="505"/>
      <c r="DB14" s="503">
        <v>4.5</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140</v>
      </c>
      <c r="N15" s="497"/>
      <c r="O15" s="497"/>
      <c r="P15" s="497"/>
      <c r="Q15" s="498"/>
      <c r="R15" s="489">
        <v>53710</v>
      </c>
      <c r="S15" s="490"/>
      <c r="T15" s="490"/>
      <c r="U15" s="490"/>
      <c r="V15" s="491"/>
      <c r="W15" s="424" t="s">
        <v>141</v>
      </c>
      <c r="X15" s="425"/>
      <c r="Y15" s="425"/>
      <c r="Z15" s="425"/>
      <c r="AA15" s="425"/>
      <c r="AB15" s="415"/>
      <c r="AC15" s="459">
        <v>6137</v>
      </c>
      <c r="AD15" s="460"/>
      <c r="AE15" s="460"/>
      <c r="AF15" s="460"/>
      <c r="AG15" s="499"/>
      <c r="AH15" s="459">
        <v>6305</v>
      </c>
      <c r="AI15" s="460"/>
      <c r="AJ15" s="460"/>
      <c r="AK15" s="460"/>
      <c r="AL15" s="461"/>
      <c r="AM15" s="437"/>
      <c r="AN15" s="438"/>
      <c r="AO15" s="438"/>
      <c r="AP15" s="438"/>
      <c r="AQ15" s="438"/>
      <c r="AR15" s="438"/>
      <c r="AS15" s="438"/>
      <c r="AT15" s="439"/>
      <c r="AU15" s="440"/>
      <c r="AV15" s="441"/>
      <c r="AW15" s="441"/>
      <c r="AX15" s="441"/>
      <c r="AY15" s="368" t="s">
        <v>142</v>
      </c>
      <c r="AZ15" s="369"/>
      <c r="BA15" s="369"/>
      <c r="BB15" s="369"/>
      <c r="BC15" s="369"/>
      <c r="BD15" s="369"/>
      <c r="BE15" s="369"/>
      <c r="BF15" s="369"/>
      <c r="BG15" s="369"/>
      <c r="BH15" s="369"/>
      <c r="BI15" s="369"/>
      <c r="BJ15" s="369"/>
      <c r="BK15" s="369"/>
      <c r="BL15" s="369"/>
      <c r="BM15" s="370"/>
      <c r="BN15" s="371">
        <v>4776598</v>
      </c>
      <c r="BO15" s="372"/>
      <c r="BP15" s="372"/>
      <c r="BQ15" s="372"/>
      <c r="BR15" s="372"/>
      <c r="BS15" s="372"/>
      <c r="BT15" s="372"/>
      <c r="BU15" s="373"/>
      <c r="BV15" s="371">
        <v>4701539</v>
      </c>
      <c r="BW15" s="372"/>
      <c r="BX15" s="372"/>
      <c r="BY15" s="372"/>
      <c r="BZ15" s="372"/>
      <c r="CA15" s="372"/>
      <c r="CB15" s="372"/>
      <c r="CC15" s="373"/>
      <c r="CD15" s="506" t="s">
        <v>143</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144</v>
      </c>
      <c r="M16" s="517"/>
      <c r="N16" s="517"/>
      <c r="O16" s="517"/>
      <c r="P16" s="517"/>
      <c r="Q16" s="518"/>
      <c r="R16" s="509" t="s">
        <v>145</v>
      </c>
      <c r="S16" s="510"/>
      <c r="T16" s="510"/>
      <c r="U16" s="510"/>
      <c r="V16" s="511"/>
      <c r="W16" s="398"/>
      <c r="X16" s="399"/>
      <c r="Y16" s="399"/>
      <c r="Z16" s="399"/>
      <c r="AA16" s="399"/>
      <c r="AB16" s="388"/>
      <c r="AC16" s="492">
        <v>27.6</v>
      </c>
      <c r="AD16" s="493"/>
      <c r="AE16" s="493"/>
      <c r="AF16" s="493"/>
      <c r="AG16" s="494"/>
      <c r="AH16" s="492">
        <v>27.8</v>
      </c>
      <c r="AI16" s="493"/>
      <c r="AJ16" s="493"/>
      <c r="AK16" s="493"/>
      <c r="AL16" s="495"/>
      <c r="AM16" s="437"/>
      <c r="AN16" s="438"/>
      <c r="AO16" s="438"/>
      <c r="AP16" s="438"/>
      <c r="AQ16" s="438"/>
      <c r="AR16" s="438"/>
      <c r="AS16" s="438"/>
      <c r="AT16" s="439"/>
      <c r="AU16" s="440"/>
      <c r="AV16" s="441"/>
      <c r="AW16" s="441"/>
      <c r="AX16" s="441"/>
      <c r="AY16" s="442" t="s">
        <v>146</v>
      </c>
      <c r="AZ16" s="443"/>
      <c r="BA16" s="443"/>
      <c r="BB16" s="443"/>
      <c r="BC16" s="443"/>
      <c r="BD16" s="443"/>
      <c r="BE16" s="443"/>
      <c r="BF16" s="443"/>
      <c r="BG16" s="443"/>
      <c r="BH16" s="443"/>
      <c r="BI16" s="443"/>
      <c r="BJ16" s="443"/>
      <c r="BK16" s="443"/>
      <c r="BL16" s="443"/>
      <c r="BM16" s="444"/>
      <c r="BN16" s="408">
        <v>9765438</v>
      </c>
      <c r="BO16" s="409"/>
      <c r="BP16" s="409"/>
      <c r="BQ16" s="409"/>
      <c r="BR16" s="409"/>
      <c r="BS16" s="409"/>
      <c r="BT16" s="409"/>
      <c r="BU16" s="410"/>
      <c r="BV16" s="408">
        <v>9902091</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147</v>
      </c>
      <c r="N17" s="513"/>
      <c r="O17" s="513"/>
      <c r="P17" s="513"/>
      <c r="Q17" s="514"/>
      <c r="R17" s="509" t="s">
        <v>148</v>
      </c>
      <c r="S17" s="510"/>
      <c r="T17" s="510"/>
      <c r="U17" s="510"/>
      <c r="V17" s="511"/>
      <c r="W17" s="424" t="s">
        <v>149</v>
      </c>
      <c r="X17" s="425"/>
      <c r="Y17" s="425"/>
      <c r="Z17" s="425"/>
      <c r="AA17" s="425"/>
      <c r="AB17" s="415"/>
      <c r="AC17" s="459">
        <v>15137</v>
      </c>
      <c r="AD17" s="460"/>
      <c r="AE17" s="460"/>
      <c r="AF17" s="460"/>
      <c r="AG17" s="499"/>
      <c r="AH17" s="459">
        <v>15329</v>
      </c>
      <c r="AI17" s="460"/>
      <c r="AJ17" s="460"/>
      <c r="AK17" s="460"/>
      <c r="AL17" s="461"/>
      <c r="AM17" s="437"/>
      <c r="AN17" s="438"/>
      <c r="AO17" s="438"/>
      <c r="AP17" s="438"/>
      <c r="AQ17" s="438"/>
      <c r="AR17" s="438"/>
      <c r="AS17" s="438"/>
      <c r="AT17" s="439"/>
      <c r="AU17" s="440"/>
      <c r="AV17" s="441"/>
      <c r="AW17" s="441"/>
      <c r="AX17" s="441"/>
      <c r="AY17" s="442" t="s">
        <v>150</v>
      </c>
      <c r="AZ17" s="443"/>
      <c r="BA17" s="443"/>
      <c r="BB17" s="443"/>
      <c r="BC17" s="443"/>
      <c r="BD17" s="443"/>
      <c r="BE17" s="443"/>
      <c r="BF17" s="443"/>
      <c r="BG17" s="443"/>
      <c r="BH17" s="443"/>
      <c r="BI17" s="443"/>
      <c r="BJ17" s="443"/>
      <c r="BK17" s="443"/>
      <c r="BL17" s="443"/>
      <c r="BM17" s="444"/>
      <c r="BN17" s="408">
        <v>6048601</v>
      </c>
      <c r="BO17" s="409"/>
      <c r="BP17" s="409"/>
      <c r="BQ17" s="409"/>
      <c r="BR17" s="409"/>
      <c r="BS17" s="409"/>
      <c r="BT17" s="409"/>
      <c r="BU17" s="410"/>
      <c r="BV17" s="408">
        <v>5930401</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151</v>
      </c>
      <c r="C18" s="451"/>
      <c r="D18" s="451"/>
      <c r="E18" s="520"/>
      <c r="F18" s="520"/>
      <c r="G18" s="520"/>
      <c r="H18" s="520"/>
      <c r="I18" s="520"/>
      <c r="J18" s="520"/>
      <c r="K18" s="520"/>
      <c r="L18" s="521">
        <v>57.37</v>
      </c>
      <c r="M18" s="521"/>
      <c r="N18" s="521"/>
      <c r="O18" s="521"/>
      <c r="P18" s="521"/>
      <c r="Q18" s="521"/>
      <c r="R18" s="522"/>
      <c r="S18" s="522"/>
      <c r="T18" s="522"/>
      <c r="U18" s="522"/>
      <c r="V18" s="523"/>
      <c r="W18" s="426"/>
      <c r="X18" s="427"/>
      <c r="Y18" s="427"/>
      <c r="Z18" s="427"/>
      <c r="AA18" s="427"/>
      <c r="AB18" s="418"/>
      <c r="AC18" s="524">
        <v>68.099999999999994</v>
      </c>
      <c r="AD18" s="525"/>
      <c r="AE18" s="525"/>
      <c r="AF18" s="525"/>
      <c r="AG18" s="526"/>
      <c r="AH18" s="524">
        <v>67.7</v>
      </c>
      <c r="AI18" s="525"/>
      <c r="AJ18" s="525"/>
      <c r="AK18" s="525"/>
      <c r="AL18" s="527"/>
      <c r="AM18" s="437"/>
      <c r="AN18" s="438"/>
      <c r="AO18" s="438"/>
      <c r="AP18" s="438"/>
      <c r="AQ18" s="438"/>
      <c r="AR18" s="438"/>
      <c r="AS18" s="438"/>
      <c r="AT18" s="439"/>
      <c r="AU18" s="440"/>
      <c r="AV18" s="441"/>
      <c r="AW18" s="441"/>
      <c r="AX18" s="441"/>
      <c r="AY18" s="442" t="s">
        <v>152</v>
      </c>
      <c r="AZ18" s="443"/>
      <c r="BA18" s="443"/>
      <c r="BB18" s="443"/>
      <c r="BC18" s="443"/>
      <c r="BD18" s="443"/>
      <c r="BE18" s="443"/>
      <c r="BF18" s="443"/>
      <c r="BG18" s="443"/>
      <c r="BH18" s="443"/>
      <c r="BI18" s="443"/>
      <c r="BJ18" s="443"/>
      <c r="BK18" s="443"/>
      <c r="BL18" s="443"/>
      <c r="BM18" s="444"/>
      <c r="BN18" s="408">
        <v>10765062</v>
      </c>
      <c r="BO18" s="409"/>
      <c r="BP18" s="409"/>
      <c r="BQ18" s="409"/>
      <c r="BR18" s="409"/>
      <c r="BS18" s="409"/>
      <c r="BT18" s="409"/>
      <c r="BU18" s="410"/>
      <c r="BV18" s="408">
        <v>10818841</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153</v>
      </c>
      <c r="C19" s="451"/>
      <c r="D19" s="451"/>
      <c r="E19" s="520"/>
      <c r="F19" s="520"/>
      <c r="G19" s="520"/>
      <c r="H19" s="520"/>
      <c r="I19" s="520"/>
      <c r="J19" s="520"/>
      <c r="K19" s="520"/>
      <c r="L19" s="528">
        <v>931</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154</v>
      </c>
      <c r="AZ19" s="443"/>
      <c r="BA19" s="443"/>
      <c r="BB19" s="443"/>
      <c r="BC19" s="443"/>
      <c r="BD19" s="443"/>
      <c r="BE19" s="443"/>
      <c r="BF19" s="443"/>
      <c r="BG19" s="443"/>
      <c r="BH19" s="443"/>
      <c r="BI19" s="443"/>
      <c r="BJ19" s="443"/>
      <c r="BK19" s="443"/>
      <c r="BL19" s="443"/>
      <c r="BM19" s="444"/>
      <c r="BN19" s="408">
        <v>13660033</v>
      </c>
      <c r="BO19" s="409"/>
      <c r="BP19" s="409"/>
      <c r="BQ19" s="409"/>
      <c r="BR19" s="409"/>
      <c r="BS19" s="409"/>
      <c r="BT19" s="409"/>
      <c r="BU19" s="410"/>
      <c r="BV19" s="408">
        <v>13917014</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155</v>
      </c>
      <c r="C20" s="451"/>
      <c r="D20" s="451"/>
      <c r="E20" s="520"/>
      <c r="F20" s="520"/>
      <c r="G20" s="520"/>
      <c r="H20" s="520"/>
      <c r="I20" s="520"/>
      <c r="J20" s="520"/>
      <c r="K20" s="520"/>
      <c r="L20" s="528">
        <v>20910</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156</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157</v>
      </c>
      <c r="C22" s="543"/>
      <c r="D22" s="544"/>
      <c r="E22" s="420" t="s">
        <v>1</v>
      </c>
      <c r="F22" s="425"/>
      <c r="G22" s="425"/>
      <c r="H22" s="425"/>
      <c r="I22" s="425"/>
      <c r="J22" s="425"/>
      <c r="K22" s="415"/>
      <c r="L22" s="420" t="s">
        <v>158</v>
      </c>
      <c r="M22" s="425"/>
      <c r="N22" s="425"/>
      <c r="O22" s="425"/>
      <c r="P22" s="415"/>
      <c r="Q22" s="551" t="s">
        <v>159</v>
      </c>
      <c r="R22" s="552"/>
      <c r="S22" s="552"/>
      <c r="T22" s="552"/>
      <c r="U22" s="552"/>
      <c r="V22" s="553"/>
      <c r="W22" s="557" t="s">
        <v>160</v>
      </c>
      <c r="X22" s="543"/>
      <c r="Y22" s="544"/>
      <c r="Z22" s="420" t="s">
        <v>1</v>
      </c>
      <c r="AA22" s="425"/>
      <c r="AB22" s="425"/>
      <c r="AC22" s="425"/>
      <c r="AD22" s="425"/>
      <c r="AE22" s="425"/>
      <c r="AF22" s="425"/>
      <c r="AG22" s="415"/>
      <c r="AH22" s="570" t="s">
        <v>161</v>
      </c>
      <c r="AI22" s="425"/>
      <c r="AJ22" s="425"/>
      <c r="AK22" s="425"/>
      <c r="AL22" s="415"/>
      <c r="AM22" s="570" t="s">
        <v>162</v>
      </c>
      <c r="AN22" s="571"/>
      <c r="AO22" s="571"/>
      <c r="AP22" s="571"/>
      <c r="AQ22" s="571"/>
      <c r="AR22" s="572"/>
      <c r="AS22" s="551" t="s">
        <v>159</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163</v>
      </c>
      <c r="AZ23" s="369"/>
      <c r="BA23" s="369"/>
      <c r="BB23" s="369"/>
      <c r="BC23" s="369"/>
      <c r="BD23" s="369"/>
      <c r="BE23" s="369"/>
      <c r="BF23" s="369"/>
      <c r="BG23" s="369"/>
      <c r="BH23" s="369"/>
      <c r="BI23" s="369"/>
      <c r="BJ23" s="369"/>
      <c r="BK23" s="369"/>
      <c r="BL23" s="369"/>
      <c r="BM23" s="370"/>
      <c r="BN23" s="408">
        <v>15100192</v>
      </c>
      <c r="BO23" s="409"/>
      <c r="BP23" s="409"/>
      <c r="BQ23" s="409"/>
      <c r="BR23" s="409"/>
      <c r="BS23" s="409"/>
      <c r="BT23" s="409"/>
      <c r="BU23" s="410"/>
      <c r="BV23" s="408">
        <v>15543131</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164</v>
      </c>
      <c r="F24" s="438"/>
      <c r="G24" s="438"/>
      <c r="H24" s="438"/>
      <c r="I24" s="438"/>
      <c r="J24" s="438"/>
      <c r="K24" s="439"/>
      <c r="L24" s="459">
        <v>1</v>
      </c>
      <c r="M24" s="460"/>
      <c r="N24" s="460"/>
      <c r="O24" s="460"/>
      <c r="P24" s="499"/>
      <c r="Q24" s="459">
        <v>8860</v>
      </c>
      <c r="R24" s="460"/>
      <c r="S24" s="460"/>
      <c r="T24" s="460"/>
      <c r="U24" s="460"/>
      <c r="V24" s="499"/>
      <c r="W24" s="558"/>
      <c r="X24" s="546"/>
      <c r="Y24" s="547"/>
      <c r="Z24" s="458" t="s">
        <v>165</v>
      </c>
      <c r="AA24" s="438"/>
      <c r="AB24" s="438"/>
      <c r="AC24" s="438"/>
      <c r="AD24" s="438"/>
      <c r="AE24" s="438"/>
      <c r="AF24" s="438"/>
      <c r="AG24" s="439"/>
      <c r="AH24" s="459">
        <v>337</v>
      </c>
      <c r="AI24" s="460"/>
      <c r="AJ24" s="460"/>
      <c r="AK24" s="460"/>
      <c r="AL24" s="499"/>
      <c r="AM24" s="459">
        <v>975278</v>
      </c>
      <c r="AN24" s="460"/>
      <c r="AO24" s="460"/>
      <c r="AP24" s="460"/>
      <c r="AQ24" s="460"/>
      <c r="AR24" s="499"/>
      <c r="AS24" s="459">
        <v>2894</v>
      </c>
      <c r="AT24" s="460"/>
      <c r="AU24" s="460"/>
      <c r="AV24" s="460"/>
      <c r="AW24" s="460"/>
      <c r="AX24" s="461"/>
      <c r="AY24" s="578" t="s">
        <v>166</v>
      </c>
      <c r="AZ24" s="579"/>
      <c r="BA24" s="579"/>
      <c r="BB24" s="579"/>
      <c r="BC24" s="579"/>
      <c r="BD24" s="579"/>
      <c r="BE24" s="579"/>
      <c r="BF24" s="579"/>
      <c r="BG24" s="579"/>
      <c r="BH24" s="579"/>
      <c r="BI24" s="579"/>
      <c r="BJ24" s="579"/>
      <c r="BK24" s="579"/>
      <c r="BL24" s="579"/>
      <c r="BM24" s="580"/>
      <c r="BN24" s="408">
        <v>13792872</v>
      </c>
      <c r="BO24" s="409"/>
      <c r="BP24" s="409"/>
      <c r="BQ24" s="409"/>
      <c r="BR24" s="409"/>
      <c r="BS24" s="409"/>
      <c r="BT24" s="409"/>
      <c r="BU24" s="410"/>
      <c r="BV24" s="408">
        <v>13945883</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167</v>
      </c>
      <c r="F25" s="438"/>
      <c r="G25" s="438"/>
      <c r="H25" s="438"/>
      <c r="I25" s="438"/>
      <c r="J25" s="438"/>
      <c r="K25" s="439"/>
      <c r="L25" s="459">
        <v>1</v>
      </c>
      <c r="M25" s="460"/>
      <c r="N25" s="460"/>
      <c r="O25" s="460"/>
      <c r="P25" s="499"/>
      <c r="Q25" s="459">
        <v>6780</v>
      </c>
      <c r="R25" s="460"/>
      <c r="S25" s="460"/>
      <c r="T25" s="460"/>
      <c r="U25" s="460"/>
      <c r="V25" s="499"/>
      <c r="W25" s="558"/>
      <c r="X25" s="546"/>
      <c r="Y25" s="547"/>
      <c r="Z25" s="458" t="s">
        <v>168</v>
      </c>
      <c r="AA25" s="438"/>
      <c r="AB25" s="438"/>
      <c r="AC25" s="438"/>
      <c r="AD25" s="438"/>
      <c r="AE25" s="438"/>
      <c r="AF25" s="438"/>
      <c r="AG25" s="439"/>
      <c r="AH25" s="459" t="s">
        <v>131</v>
      </c>
      <c r="AI25" s="460"/>
      <c r="AJ25" s="460"/>
      <c r="AK25" s="460"/>
      <c r="AL25" s="499"/>
      <c r="AM25" s="459" t="s">
        <v>131</v>
      </c>
      <c r="AN25" s="460"/>
      <c r="AO25" s="460"/>
      <c r="AP25" s="460"/>
      <c r="AQ25" s="460"/>
      <c r="AR25" s="499"/>
      <c r="AS25" s="459" t="s">
        <v>131</v>
      </c>
      <c r="AT25" s="460"/>
      <c r="AU25" s="460"/>
      <c r="AV25" s="460"/>
      <c r="AW25" s="460"/>
      <c r="AX25" s="461"/>
      <c r="AY25" s="368" t="s">
        <v>169</v>
      </c>
      <c r="AZ25" s="369"/>
      <c r="BA25" s="369"/>
      <c r="BB25" s="369"/>
      <c r="BC25" s="369"/>
      <c r="BD25" s="369"/>
      <c r="BE25" s="369"/>
      <c r="BF25" s="369"/>
      <c r="BG25" s="369"/>
      <c r="BH25" s="369"/>
      <c r="BI25" s="369"/>
      <c r="BJ25" s="369"/>
      <c r="BK25" s="369"/>
      <c r="BL25" s="369"/>
      <c r="BM25" s="370"/>
      <c r="BN25" s="371">
        <v>2712244</v>
      </c>
      <c r="BO25" s="372"/>
      <c r="BP25" s="372"/>
      <c r="BQ25" s="372"/>
      <c r="BR25" s="372"/>
      <c r="BS25" s="372"/>
      <c r="BT25" s="372"/>
      <c r="BU25" s="373"/>
      <c r="BV25" s="371">
        <v>2967047</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170</v>
      </c>
      <c r="F26" s="438"/>
      <c r="G26" s="438"/>
      <c r="H26" s="438"/>
      <c r="I26" s="438"/>
      <c r="J26" s="438"/>
      <c r="K26" s="439"/>
      <c r="L26" s="459">
        <v>1</v>
      </c>
      <c r="M26" s="460"/>
      <c r="N26" s="460"/>
      <c r="O26" s="460"/>
      <c r="P26" s="499"/>
      <c r="Q26" s="459">
        <v>5900</v>
      </c>
      <c r="R26" s="460"/>
      <c r="S26" s="460"/>
      <c r="T26" s="460"/>
      <c r="U26" s="460"/>
      <c r="V26" s="499"/>
      <c r="W26" s="558"/>
      <c r="X26" s="546"/>
      <c r="Y26" s="547"/>
      <c r="Z26" s="458" t="s">
        <v>171</v>
      </c>
      <c r="AA26" s="568"/>
      <c r="AB26" s="568"/>
      <c r="AC26" s="568"/>
      <c r="AD26" s="568"/>
      <c r="AE26" s="568"/>
      <c r="AF26" s="568"/>
      <c r="AG26" s="569"/>
      <c r="AH26" s="459">
        <v>13</v>
      </c>
      <c r="AI26" s="460"/>
      <c r="AJ26" s="460"/>
      <c r="AK26" s="460"/>
      <c r="AL26" s="499"/>
      <c r="AM26" s="459">
        <v>45721</v>
      </c>
      <c r="AN26" s="460"/>
      <c r="AO26" s="460"/>
      <c r="AP26" s="460"/>
      <c r="AQ26" s="460"/>
      <c r="AR26" s="499"/>
      <c r="AS26" s="459">
        <v>3517</v>
      </c>
      <c r="AT26" s="460"/>
      <c r="AU26" s="460"/>
      <c r="AV26" s="460"/>
      <c r="AW26" s="460"/>
      <c r="AX26" s="461"/>
      <c r="AY26" s="411" t="s">
        <v>172</v>
      </c>
      <c r="AZ26" s="412"/>
      <c r="BA26" s="412"/>
      <c r="BB26" s="412"/>
      <c r="BC26" s="412"/>
      <c r="BD26" s="412"/>
      <c r="BE26" s="412"/>
      <c r="BF26" s="412"/>
      <c r="BG26" s="412"/>
      <c r="BH26" s="412"/>
      <c r="BI26" s="412"/>
      <c r="BJ26" s="412"/>
      <c r="BK26" s="412"/>
      <c r="BL26" s="412"/>
      <c r="BM26" s="413"/>
      <c r="BN26" s="408" t="s">
        <v>131</v>
      </c>
      <c r="BO26" s="409"/>
      <c r="BP26" s="409"/>
      <c r="BQ26" s="409"/>
      <c r="BR26" s="409"/>
      <c r="BS26" s="409"/>
      <c r="BT26" s="409"/>
      <c r="BU26" s="410"/>
      <c r="BV26" s="408" t="s">
        <v>131</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173</v>
      </c>
      <c r="F27" s="438"/>
      <c r="G27" s="438"/>
      <c r="H27" s="438"/>
      <c r="I27" s="438"/>
      <c r="J27" s="438"/>
      <c r="K27" s="439"/>
      <c r="L27" s="459">
        <v>1</v>
      </c>
      <c r="M27" s="460"/>
      <c r="N27" s="460"/>
      <c r="O27" s="460"/>
      <c r="P27" s="499"/>
      <c r="Q27" s="459">
        <v>4450</v>
      </c>
      <c r="R27" s="460"/>
      <c r="S27" s="460"/>
      <c r="T27" s="460"/>
      <c r="U27" s="460"/>
      <c r="V27" s="499"/>
      <c r="W27" s="558"/>
      <c r="X27" s="546"/>
      <c r="Y27" s="547"/>
      <c r="Z27" s="458" t="s">
        <v>174</v>
      </c>
      <c r="AA27" s="438"/>
      <c r="AB27" s="438"/>
      <c r="AC27" s="438"/>
      <c r="AD27" s="438"/>
      <c r="AE27" s="438"/>
      <c r="AF27" s="438"/>
      <c r="AG27" s="439"/>
      <c r="AH27" s="459">
        <v>3</v>
      </c>
      <c r="AI27" s="460"/>
      <c r="AJ27" s="460"/>
      <c r="AK27" s="460"/>
      <c r="AL27" s="499"/>
      <c r="AM27" s="459">
        <v>13410</v>
      </c>
      <c r="AN27" s="460"/>
      <c r="AO27" s="460"/>
      <c r="AP27" s="460"/>
      <c r="AQ27" s="460"/>
      <c r="AR27" s="499"/>
      <c r="AS27" s="459">
        <v>4470</v>
      </c>
      <c r="AT27" s="460"/>
      <c r="AU27" s="460"/>
      <c r="AV27" s="460"/>
      <c r="AW27" s="460"/>
      <c r="AX27" s="461"/>
      <c r="AY27" s="500" t="s">
        <v>175</v>
      </c>
      <c r="AZ27" s="501"/>
      <c r="BA27" s="501"/>
      <c r="BB27" s="501"/>
      <c r="BC27" s="501"/>
      <c r="BD27" s="501"/>
      <c r="BE27" s="501"/>
      <c r="BF27" s="501"/>
      <c r="BG27" s="501"/>
      <c r="BH27" s="501"/>
      <c r="BI27" s="501"/>
      <c r="BJ27" s="501"/>
      <c r="BK27" s="501"/>
      <c r="BL27" s="501"/>
      <c r="BM27" s="502"/>
      <c r="BN27" s="581">
        <v>430658</v>
      </c>
      <c r="BO27" s="582"/>
      <c r="BP27" s="582"/>
      <c r="BQ27" s="582"/>
      <c r="BR27" s="582"/>
      <c r="BS27" s="582"/>
      <c r="BT27" s="582"/>
      <c r="BU27" s="583"/>
      <c r="BV27" s="581">
        <v>430550</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176</v>
      </c>
      <c r="F28" s="438"/>
      <c r="G28" s="438"/>
      <c r="H28" s="438"/>
      <c r="I28" s="438"/>
      <c r="J28" s="438"/>
      <c r="K28" s="439"/>
      <c r="L28" s="459">
        <v>1</v>
      </c>
      <c r="M28" s="460"/>
      <c r="N28" s="460"/>
      <c r="O28" s="460"/>
      <c r="P28" s="499"/>
      <c r="Q28" s="459">
        <v>4100</v>
      </c>
      <c r="R28" s="460"/>
      <c r="S28" s="460"/>
      <c r="T28" s="460"/>
      <c r="U28" s="460"/>
      <c r="V28" s="499"/>
      <c r="W28" s="558"/>
      <c r="X28" s="546"/>
      <c r="Y28" s="547"/>
      <c r="Z28" s="458" t="s">
        <v>177</v>
      </c>
      <c r="AA28" s="438"/>
      <c r="AB28" s="438"/>
      <c r="AC28" s="438"/>
      <c r="AD28" s="438"/>
      <c r="AE28" s="438"/>
      <c r="AF28" s="438"/>
      <c r="AG28" s="439"/>
      <c r="AH28" s="459" t="s">
        <v>131</v>
      </c>
      <c r="AI28" s="460"/>
      <c r="AJ28" s="460"/>
      <c r="AK28" s="460"/>
      <c r="AL28" s="499"/>
      <c r="AM28" s="459" t="s">
        <v>131</v>
      </c>
      <c r="AN28" s="460"/>
      <c r="AO28" s="460"/>
      <c r="AP28" s="460"/>
      <c r="AQ28" s="460"/>
      <c r="AR28" s="499"/>
      <c r="AS28" s="459" t="s">
        <v>131</v>
      </c>
      <c r="AT28" s="460"/>
      <c r="AU28" s="460"/>
      <c r="AV28" s="460"/>
      <c r="AW28" s="460"/>
      <c r="AX28" s="461"/>
      <c r="AY28" s="584" t="s">
        <v>178</v>
      </c>
      <c r="AZ28" s="585"/>
      <c r="BA28" s="585"/>
      <c r="BB28" s="586"/>
      <c r="BC28" s="368" t="s">
        <v>42</v>
      </c>
      <c r="BD28" s="369"/>
      <c r="BE28" s="369"/>
      <c r="BF28" s="369"/>
      <c r="BG28" s="369"/>
      <c r="BH28" s="369"/>
      <c r="BI28" s="369"/>
      <c r="BJ28" s="369"/>
      <c r="BK28" s="369"/>
      <c r="BL28" s="369"/>
      <c r="BM28" s="370"/>
      <c r="BN28" s="371">
        <v>3784448</v>
      </c>
      <c r="BO28" s="372"/>
      <c r="BP28" s="372"/>
      <c r="BQ28" s="372"/>
      <c r="BR28" s="372"/>
      <c r="BS28" s="372"/>
      <c r="BT28" s="372"/>
      <c r="BU28" s="373"/>
      <c r="BV28" s="371">
        <v>3499731</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179</v>
      </c>
      <c r="F29" s="438"/>
      <c r="G29" s="438"/>
      <c r="H29" s="438"/>
      <c r="I29" s="438"/>
      <c r="J29" s="438"/>
      <c r="K29" s="439"/>
      <c r="L29" s="459">
        <v>16</v>
      </c>
      <c r="M29" s="460"/>
      <c r="N29" s="460"/>
      <c r="O29" s="460"/>
      <c r="P29" s="499"/>
      <c r="Q29" s="459">
        <v>3840</v>
      </c>
      <c r="R29" s="460"/>
      <c r="S29" s="460"/>
      <c r="T29" s="460"/>
      <c r="U29" s="460"/>
      <c r="V29" s="499"/>
      <c r="W29" s="559"/>
      <c r="X29" s="560"/>
      <c r="Y29" s="561"/>
      <c r="Z29" s="458" t="s">
        <v>180</v>
      </c>
      <c r="AA29" s="438"/>
      <c r="AB29" s="438"/>
      <c r="AC29" s="438"/>
      <c r="AD29" s="438"/>
      <c r="AE29" s="438"/>
      <c r="AF29" s="438"/>
      <c r="AG29" s="439"/>
      <c r="AH29" s="459">
        <v>340</v>
      </c>
      <c r="AI29" s="460"/>
      <c r="AJ29" s="460"/>
      <c r="AK29" s="460"/>
      <c r="AL29" s="499"/>
      <c r="AM29" s="459">
        <v>988688</v>
      </c>
      <c r="AN29" s="460"/>
      <c r="AO29" s="460"/>
      <c r="AP29" s="460"/>
      <c r="AQ29" s="460"/>
      <c r="AR29" s="499"/>
      <c r="AS29" s="459">
        <v>2908</v>
      </c>
      <c r="AT29" s="460"/>
      <c r="AU29" s="460"/>
      <c r="AV29" s="460"/>
      <c r="AW29" s="460"/>
      <c r="AX29" s="461"/>
      <c r="AY29" s="587"/>
      <c r="AZ29" s="588"/>
      <c r="BA29" s="588"/>
      <c r="BB29" s="589"/>
      <c r="BC29" s="442" t="s">
        <v>181</v>
      </c>
      <c r="BD29" s="443"/>
      <c r="BE29" s="443"/>
      <c r="BF29" s="443"/>
      <c r="BG29" s="443"/>
      <c r="BH29" s="443"/>
      <c r="BI29" s="443"/>
      <c r="BJ29" s="443"/>
      <c r="BK29" s="443"/>
      <c r="BL29" s="443"/>
      <c r="BM29" s="444"/>
      <c r="BN29" s="408">
        <v>1082892</v>
      </c>
      <c r="BO29" s="409"/>
      <c r="BP29" s="409"/>
      <c r="BQ29" s="409"/>
      <c r="BR29" s="409"/>
      <c r="BS29" s="409"/>
      <c r="BT29" s="409"/>
      <c r="BU29" s="410"/>
      <c r="BV29" s="408">
        <v>1082611</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182</v>
      </c>
      <c r="X30" s="566"/>
      <c r="Y30" s="566"/>
      <c r="Z30" s="566"/>
      <c r="AA30" s="566"/>
      <c r="AB30" s="566"/>
      <c r="AC30" s="566"/>
      <c r="AD30" s="566"/>
      <c r="AE30" s="566"/>
      <c r="AF30" s="566"/>
      <c r="AG30" s="567"/>
      <c r="AH30" s="524">
        <v>97</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1838719</v>
      </c>
      <c r="BO30" s="582"/>
      <c r="BP30" s="582"/>
      <c r="BQ30" s="582"/>
      <c r="BR30" s="582"/>
      <c r="BS30" s="582"/>
      <c r="BT30" s="582"/>
      <c r="BU30" s="583"/>
      <c r="BV30" s="581">
        <v>1753790</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189</v>
      </c>
      <c r="D33" s="432"/>
      <c r="E33" s="397" t="s">
        <v>190</v>
      </c>
      <c r="F33" s="397"/>
      <c r="G33" s="397"/>
      <c r="H33" s="397"/>
      <c r="I33" s="397"/>
      <c r="J33" s="397"/>
      <c r="K33" s="397"/>
      <c r="L33" s="397"/>
      <c r="M33" s="397"/>
      <c r="N33" s="397"/>
      <c r="O33" s="397"/>
      <c r="P33" s="397"/>
      <c r="Q33" s="397"/>
      <c r="R33" s="397"/>
      <c r="S33" s="397"/>
      <c r="T33" s="195"/>
      <c r="U33" s="432" t="s">
        <v>189</v>
      </c>
      <c r="V33" s="432"/>
      <c r="W33" s="397" t="s">
        <v>190</v>
      </c>
      <c r="X33" s="397"/>
      <c r="Y33" s="397"/>
      <c r="Z33" s="397"/>
      <c r="AA33" s="397"/>
      <c r="AB33" s="397"/>
      <c r="AC33" s="397"/>
      <c r="AD33" s="397"/>
      <c r="AE33" s="397"/>
      <c r="AF33" s="397"/>
      <c r="AG33" s="397"/>
      <c r="AH33" s="397"/>
      <c r="AI33" s="397"/>
      <c r="AJ33" s="397"/>
      <c r="AK33" s="397"/>
      <c r="AL33" s="195"/>
      <c r="AM33" s="432" t="s">
        <v>189</v>
      </c>
      <c r="AN33" s="432"/>
      <c r="AO33" s="397" t="s">
        <v>190</v>
      </c>
      <c r="AP33" s="397"/>
      <c r="AQ33" s="397"/>
      <c r="AR33" s="397"/>
      <c r="AS33" s="397"/>
      <c r="AT33" s="397"/>
      <c r="AU33" s="397"/>
      <c r="AV33" s="397"/>
      <c r="AW33" s="397"/>
      <c r="AX33" s="397"/>
      <c r="AY33" s="397"/>
      <c r="AZ33" s="397"/>
      <c r="BA33" s="397"/>
      <c r="BB33" s="397"/>
      <c r="BC33" s="397"/>
      <c r="BD33" s="196"/>
      <c r="BE33" s="397" t="s">
        <v>191</v>
      </c>
      <c r="BF33" s="397"/>
      <c r="BG33" s="397" t="s">
        <v>192</v>
      </c>
      <c r="BH33" s="397"/>
      <c r="BI33" s="397"/>
      <c r="BJ33" s="397"/>
      <c r="BK33" s="397"/>
      <c r="BL33" s="397"/>
      <c r="BM33" s="397"/>
      <c r="BN33" s="397"/>
      <c r="BO33" s="397"/>
      <c r="BP33" s="397"/>
      <c r="BQ33" s="397"/>
      <c r="BR33" s="397"/>
      <c r="BS33" s="397"/>
      <c r="BT33" s="397"/>
      <c r="BU33" s="397"/>
      <c r="BV33" s="196"/>
      <c r="BW33" s="432" t="s">
        <v>191</v>
      </c>
      <c r="BX33" s="432"/>
      <c r="BY33" s="397" t="s">
        <v>193</v>
      </c>
      <c r="BZ33" s="397"/>
      <c r="CA33" s="397"/>
      <c r="CB33" s="397"/>
      <c r="CC33" s="397"/>
      <c r="CD33" s="397"/>
      <c r="CE33" s="397"/>
      <c r="CF33" s="397"/>
      <c r="CG33" s="397"/>
      <c r="CH33" s="397"/>
      <c r="CI33" s="397"/>
      <c r="CJ33" s="397"/>
      <c r="CK33" s="397"/>
      <c r="CL33" s="397"/>
      <c r="CM33" s="397"/>
      <c r="CN33" s="195"/>
      <c r="CO33" s="432" t="s">
        <v>189</v>
      </c>
      <c r="CP33" s="432"/>
      <c r="CQ33" s="397" t="s">
        <v>194</v>
      </c>
      <c r="CR33" s="397"/>
      <c r="CS33" s="397"/>
      <c r="CT33" s="397"/>
      <c r="CU33" s="397"/>
      <c r="CV33" s="397"/>
      <c r="CW33" s="397"/>
      <c r="CX33" s="397"/>
      <c r="CY33" s="397"/>
      <c r="CZ33" s="397"/>
      <c r="DA33" s="397"/>
      <c r="DB33" s="397"/>
      <c r="DC33" s="397"/>
      <c r="DD33" s="397"/>
      <c r="DE33" s="397"/>
      <c r="DF33" s="195"/>
      <c r="DG33" s="593" t="s">
        <v>195</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3</v>
      </c>
      <c r="V34" s="594"/>
      <c r="W34" s="595" t="str">
        <f>IF('各会計、関係団体の財政状況及び健全化判断比率'!B28="","",'各会計、関係団体の財政状況及び健全化判断比率'!B28)</f>
        <v>荒尾市国民健康保険特別会計</v>
      </c>
      <c r="X34" s="595"/>
      <c r="Y34" s="595"/>
      <c r="Z34" s="595"/>
      <c r="AA34" s="595"/>
      <c r="AB34" s="595"/>
      <c r="AC34" s="595"/>
      <c r="AD34" s="595"/>
      <c r="AE34" s="595"/>
      <c r="AF34" s="595"/>
      <c r="AG34" s="595"/>
      <c r="AH34" s="595"/>
      <c r="AI34" s="595"/>
      <c r="AJ34" s="595"/>
      <c r="AK34" s="595"/>
      <c r="AL34" s="193"/>
      <c r="AM34" s="594">
        <f>IF(AO34="","",MAX(C34:D43,U34:V43)+1)</f>
        <v>7</v>
      </c>
      <c r="AN34" s="594"/>
      <c r="AO34" s="595" t="str">
        <f>IF('各会計、関係団体の財政状況及び健全化判断比率'!B32="","",'各会計、関係団体の財政状況及び健全化判断比率'!B32)</f>
        <v>荒尾市水道事業会計</v>
      </c>
      <c r="AP34" s="595"/>
      <c r="AQ34" s="595"/>
      <c r="AR34" s="595"/>
      <c r="AS34" s="595"/>
      <c r="AT34" s="595"/>
      <c r="AU34" s="595"/>
      <c r="AV34" s="595"/>
      <c r="AW34" s="595"/>
      <c r="AX34" s="595"/>
      <c r="AY34" s="595"/>
      <c r="AZ34" s="595"/>
      <c r="BA34" s="595"/>
      <c r="BB34" s="595"/>
      <c r="BC34" s="595"/>
      <c r="BD34" s="193"/>
      <c r="BE34" s="594" t="str">
        <f>IF(BG34="","",MAX(C34:D43,U34:V43,AM34:AN43)+1)</f>
        <v/>
      </c>
      <c r="BF34" s="594"/>
      <c r="BG34" s="595"/>
      <c r="BH34" s="595"/>
      <c r="BI34" s="595"/>
      <c r="BJ34" s="595"/>
      <c r="BK34" s="595"/>
      <c r="BL34" s="595"/>
      <c r="BM34" s="595"/>
      <c r="BN34" s="595"/>
      <c r="BO34" s="595"/>
      <c r="BP34" s="595"/>
      <c r="BQ34" s="595"/>
      <c r="BR34" s="595"/>
      <c r="BS34" s="595"/>
      <c r="BT34" s="595"/>
      <c r="BU34" s="595"/>
      <c r="BV34" s="193"/>
      <c r="BW34" s="594" t="str">
        <f>IF(BY34="","",MAX(C34:D43,U34:V43,AM34:AN43,BE34:BF43)+1)</f>
        <v/>
      </c>
      <c r="BX34" s="594"/>
      <c r="BY34" s="595" t="str">
        <f>IF('各会計、関係団体の財政状況及び健全化判断比率'!B68="","",'各会計、関係団体の財政状況及び健全化判断比率'!B68)</f>
        <v/>
      </c>
      <c r="BZ34" s="595"/>
      <c r="CA34" s="595"/>
      <c r="CB34" s="595"/>
      <c r="CC34" s="595"/>
      <c r="CD34" s="595"/>
      <c r="CE34" s="595"/>
      <c r="CF34" s="595"/>
      <c r="CG34" s="595"/>
      <c r="CH34" s="595"/>
      <c r="CI34" s="595"/>
      <c r="CJ34" s="595"/>
      <c r="CK34" s="595"/>
      <c r="CL34" s="595"/>
      <c r="CM34" s="595"/>
      <c r="CN34" s="193"/>
      <c r="CO34" s="594" t="str">
        <f>IF(CQ34="","",MAX(C34:D43,U34:V43,AM34:AN43,BE34:BF43,BW34:BX43)+1)</f>
        <v/>
      </c>
      <c r="CP34" s="594"/>
      <c r="CQ34" s="595" t="str">
        <f>IF('各会計、関係団体の財政状況及び健全化判断比率'!BS7="","",'各会計、関係団体の財政状況及び健全化判断比率'!BS7)</f>
        <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f>IF(E35="","",C34+1)</f>
        <v>2</v>
      </c>
      <c r="D35" s="594"/>
      <c r="E35" s="595" t="str">
        <f>IF('各会計、関係団体の財政状況及び健全化判断比率'!B8="","",'各会計、関係団体の財政状況及び健全化判断比率'!B8)</f>
        <v>南新地土地区画整理事業特別会計</v>
      </c>
      <c r="F35" s="595"/>
      <c r="G35" s="595"/>
      <c r="H35" s="595"/>
      <c r="I35" s="595"/>
      <c r="J35" s="595"/>
      <c r="K35" s="595"/>
      <c r="L35" s="595"/>
      <c r="M35" s="595"/>
      <c r="N35" s="595"/>
      <c r="O35" s="595"/>
      <c r="P35" s="595"/>
      <c r="Q35" s="595"/>
      <c r="R35" s="595"/>
      <c r="S35" s="595"/>
      <c r="T35" s="193"/>
      <c r="U35" s="594">
        <f>IF(W35="","",U34+1)</f>
        <v>4</v>
      </c>
      <c r="V35" s="594"/>
      <c r="W35" s="595" t="str">
        <f>IF('各会計、関係団体の財政状況及び健全化判断比率'!B29="","",'各会計、関係団体の財政状況及び健全化判断比率'!B29)</f>
        <v>荒尾市介護保険特別会計（保険勘定）</v>
      </c>
      <c r="X35" s="595"/>
      <c r="Y35" s="595"/>
      <c r="Z35" s="595"/>
      <c r="AA35" s="595"/>
      <c r="AB35" s="595"/>
      <c r="AC35" s="595"/>
      <c r="AD35" s="595"/>
      <c r="AE35" s="595"/>
      <c r="AF35" s="595"/>
      <c r="AG35" s="595"/>
      <c r="AH35" s="595"/>
      <c r="AI35" s="595"/>
      <c r="AJ35" s="595"/>
      <c r="AK35" s="595"/>
      <c r="AL35" s="193"/>
      <c r="AM35" s="594">
        <f t="shared" ref="AM35:AM43" si="0">IF(AO35="","",AM34+1)</f>
        <v>8</v>
      </c>
      <c r="AN35" s="594"/>
      <c r="AO35" s="595" t="str">
        <f>IF('各会計、関係団体の財政状況及び健全化判断比率'!B33="","",'各会計、関係団体の財政状況及び健全化判断比率'!B33)</f>
        <v>荒尾市下水道事業会計</v>
      </c>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t="str">
        <f t="shared" ref="BW35:BW43" si="2">IF(BY35="","",BW34+1)</f>
        <v/>
      </c>
      <c r="BX35" s="594"/>
      <c r="BY35" s="595" t="str">
        <f>IF('各会計、関係団体の財政状況及び健全化判断比率'!B69="","",'各会計、関係団体の財政状況及び健全化判断比率'!B69)</f>
        <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5</v>
      </c>
      <c r="V36" s="594"/>
      <c r="W36" s="595" t="str">
        <f>IF('各会計、関係団体の財政状況及び健全化判断比率'!B30="","",'各会計、関係団体の財政状況及び健全化判断比率'!B30)</f>
        <v>荒尾市後期高齢者医療特別会計</v>
      </c>
      <c r="X36" s="595"/>
      <c r="Y36" s="595"/>
      <c r="Z36" s="595"/>
      <c r="AA36" s="595"/>
      <c r="AB36" s="595"/>
      <c r="AC36" s="595"/>
      <c r="AD36" s="595"/>
      <c r="AE36" s="595"/>
      <c r="AF36" s="595"/>
      <c r="AG36" s="595"/>
      <c r="AH36" s="595"/>
      <c r="AI36" s="595"/>
      <c r="AJ36" s="595"/>
      <c r="AK36" s="595"/>
      <c r="AL36" s="193"/>
      <c r="AM36" s="594">
        <f t="shared" si="0"/>
        <v>9</v>
      </c>
      <c r="AN36" s="594"/>
      <c r="AO36" s="595" t="str">
        <f>IF('各会計、関係団体の財政状況及び健全化判断比率'!B34="","",'各会計、関係団体の財政状況及び健全化判断比率'!B34)</f>
        <v>荒尾市病院事業会計</v>
      </c>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t="str">
        <f t="shared" si="2"/>
        <v/>
      </c>
      <c r="BX36" s="594"/>
      <c r="BY36" s="595" t="str">
        <f>IF('各会計、関係団体の財政状況及び健全化判断比率'!B70="","",'各会計、関係団体の財政状況及び健全化判断比率'!B70)</f>
        <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6</v>
      </c>
      <c r="V37" s="594"/>
      <c r="W37" s="595" t="str">
        <f>IF('各会計、関係団体の財政状況及び健全化判断比率'!B31="","",'各会計、関係団体の財政状況及び健全化判断比率'!B31)</f>
        <v>荒尾市介護保険特別会計（介護サービス勘定）</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t="str">
        <f t="shared" si="2"/>
        <v/>
      </c>
      <c r="BX37" s="594"/>
      <c r="BY37" s="595" t="str">
        <f>IF('各会計、関係団体の財政状況及び健全化判断比率'!B71="","",'各会計、関係団体の財政状況及び健全化判断比率'!B71)</f>
        <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t="str">
        <f t="shared" si="2"/>
        <v/>
      </c>
      <c r="BX38" s="594"/>
      <c r="BY38" s="595" t="str">
        <f>IF('各会計、関係団体の財政状況及び健全化判断比率'!B72="","",'各会計、関係団体の財政状況及び健全化判断比率'!B72)</f>
        <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200</v>
      </c>
    </row>
    <row r="50" spans="5:5">
      <c r="E50" s="167" t="s">
        <v>201</v>
      </c>
    </row>
    <row r="51" spans="5:5">
      <c r="E51" s="167" t="s">
        <v>202</v>
      </c>
    </row>
    <row r="52" spans="5:5">
      <c r="E52" s="167" t="s">
        <v>203</v>
      </c>
    </row>
    <row r="53" spans="5:5">
      <c r="E53" s="167" t="s">
        <v>204</v>
      </c>
    </row>
    <row r="54" spans="5:5"/>
    <row r="55" spans="5:5"/>
    <row r="56" spans="5:5"/>
    <row r="57" spans="5:5" hidden="1"/>
    <row r="58" spans="5:5" hidden="1"/>
    <row r="59" spans="5:5" hidden="1"/>
  </sheetData>
  <sheetProtection algorithmName="SHA-512" hashValue="bNS4x+1aGb7rp45LKNWmaPqyqgRLbEA6oY/+0iYHsoXz8WuJZ8gpNIUCZnJ4GnjrGl4cG1zeM+UojgxX67vtwg==" saltValue="dOD9VVsdBPtroDurpbxDK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c r="A34" s="22"/>
      <c r="B34" s="31"/>
      <c r="C34" s="1186" t="s">
        <v>557</v>
      </c>
      <c r="D34" s="1186"/>
      <c r="E34" s="1187"/>
      <c r="F34" s="32">
        <v>4.84</v>
      </c>
      <c r="G34" s="33">
        <v>5.58</v>
      </c>
      <c r="H34" s="33">
        <v>5.47</v>
      </c>
      <c r="I34" s="33">
        <v>5.81</v>
      </c>
      <c r="J34" s="34">
        <v>5.74</v>
      </c>
      <c r="K34" s="22"/>
      <c r="L34" s="22"/>
      <c r="M34" s="22"/>
      <c r="N34" s="22"/>
      <c r="O34" s="22"/>
      <c r="P34" s="22"/>
    </row>
    <row r="35" spans="1:16" ht="39" customHeight="1">
      <c r="A35" s="22"/>
      <c r="B35" s="35"/>
      <c r="C35" s="1180" t="s">
        <v>558</v>
      </c>
      <c r="D35" s="1181"/>
      <c r="E35" s="1182"/>
      <c r="F35" s="36" t="s">
        <v>559</v>
      </c>
      <c r="G35" s="37">
        <v>0</v>
      </c>
      <c r="H35" s="37">
        <v>1.88</v>
      </c>
      <c r="I35" s="37">
        <v>4.68</v>
      </c>
      <c r="J35" s="38">
        <v>5.4</v>
      </c>
      <c r="K35" s="22"/>
      <c r="L35" s="22"/>
      <c r="M35" s="22"/>
      <c r="N35" s="22"/>
      <c r="O35" s="22"/>
      <c r="P35" s="22"/>
    </row>
    <row r="36" spans="1:16" ht="39" customHeight="1">
      <c r="A36" s="22"/>
      <c r="B36" s="35"/>
      <c r="C36" s="1180" t="s">
        <v>560</v>
      </c>
      <c r="D36" s="1181"/>
      <c r="E36" s="1182"/>
      <c r="F36" s="36">
        <v>2.74</v>
      </c>
      <c r="G36" s="37">
        <v>3.37</v>
      </c>
      <c r="H36" s="37">
        <v>6.78</v>
      </c>
      <c r="I36" s="37">
        <v>4.79</v>
      </c>
      <c r="J36" s="38">
        <v>3.7</v>
      </c>
      <c r="K36" s="22"/>
      <c r="L36" s="22"/>
      <c r="M36" s="22"/>
      <c r="N36" s="22"/>
      <c r="O36" s="22"/>
      <c r="P36" s="22"/>
    </row>
    <row r="37" spans="1:16" ht="39" customHeight="1">
      <c r="A37" s="22"/>
      <c r="B37" s="35"/>
      <c r="C37" s="1180" t="s">
        <v>561</v>
      </c>
      <c r="D37" s="1181"/>
      <c r="E37" s="1182"/>
      <c r="F37" s="36">
        <v>0.97</v>
      </c>
      <c r="G37" s="37">
        <v>1.1000000000000001</v>
      </c>
      <c r="H37" s="37">
        <v>1.84</v>
      </c>
      <c r="I37" s="37">
        <v>3.23</v>
      </c>
      <c r="J37" s="38">
        <v>3.56</v>
      </c>
      <c r="K37" s="22"/>
      <c r="L37" s="22"/>
      <c r="M37" s="22"/>
      <c r="N37" s="22"/>
      <c r="O37" s="22"/>
      <c r="P37" s="22"/>
    </row>
    <row r="38" spans="1:16" ht="39" customHeight="1">
      <c r="A38" s="22"/>
      <c r="B38" s="35"/>
      <c r="C38" s="1180" t="s">
        <v>562</v>
      </c>
      <c r="D38" s="1181"/>
      <c r="E38" s="1182"/>
      <c r="F38" s="36">
        <v>0.56999999999999995</v>
      </c>
      <c r="G38" s="37" t="s">
        <v>563</v>
      </c>
      <c r="H38" s="37" t="s">
        <v>564</v>
      </c>
      <c r="I38" s="37">
        <v>1.1599999999999999</v>
      </c>
      <c r="J38" s="38">
        <v>2.5499999999999998</v>
      </c>
      <c r="K38" s="22"/>
      <c r="L38" s="22"/>
      <c r="M38" s="22"/>
      <c r="N38" s="22"/>
      <c r="O38" s="22"/>
      <c r="P38" s="22"/>
    </row>
    <row r="39" spans="1:16" ht="39" customHeight="1">
      <c r="A39" s="22"/>
      <c r="B39" s="35"/>
      <c r="C39" s="1180" t="s">
        <v>565</v>
      </c>
      <c r="D39" s="1181"/>
      <c r="E39" s="1182"/>
      <c r="F39" s="36">
        <v>0.76</v>
      </c>
      <c r="G39" s="37">
        <v>2.0099999999999998</v>
      </c>
      <c r="H39" s="37">
        <v>2.31</v>
      </c>
      <c r="I39" s="37">
        <v>2.21</v>
      </c>
      <c r="J39" s="38">
        <v>2.2799999999999998</v>
      </c>
      <c r="K39" s="22"/>
      <c r="L39" s="22"/>
      <c r="M39" s="22"/>
      <c r="N39" s="22"/>
      <c r="O39" s="22"/>
      <c r="P39" s="22"/>
    </row>
    <row r="40" spans="1:16" ht="39" customHeight="1">
      <c r="A40" s="22"/>
      <c r="B40" s="35"/>
      <c r="C40" s="1180" t="s">
        <v>566</v>
      </c>
      <c r="D40" s="1181"/>
      <c r="E40" s="1182"/>
      <c r="F40" s="36">
        <v>0.09</v>
      </c>
      <c r="G40" s="37">
        <v>0.1</v>
      </c>
      <c r="H40" s="37">
        <v>0.09</v>
      </c>
      <c r="I40" s="37">
        <v>0.08</v>
      </c>
      <c r="J40" s="38">
        <v>7.0000000000000007E-2</v>
      </c>
      <c r="K40" s="22"/>
      <c r="L40" s="22"/>
      <c r="M40" s="22"/>
      <c r="N40" s="22"/>
      <c r="O40" s="22"/>
      <c r="P40" s="22"/>
    </row>
    <row r="41" spans="1:16" ht="39" customHeight="1">
      <c r="A41" s="22"/>
      <c r="B41" s="35"/>
      <c r="C41" s="1180" t="s">
        <v>567</v>
      </c>
      <c r="D41" s="1181"/>
      <c r="E41" s="1182"/>
      <c r="F41" s="36">
        <v>0.03</v>
      </c>
      <c r="G41" s="37">
        <v>0.05</v>
      </c>
      <c r="H41" s="37">
        <v>0.05</v>
      </c>
      <c r="I41" s="37">
        <v>0.14000000000000001</v>
      </c>
      <c r="J41" s="38">
        <v>0.03</v>
      </c>
      <c r="K41" s="22"/>
      <c r="L41" s="22"/>
      <c r="M41" s="22"/>
      <c r="N41" s="22"/>
      <c r="O41" s="22"/>
      <c r="P41" s="22"/>
    </row>
    <row r="42" spans="1:16" ht="39" customHeight="1">
      <c r="A42" s="22"/>
      <c r="B42" s="39"/>
      <c r="C42" s="1180" t="s">
        <v>568</v>
      </c>
      <c r="D42" s="1181"/>
      <c r="E42" s="1182"/>
      <c r="F42" s="36" t="s">
        <v>510</v>
      </c>
      <c r="G42" s="37" t="s">
        <v>510</v>
      </c>
      <c r="H42" s="37" t="s">
        <v>510</v>
      </c>
      <c r="I42" s="37" t="s">
        <v>510</v>
      </c>
      <c r="J42" s="38" t="s">
        <v>510</v>
      </c>
      <c r="K42" s="22"/>
      <c r="L42" s="22"/>
      <c r="M42" s="22"/>
      <c r="N42" s="22"/>
      <c r="O42" s="22"/>
      <c r="P42" s="22"/>
    </row>
    <row r="43" spans="1:16" ht="39" customHeight="1" thickBot="1">
      <c r="A43" s="22"/>
      <c r="B43" s="40"/>
      <c r="C43" s="1183" t="s">
        <v>569</v>
      </c>
      <c r="D43" s="1184"/>
      <c r="E43" s="1185"/>
      <c r="F43" s="41" t="s">
        <v>510</v>
      </c>
      <c r="G43" s="42" t="s">
        <v>510</v>
      </c>
      <c r="H43" s="42" t="s">
        <v>510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OceZLTBWAMX240e/3c9FTmMi0sQ4ZECrBxOIEmWxEwqQCZM/tf1tAH4K6CKnbFFajHoDVaWgkaJVGGMave9F5g==" saltValue="Ssj5KXyWU1u85/TtxpHV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c r="A45" s="48"/>
      <c r="B45" s="1196" t="s">
        <v>11</v>
      </c>
      <c r="C45" s="1197"/>
      <c r="D45" s="58"/>
      <c r="E45" s="1202" t="s">
        <v>12</v>
      </c>
      <c r="F45" s="1202"/>
      <c r="G45" s="1202"/>
      <c r="H45" s="1202"/>
      <c r="I45" s="1202"/>
      <c r="J45" s="1203"/>
      <c r="K45" s="59">
        <v>1650</v>
      </c>
      <c r="L45" s="60">
        <v>1606</v>
      </c>
      <c r="M45" s="60">
        <v>1487</v>
      </c>
      <c r="N45" s="60">
        <v>1621</v>
      </c>
      <c r="O45" s="61">
        <v>1584</v>
      </c>
      <c r="P45" s="48"/>
      <c r="Q45" s="48"/>
      <c r="R45" s="48"/>
      <c r="S45" s="48"/>
      <c r="T45" s="48"/>
      <c r="U45" s="48"/>
    </row>
    <row r="46" spans="1:21" ht="30.75" customHeight="1">
      <c r="A46" s="48"/>
      <c r="B46" s="1198"/>
      <c r="C46" s="1199"/>
      <c r="D46" s="62"/>
      <c r="E46" s="1190" t="s">
        <v>13</v>
      </c>
      <c r="F46" s="1190"/>
      <c r="G46" s="1190"/>
      <c r="H46" s="1190"/>
      <c r="I46" s="1190"/>
      <c r="J46" s="1191"/>
      <c r="K46" s="63" t="s">
        <v>510</v>
      </c>
      <c r="L46" s="64" t="s">
        <v>510</v>
      </c>
      <c r="M46" s="64" t="s">
        <v>510</v>
      </c>
      <c r="N46" s="64" t="s">
        <v>510</v>
      </c>
      <c r="O46" s="65" t="s">
        <v>510</v>
      </c>
      <c r="P46" s="48"/>
      <c r="Q46" s="48"/>
      <c r="R46" s="48"/>
      <c r="S46" s="48"/>
      <c r="T46" s="48"/>
      <c r="U46" s="48"/>
    </row>
    <row r="47" spans="1:21" ht="30.75" customHeight="1">
      <c r="A47" s="48"/>
      <c r="B47" s="1198"/>
      <c r="C47" s="1199"/>
      <c r="D47" s="62"/>
      <c r="E47" s="1190" t="s">
        <v>14</v>
      </c>
      <c r="F47" s="1190"/>
      <c r="G47" s="1190"/>
      <c r="H47" s="1190"/>
      <c r="I47" s="1190"/>
      <c r="J47" s="1191"/>
      <c r="K47" s="63" t="s">
        <v>510</v>
      </c>
      <c r="L47" s="64" t="s">
        <v>510</v>
      </c>
      <c r="M47" s="64" t="s">
        <v>510</v>
      </c>
      <c r="N47" s="64" t="s">
        <v>510</v>
      </c>
      <c r="O47" s="65" t="s">
        <v>510</v>
      </c>
      <c r="P47" s="48"/>
      <c r="Q47" s="48"/>
      <c r="R47" s="48"/>
      <c r="S47" s="48"/>
      <c r="T47" s="48"/>
      <c r="U47" s="48"/>
    </row>
    <row r="48" spans="1:21" ht="30.75" customHeight="1">
      <c r="A48" s="48"/>
      <c r="B48" s="1198"/>
      <c r="C48" s="1199"/>
      <c r="D48" s="62"/>
      <c r="E48" s="1190" t="s">
        <v>15</v>
      </c>
      <c r="F48" s="1190"/>
      <c r="G48" s="1190"/>
      <c r="H48" s="1190"/>
      <c r="I48" s="1190"/>
      <c r="J48" s="1191"/>
      <c r="K48" s="63">
        <v>926</v>
      </c>
      <c r="L48" s="64">
        <v>886</v>
      </c>
      <c r="M48" s="64">
        <v>837</v>
      </c>
      <c r="N48" s="64">
        <v>769</v>
      </c>
      <c r="O48" s="65">
        <v>633</v>
      </c>
      <c r="P48" s="48"/>
      <c r="Q48" s="48"/>
      <c r="R48" s="48"/>
      <c r="S48" s="48"/>
      <c r="T48" s="48"/>
      <c r="U48" s="48"/>
    </row>
    <row r="49" spans="1:21" ht="30.75" customHeight="1">
      <c r="A49" s="48"/>
      <c r="B49" s="1198"/>
      <c r="C49" s="1199"/>
      <c r="D49" s="62"/>
      <c r="E49" s="1190" t="s">
        <v>16</v>
      </c>
      <c r="F49" s="1190"/>
      <c r="G49" s="1190"/>
      <c r="H49" s="1190"/>
      <c r="I49" s="1190"/>
      <c r="J49" s="1191"/>
      <c r="K49" s="63">
        <v>103</v>
      </c>
      <c r="L49" s="64">
        <v>146</v>
      </c>
      <c r="M49" s="64">
        <v>101</v>
      </c>
      <c r="N49" s="64">
        <v>99</v>
      </c>
      <c r="O49" s="65">
        <v>100</v>
      </c>
      <c r="P49" s="48"/>
      <c r="Q49" s="48"/>
      <c r="R49" s="48"/>
      <c r="S49" s="48"/>
      <c r="T49" s="48"/>
      <c r="U49" s="48"/>
    </row>
    <row r="50" spans="1:21" ht="30.75" customHeight="1">
      <c r="A50" s="48"/>
      <c r="B50" s="1198"/>
      <c r="C50" s="1199"/>
      <c r="D50" s="62"/>
      <c r="E50" s="1190" t="s">
        <v>17</v>
      </c>
      <c r="F50" s="1190"/>
      <c r="G50" s="1190"/>
      <c r="H50" s="1190"/>
      <c r="I50" s="1190"/>
      <c r="J50" s="1191"/>
      <c r="K50" s="63">
        <v>9</v>
      </c>
      <c r="L50" s="64">
        <v>9</v>
      </c>
      <c r="M50" s="64">
        <v>9</v>
      </c>
      <c r="N50" s="64">
        <v>13</v>
      </c>
      <c r="O50" s="65">
        <v>7</v>
      </c>
      <c r="P50" s="48"/>
      <c r="Q50" s="48"/>
      <c r="R50" s="48"/>
      <c r="S50" s="48"/>
      <c r="T50" s="48"/>
      <c r="U50" s="48"/>
    </row>
    <row r="51" spans="1:21" ht="30.75" customHeight="1">
      <c r="A51" s="48"/>
      <c r="B51" s="1200"/>
      <c r="C51" s="1201"/>
      <c r="D51" s="66"/>
      <c r="E51" s="1190" t="s">
        <v>18</v>
      </c>
      <c r="F51" s="1190"/>
      <c r="G51" s="1190"/>
      <c r="H51" s="1190"/>
      <c r="I51" s="1190"/>
      <c r="J51" s="1191"/>
      <c r="K51" s="63" t="s">
        <v>510</v>
      </c>
      <c r="L51" s="64" t="s">
        <v>510</v>
      </c>
      <c r="M51" s="64" t="s">
        <v>510</v>
      </c>
      <c r="N51" s="64" t="s">
        <v>510</v>
      </c>
      <c r="O51" s="65" t="s">
        <v>510</v>
      </c>
      <c r="P51" s="48"/>
      <c r="Q51" s="48"/>
      <c r="R51" s="48"/>
      <c r="S51" s="48"/>
      <c r="T51" s="48"/>
      <c r="U51" s="48"/>
    </row>
    <row r="52" spans="1:21" ht="30.75" customHeight="1">
      <c r="A52" s="48"/>
      <c r="B52" s="1188" t="s">
        <v>19</v>
      </c>
      <c r="C52" s="1189"/>
      <c r="D52" s="66"/>
      <c r="E52" s="1190" t="s">
        <v>20</v>
      </c>
      <c r="F52" s="1190"/>
      <c r="G52" s="1190"/>
      <c r="H52" s="1190"/>
      <c r="I52" s="1190"/>
      <c r="J52" s="1191"/>
      <c r="K52" s="63">
        <v>1461</v>
      </c>
      <c r="L52" s="64">
        <v>1479</v>
      </c>
      <c r="M52" s="64">
        <v>1473</v>
      </c>
      <c r="N52" s="64">
        <v>1452</v>
      </c>
      <c r="O52" s="65">
        <v>1399</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1227</v>
      </c>
      <c r="L53" s="69">
        <v>1168</v>
      </c>
      <c r="M53" s="69">
        <v>961</v>
      </c>
      <c r="N53" s="69">
        <v>1050</v>
      </c>
      <c r="O53" s="70">
        <v>925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UHsdxnuDO5weW829jt1InNaJ1qp1hmluxR9HFDNS8BodjXwi+stMTepUaSnj1OYPxYuD4tdyDa2RJXEfBIohkw==" saltValue="N1ArK5iixG85GAi455kUB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552</v>
      </c>
      <c r="J40" s="79" t="s">
        <v>553</v>
      </c>
      <c r="K40" s="79" t="s">
        <v>554</v>
      </c>
      <c r="L40" s="79" t="s">
        <v>555</v>
      </c>
      <c r="M40" s="80" t="s">
        <v>556</v>
      </c>
    </row>
    <row r="41" spans="2:13" ht="27.75" customHeight="1">
      <c r="B41" s="1204" t="s">
        <v>24</v>
      </c>
      <c r="C41" s="1205"/>
      <c r="D41" s="81"/>
      <c r="E41" s="1210" t="s">
        <v>25</v>
      </c>
      <c r="F41" s="1210"/>
      <c r="G41" s="1210"/>
      <c r="H41" s="1211"/>
      <c r="I41" s="82">
        <v>15818</v>
      </c>
      <c r="J41" s="83">
        <v>15660</v>
      </c>
      <c r="K41" s="83">
        <v>15918</v>
      </c>
      <c r="L41" s="83">
        <v>15543</v>
      </c>
      <c r="M41" s="84">
        <v>15100</v>
      </c>
    </row>
    <row r="42" spans="2:13" ht="27.75" customHeight="1">
      <c r="B42" s="1206"/>
      <c r="C42" s="1207"/>
      <c r="D42" s="85"/>
      <c r="E42" s="1212" t="s">
        <v>26</v>
      </c>
      <c r="F42" s="1212"/>
      <c r="G42" s="1212"/>
      <c r="H42" s="1213"/>
      <c r="I42" s="86">
        <v>243</v>
      </c>
      <c r="J42" s="87">
        <v>224</v>
      </c>
      <c r="K42" s="87">
        <v>203</v>
      </c>
      <c r="L42" s="87">
        <v>184</v>
      </c>
      <c r="M42" s="88">
        <v>165</v>
      </c>
    </row>
    <row r="43" spans="2:13" ht="27.75" customHeight="1">
      <c r="B43" s="1206"/>
      <c r="C43" s="1207"/>
      <c r="D43" s="85"/>
      <c r="E43" s="1212" t="s">
        <v>27</v>
      </c>
      <c r="F43" s="1212"/>
      <c r="G43" s="1212"/>
      <c r="H43" s="1213"/>
      <c r="I43" s="86">
        <v>7459</v>
      </c>
      <c r="J43" s="87">
        <v>7048</v>
      </c>
      <c r="K43" s="87">
        <v>6534</v>
      </c>
      <c r="L43" s="87">
        <v>6243</v>
      </c>
      <c r="M43" s="88">
        <v>6040</v>
      </c>
    </row>
    <row r="44" spans="2:13" ht="27.75" customHeight="1">
      <c r="B44" s="1206"/>
      <c r="C44" s="1207"/>
      <c r="D44" s="85"/>
      <c r="E44" s="1212" t="s">
        <v>28</v>
      </c>
      <c r="F44" s="1212"/>
      <c r="G44" s="1212"/>
      <c r="H44" s="1213"/>
      <c r="I44" s="86">
        <v>974</v>
      </c>
      <c r="J44" s="87">
        <v>778</v>
      </c>
      <c r="K44" s="87">
        <v>671</v>
      </c>
      <c r="L44" s="87">
        <v>614</v>
      </c>
      <c r="M44" s="88">
        <v>506</v>
      </c>
    </row>
    <row r="45" spans="2:13" ht="27.75" customHeight="1">
      <c r="B45" s="1206"/>
      <c r="C45" s="1207"/>
      <c r="D45" s="85"/>
      <c r="E45" s="1212" t="s">
        <v>29</v>
      </c>
      <c r="F45" s="1212"/>
      <c r="G45" s="1212"/>
      <c r="H45" s="1213"/>
      <c r="I45" s="86">
        <v>2266</v>
      </c>
      <c r="J45" s="87">
        <v>2052</v>
      </c>
      <c r="K45" s="87">
        <v>1905</v>
      </c>
      <c r="L45" s="87">
        <v>1928</v>
      </c>
      <c r="M45" s="88">
        <v>1930</v>
      </c>
    </row>
    <row r="46" spans="2:13" ht="27.75" customHeight="1">
      <c r="B46" s="1206"/>
      <c r="C46" s="1207"/>
      <c r="D46" s="89"/>
      <c r="E46" s="1212" t="s">
        <v>30</v>
      </c>
      <c r="F46" s="1212"/>
      <c r="G46" s="1212"/>
      <c r="H46" s="1213"/>
      <c r="I46" s="86">
        <v>2</v>
      </c>
      <c r="J46" s="87">
        <v>1</v>
      </c>
      <c r="K46" s="87">
        <v>1</v>
      </c>
      <c r="L46" s="87">
        <v>2</v>
      </c>
      <c r="M46" s="88">
        <v>2</v>
      </c>
    </row>
    <row r="47" spans="2:13" ht="27.75" customHeight="1">
      <c r="B47" s="1206"/>
      <c r="C47" s="1207"/>
      <c r="D47" s="90"/>
      <c r="E47" s="1214" t="s">
        <v>31</v>
      </c>
      <c r="F47" s="1215"/>
      <c r="G47" s="1215"/>
      <c r="H47" s="1216"/>
      <c r="I47" s="86" t="s">
        <v>510</v>
      </c>
      <c r="J47" s="87" t="s">
        <v>510</v>
      </c>
      <c r="K47" s="87" t="s">
        <v>510</v>
      </c>
      <c r="L47" s="87" t="s">
        <v>510</v>
      </c>
      <c r="M47" s="88" t="s">
        <v>510</v>
      </c>
    </row>
    <row r="48" spans="2:13" ht="27.75" customHeight="1">
      <c r="B48" s="1206"/>
      <c r="C48" s="1207"/>
      <c r="D48" s="85"/>
      <c r="E48" s="1212" t="s">
        <v>32</v>
      </c>
      <c r="F48" s="1212"/>
      <c r="G48" s="1212"/>
      <c r="H48" s="1213"/>
      <c r="I48" s="86" t="s">
        <v>510</v>
      </c>
      <c r="J48" s="87" t="s">
        <v>510</v>
      </c>
      <c r="K48" s="87" t="s">
        <v>510</v>
      </c>
      <c r="L48" s="87" t="s">
        <v>510</v>
      </c>
      <c r="M48" s="88" t="s">
        <v>510</v>
      </c>
    </row>
    <row r="49" spans="2:13" ht="27.75" customHeight="1">
      <c r="B49" s="1208"/>
      <c r="C49" s="1209"/>
      <c r="D49" s="85"/>
      <c r="E49" s="1212" t="s">
        <v>33</v>
      </c>
      <c r="F49" s="1212"/>
      <c r="G49" s="1212"/>
      <c r="H49" s="1213"/>
      <c r="I49" s="86" t="s">
        <v>510</v>
      </c>
      <c r="J49" s="87" t="s">
        <v>510</v>
      </c>
      <c r="K49" s="87" t="s">
        <v>510</v>
      </c>
      <c r="L49" s="87" t="s">
        <v>510</v>
      </c>
      <c r="M49" s="88" t="s">
        <v>510</v>
      </c>
    </row>
    <row r="50" spans="2:13" ht="27.75" customHeight="1">
      <c r="B50" s="1217" t="s">
        <v>34</v>
      </c>
      <c r="C50" s="1218"/>
      <c r="D50" s="91"/>
      <c r="E50" s="1212" t="s">
        <v>35</v>
      </c>
      <c r="F50" s="1212"/>
      <c r="G50" s="1212"/>
      <c r="H50" s="1213"/>
      <c r="I50" s="86">
        <v>5876</v>
      </c>
      <c r="J50" s="87">
        <v>6237</v>
      </c>
      <c r="K50" s="87">
        <v>6663</v>
      </c>
      <c r="L50" s="87">
        <v>7765</v>
      </c>
      <c r="M50" s="88">
        <v>8152</v>
      </c>
    </row>
    <row r="51" spans="2:13" ht="27.75" customHeight="1">
      <c r="B51" s="1206"/>
      <c r="C51" s="1207"/>
      <c r="D51" s="85"/>
      <c r="E51" s="1212" t="s">
        <v>36</v>
      </c>
      <c r="F51" s="1212"/>
      <c r="G51" s="1212"/>
      <c r="H51" s="1213"/>
      <c r="I51" s="86">
        <v>1455</v>
      </c>
      <c r="J51" s="87">
        <v>1406</v>
      </c>
      <c r="K51" s="87">
        <v>1449</v>
      </c>
      <c r="L51" s="87">
        <v>1404</v>
      </c>
      <c r="M51" s="88">
        <v>1316</v>
      </c>
    </row>
    <row r="52" spans="2:13" ht="27.75" customHeight="1">
      <c r="B52" s="1208"/>
      <c r="C52" s="1209"/>
      <c r="D52" s="85"/>
      <c r="E52" s="1212" t="s">
        <v>37</v>
      </c>
      <c r="F52" s="1212"/>
      <c r="G52" s="1212"/>
      <c r="H52" s="1213"/>
      <c r="I52" s="86">
        <v>15153</v>
      </c>
      <c r="J52" s="87">
        <v>15455</v>
      </c>
      <c r="K52" s="87">
        <v>15442</v>
      </c>
      <c r="L52" s="87">
        <v>14873</v>
      </c>
      <c r="M52" s="88">
        <v>14805</v>
      </c>
    </row>
    <row r="53" spans="2:13" ht="27.75" customHeight="1" thickBot="1">
      <c r="B53" s="1219" t="s">
        <v>38</v>
      </c>
      <c r="C53" s="1220"/>
      <c r="D53" s="92"/>
      <c r="E53" s="1221" t="s">
        <v>39</v>
      </c>
      <c r="F53" s="1221"/>
      <c r="G53" s="1221"/>
      <c r="H53" s="1222"/>
      <c r="I53" s="93">
        <v>4277</v>
      </c>
      <c r="J53" s="94">
        <v>2664</v>
      </c>
      <c r="K53" s="94">
        <v>1678</v>
      </c>
      <c r="L53" s="94">
        <v>472</v>
      </c>
      <c r="M53" s="95">
        <v>-530</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P/NUIm0tGi7LyGQvSgOPlACYKiz0Sm9zk1ZnDBE/1SaENHzqJ/jECRPPv+tTo39MAwgDzowYxdzO9BrAG6uNjQ==" saltValue="dd1UQ/rS3eTxkhCXVkA7/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554</v>
      </c>
      <c r="G54" s="104" t="s">
        <v>555</v>
      </c>
      <c r="H54" s="105" t="s">
        <v>556</v>
      </c>
    </row>
    <row r="55" spans="2:8" ht="52.5" customHeight="1">
      <c r="B55" s="106"/>
      <c r="C55" s="1231" t="s">
        <v>42</v>
      </c>
      <c r="D55" s="1231"/>
      <c r="E55" s="1232"/>
      <c r="F55" s="107">
        <v>3093</v>
      </c>
      <c r="G55" s="107">
        <v>3500</v>
      </c>
      <c r="H55" s="108">
        <v>3784</v>
      </c>
    </row>
    <row r="56" spans="2:8" ht="52.5" customHeight="1">
      <c r="B56" s="109"/>
      <c r="C56" s="1233" t="s">
        <v>43</v>
      </c>
      <c r="D56" s="1233"/>
      <c r="E56" s="1234"/>
      <c r="F56" s="110">
        <v>1082</v>
      </c>
      <c r="G56" s="110">
        <v>1083</v>
      </c>
      <c r="H56" s="111">
        <v>1083</v>
      </c>
    </row>
    <row r="57" spans="2:8" ht="53.25" customHeight="1">
      <c r="B57" s="109"/>
      <c r="C57" s="1235" t="s">
        <v>44</v>
      </c>
      <c r="D57" s="1235"/>
      <c r="E57" s="1236"/>
      <c r="F57" s="112">
        <v>1264</v>
      </c>
      <c r="G57" s="112">
        <v>1754</v>
      </c>
      <c r="H57" s="113">
        <v>1839</v>
      </c>
    </row>
    <row r="58" spans="2:8" ht="45.75" customHeight="1">
      <c r="B58" s="114"/>
      <c r="C58" s="1223" t="s">
        <v>570</v>
      </c>
      <c r="D58" s="1224"/>
      <c r="E58" s="1225"/>
      <c r="F58" s="115">
        <v>579</v>
      </c>
      <c r="G58" s="115">
        <v>580</v>
      </c>
      <c r="H58" s="116">
        <v>580</v>
      </c>
    </row>
    <row r="59" spans="2:8" ht="45.75" customHeight="1">
      <c r="B59" s="114"/>
      <c r="C59" s="1223" t="s">
        <v>571</v>
      </c>
      <c r="D59" s="1224"/>
      <c r="E59" s="1225"/>
      <c r="F59" s="115" t="s">
        <v>575</v>
      </c>
      <c r="G59" s="115">
        <v>500</v>
      </c>
      <c r="H59" s="116">
        <v>500</v>
      </c>
    </row>
    <row r="60" spans="2:8" ht="45.75" customHeight="1">
      <c r="B60" s="114"/>
      <c r="C60" s="1223" t="s">
        <v>572</v>
      </c>
      <c r="D60" s="1224"/>
      <c r="E60" s="1225"/>
      <c r="F60" s="115">
        <v>124</v>
      </c>
      <c r="G60" s="115">
        <v>125</v>
      </c>
      <c r="H60" s="116">
        <v>125</v>
      </c>
    </row>
    <row r="61" spans="2:8" ht="45.75" customHeight="1">
      <c r="B61" s="114"/>
      <c r="C61" s="1223" t="s">
        <v>573</v>
      </c>
      <c r="D61" s="1224"/>
      <c r="E61" s="1225"/>
      <c r="F61" s="115">
        <v>134</v>
      </c>
      <c r="G61" s="115">
        <v>124</v>
      </c>
      <c r="H61" s="116">
        <v>118</v>
      </c>
    </row>
    <row r="62" spans="2:8" ht="45.75" customHeight="1" thickBot="1">
      <c r="B62" s="117"/>
      <c r="C62" s="1226" t="s">
        <v>574</v>
      </c>
      <c r="D62" s="1227"/>
      <c r="E62" s="1228"/>
      <c r="F62" s="118">
        <v>104</v>
      </c>
      <c r="G62" s="118">
        <v>104</v>
      </c>
      <c r="H62" s="119">
        <v>104</v>
      </c>
    </row>
    <row r="63" spans="2:8" ht="52.5" customHeight="1" thickBot="1">
      <c r="B63" s="120"/>
      <c r="C63" s="1229" t="s">
        <v>45</v>
      </c>
      <c r="D63" s="1229"/>
      <c r="E63" s="1230"/>
      <c r="F63" s="121">
        <v>5439</v>
      </c>
      <c r="G63" s="121">
        <v>6336</v>
      </c>
      <c r="H63" s="122">
        <v>6706</v>
      </c>
    </row>
    <row r="64" spans="2:8" ht="15" customHeight="1"/>
    <row r="65" ht="0" hidden="1" customHeight="1"/>
    <row r="66" ht="0" hidden="1" customHeight="1"/>
  </sheetData>
  <sheetProtection algorithmName="SHA-512" hashValue="pgILNQcQfHupL1LcHHBIyI12lKY8Kg+lLBKEygs+omJH3QfUnlyx1roNMQNQoMCCIWyqqPj3Wal9qf+8zNLlKw==" saltValue="yV0/ScCBtkM72PlDP6pb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549</v>
      </c>
      <c r="G2" s="136"/>
      <c r="H2" s="137"/>
    </row>
    <row r="3" spans="1:8">
      <c r="A3" s="133" t="s">
        <v>542</v>
      </c>
      <c r="B3" s="138"/>
      <c r="C3" s="139"/>
      <c r="D3" s="140">
        <v>45458</v>
      </c>
      <c r="E3" s="141"/>
      <c r="F3" s="142">
        <v>63956</v>
      </c>
      <c r="G3" s="143"/>
      <c r="H3" s="144"/>
    </row>
    <row r="4" spans="1:8">
      <c r="A4" s="145"/>
      <c r="B4" s="146"/>
      <c r="C4" s="147"/>
      <c r="D4" s="148">
        <v>16351</v>
      </c>
      <c r="E4" s="149"/>
      <c r="F4" s="150">
        <v>29239</v>
      </c>
      <c r="G4" s="151"/>
      <c r="H4" s="152"/>
    </row>
    <row r="5" spans="1:8">
      <c r="A5" s="133" t="s">
        <v>544</v>
      </c>
      <c r="B5" s="138"/>
      <c r="C5" s="139"/>
      <c r="D5" s="140">
        <v>56959</v>
      </c>
      <c r="E5" s="141"/>
      <c r="F5" s="142">
        <v>66255</v>
      </c>
      <c r="G5" s="143"/>
      <c r="H5" s="144"/>
    </row>
    <row r="6" spans="1:8">
      <c r="A6" s="145"/>
      <c r="B6" s="146"/>
      <c r="C6" s="147"/>
      <c r="D6" s="148">
        <v>13847</v>
      </c>
      <c r="E6" s="149"/>
      <c r="F6" s="150">
        <v>31822</v>
      </c>
      <c r="G6" s="151"/>
      <c r="H6" s="152"/>
    </row>
    <row r="7" spans="1:8">
      <c r="A7" s="133" t="s">
        <v>545</v>
      </c>
      <c r="B7" s="138"/>
      <c r="C7" s="139"/>
      <c r="D7" s="140">
        <v>38031</v>
      </c>
      <c r="E7" s="141"/>
      <c r="F7" s="142">
        <v>47278</v>
      </c>
      <c r="G7" s="143"/>
      <c r="H7" s="144"/>
    </row>
    <row r="8" spans="1:8">
      <c r="A8" s="145"/>
      <c r="B8" s="146"/>
      <c r="C8" s="147"/>
      <c r="D8" s="148">
        <v>16434</v>
      </c>
      <c r="E8" s="149"/>
      <c r="F8" s="150">
        <v>24096</v>
      </c>
      <c r="G8" s="151"/>
      <c r="H8" s="152"/>
    </row>
    <row r="9" spans="1:8">
      <c r="A9" s="133" t="s">
        <v>546</v>
      </c>
      <c r="B9" s="138"/>
      <c r="C9" s="139"/>
      <c r="D9" s="140">
        <v>25698</v>
      </c>
      <c r="E9" s="141"/>
      <c r="F9" s="142">
        <v>44504</v>
      </c>
      <c r="G9" s="143"/>
      <c r="H9" s="144"/>
    </row>
    <row r="10" spans="1:8">
      <c r="A10" s="145"/>
      <c r="B10" s="146"/>
      <c r="C10" s="147"/>
      <c r="D10" s="148">
        <v>11929</v>
      </c>
      <c r="E10" s="149"/>
      <c r="F10" s="150">
        <v>25876</v>
      </c>
      <c r="G10" s="151"/>
      <c r="H10" s="152"/>
    </row>
    <row r="11" spans="1:8">
      <c r="A11" s="133" t="s">
        <v>547</v>
      </c>
      <c r="B11" s="138"/>
      <c r="C11" s="139"/>
      <c r="D11" s="140">
        <v>24513</v>
      </c>
      <c r="E11" s="141"/>
      <c r="F11" s="142">
        <v>47820</v>
      </c>
      <c r="G11" s="143"/>
      <c r="H11" s="144"/>
    </row>
    <row r="12" spans="1:8">
      <c r="A12" s="145"/>
      <c r="B12" s="146"/>
      <c r="C12" s="153"/>
      <c r="D12" s="148">
        <v>11183</v>
      </c>
      <c r="E12" s="149"/>
      <c r="F12" s="150">
        <v>25855</v>
      </c>
      <c r="G12" s="151"/>
      <c r="H12" s="152"/>
    </row>
    <row r="13" spans="1:8">
      <c r="A13" s="133"/>
      <c r="B13" s="138"/>
      <c r="C13" s="154"/>
      <c r="D13" s="155">
        <v>38132</v>
      </c>
      <c r="E13" s="156"/>
      <c r="F13" s="157">
        <v>53963</v>
      </c>
      <c r="G13" s="158"/>
      <c r="H13" s="144"/>
    </row>
    <row r="14" spans="1:8">
      <c r="A14" s="145"/>
      <c r="B14" s="146"/>
      <c r="C14" s="147"/>
      <c r="D14" s="148">
        <v>13949</v>
      </c>
      <c r="E14" s="149"/>
      <c r="F14" s="150">
        <v>27378</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2.74</v>
      </c>
      <c r="C19" s="159">
        <f>ROUND(VALUE(SUBSTITUTE(実質収支比率等に係る経年分析!G$48,"▲","-")),2)</f>
        <v>3.37</v>
      </c>
      <c r="D19" s="159">
        <f>ROUND(VALUE(SUBSTITUTE(実質収支比率等に係る経年分析!H$48,"▲","-")),2)</f>
        <v>6.79</v>
      </c>
      <c r="E19" s="159">
        <f>ROUND(VALUE(SUBSTITUTE(実質収支比率等に係る経年分析!I$48,"▲","-")),2)</f>
        <v>4.79</v>
      </c>
      <c r="F19" s="159">
        <f>ROUND(VALUE(SUBSTITUTE(実質収支比率等に係る経年分析!J$48,"▲","-")),2)</f>
        <v>3.71</v>
      </c>
    </row>
    <row r="20" spans="1:11">
      <c r="A20" s="159" t="s">
        <v>49</v>
      </c>
      <c r="B20" s="159">
        <f>ROUND(VALUE(SUBSTITUTE(実質収支比率等に係る経年分析!F$47,"▲","-")),2)</f>
        <v>23.53</v>
      </c>
      <c r="C20" s="159">
        <f>ROUND(VALUE(SUBSTITUTE(実質収支比率等に係る経年分析!G$47,"▲","-")),2)</f>
        <v>25.04</v>
      </c>
      <c r="D20" s="159">
        <f>ROUND(VALUE(SUBSTITUTE(実質収支比率等に係る経年分析!H$47,"▲","-")),2)</f>
        <v>26.1</v>
      </c>
      <c r="E20" s="159">
        <f>ROUND(VALUE(SUBSTITUTE(実質収支比率等に係る経年分析!I$47,"▲","-")),2)</f>
        <v>29.81</v>
      </c>
      <c r="F20" s="159">
        <f>ROUND(VALUE(SUBSTITUTE(実質収支比率等に係る経年分析!J$47,"▲","-")),2)</f>
        <v>32.4</v>
      </c>
    </row>
    <row r="21" spans="1:11">
      <c r="A21" s="159" t="s">
        <v>50</v>
      </c>
      <c r="B21" s="159">
        <f>IF(ISNUMBER(VALUE(SUBSTITUTE(実質収支比率等に係る経年分析!F$49,"▲","-"))),ROUND(VALUE(SUBSTITUTE(実質収支比率等に係る経年分析!F$49,"▲","-")),2),NA())</f>
        <v>2.71</v>
      </c>
      <c r="C21" s="159">
        <f>IF(ISNUMBER(VALUE(SUBSTITUTE(実質収支比率等に係る経年分析!G$49,"▲","-"))),ROUND(VALUE(SUBSTITUTE(実質収支比率等に係る経年分析!G$49,"▲","-")),2),NA())</f>
        <v>2.48</v>
      </c>
      <c r="D21" s="159">
        <f>IF(ISNUMBER(VALUE(SUBSTITUTE(実質収支比率等に係る経年分析!H$49,"▲","-"))),ROUND(VALUE(SUBSTITUTE(実質収支比率等に係る経年分析!H$49,"▲","-")),2),NA())</f>
        <v>5.18</v>
      </c>
      <c r="E21" s="159">
        <f>IF(ISNUMBER(VALUE(SUBSTITUTE(実質収支比率等に係る経年分析!I$49,"▲","-"))),ROUND(VALUE(SUBSTITUTE(実質収支比率等に係る経年分析!I$49,"▲","-")),2),NA())</f>
        <v>1.41</v>
      </c>
      <c r="F21" s="159">
        <f>IF(ISNUMBER(VALUE(SUBSTITUTE(実質収支比率等に係る経年分析!J$49,"▲","-"))),ROUND(VALUE(SUBSTITUTE(実質収支比率等に係る経年分析!J$49,"▲","-")),2),NA())</f>
        <v>1.33</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荒尾市介護保険特別会計（介護サービス勘定）</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0.05</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0.05</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0.14000000000000001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0.03</v>
      </c>
    </row>
    <row r="30" spans="1:11">
      <c r="A30" s="160" t="str">
        <f>IF(連結実質赤字比率に係る赤字・黒字の構成分析!C$40="",NA(),連結実質赤字比率に係る赤字・黒字の構成分析!C$40)</f>
        <v>荒尾市後期高齢者医療特別会計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0.09</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0.09</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0.08</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7.0000000000000007E-2</v>
      </c>
    </row>
    <row r="31" spans="1:11">
      <c r="A31" s="160" t="str">
        <f>IF(連結実質赤字比率に係る赤字・黒字の構成分析!C$39="",NA(),連結実質赤字比率に係る赤字・黒字の構成分析!C$39)</f>
        <v>荒尾市下水道事業会計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0.76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2.0099999999999998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2.31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2.21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2.2799999999999998</v>
      </c>
    </row>
    <row r="32" spans="1:11">
      <c r="A32" s="160" t="str">
        <f>IF(連結実質赤字比率に係る赤字・黒字の構成分析!C$38="",NA(),連結実質赤字比率に係る赤字・黒字の構成分析!C$38)</f>
        <v>荒尾市国民健康保険特別会計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0.56999999999999995</v>
      </c>
      <c r="D32" s="160">
        <f>IF(ROUND(VALUE(SUBSTITUTE(連結実質赤字比率に係る赤字・黒字の構成分析!G$38,"▲", "-")), 2) &lt; 0, ABS(ROUND(VALUE(SUBSTITUTE(連結実質赤字比率に係る赤字・黒字の構成分析!G$38,"▲", "-")), 2)), NA())</f>
        <v>1.51</v>
      </c>
      <c r="E32" s="160" t="e">
        <f>IF(ROUND(VALUE(SUBSTITUTE(連結実質赤字比率に係る赤字・黒字の構成分析!G$38,"▲", "-")), 2) &gt;= 0, ABS(ROUND(VALUE(SUBSTITUTE(連結実質赤字比率に係る赤字・黒字の構成分析!G$38,"▲", "-")), 2)), NA())</f>
        <v>#N/A</v>
      </c>
      <c r="F32" s="160">
        <f>IF(ROUND(VALUE(SUBSTITUTE(連結実質赤字比率に係る赤字・黒字の構成分析!H$38,"▲", "-")), 2) &lt; 0, ABS(ROUND(VALUE(SUBSTITUTE(連結実質赤字比率に係る赤字・黒字の構成分析!H$38,"▲", "-")), 2)), NA())</f>
        <v>0.53</v>
      </c>
      <c r="G32" s="160" t="e">
        <f>IF(ROUND(VALUE(SUBSTITUTE(連結実質赤字比率に係る赤字・黒字の構成分析!H$38,"▲", "-")), 2) &gt;= 0, ABS(ROUND(VALUE(SUBSTITUTE(連結実質赤字比率に係る赤字・黒字の構成分析!H$38,"▲", "-")), 2)), NA())</f>
        <v>#N/A</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1.1599999999999999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2.5499999999999998</v>
      </c>
    </row>
    <row r="33" spans="1:16">
      <c r="A33" s="160" t="str">
        <f>IF(連結実質赤字比率に係る赤字・黒字の構成分析!C$37="",NA(),連結実質赤字比率に係る赤字・黒字の構成分析!C$37)</f>
        <v>荒尾市介護保険特別会計（保険勘定）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0.97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1.1000000000000001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1.84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3.23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3.56</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2.74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3.37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6.78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4.79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3.7</v>
      </c>
    </row>
    <row r="35" spans="1:16">
      <c r="A35" s="160" t="str">
        <f>IF(連結実質赤字比率に係る赤字・黒字の構成分析!C$35="",NA(),連結実質赤字比率に係る赤字・黒字の構成分析!C$35)</f>
        <v>荒尾市病院事業会計</v>
      </c>
      <c r="B35" s="160">
        <f>IF(ROUND(VALUE(SUBSTITUTE(連結実質赤字比率に係る赤字・黒字の構成分析!F$35,"▲", "-")), 2) &lt; 0, ABS(ROUND(VALUE(SUBSTITUTE(連結実質赤字比率に係る赤字・黒字の構成分析!F$35,"▲", "-")), 2)), NA())</f>
        <v>1.1200000000000001</v>
      </c>
      <c r="C35" s="160" t="e">
        <f>IF(ROUND(VALUE(SUBSTITUTE(連結実質赤字比率に係る赤字・黒字の構成分析!F$35,"▲", "-")), 2) &gt;= 0, ABS(ROUND(VALUE(SUBSTITUTE(連結実質赤字比率に係る赤字・黒字の構成分析!F$35,"▲", "-")), 2)), NA())</f>
        <v>#N/A</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1.88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4.68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5.4</v>
      </c>
    </row>
    <row r="36" spans="1:16">
      <c r="A36" s="160" t="str">
        <f>IF(連結実質赤字比率に係る赤字・黒字の構成分析!C$34="",NA(),連結実質赤字比率に係る赤字・黒字の構成分析!C$34)</f>
        <v>荒尾市水道事業会計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4.84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5.58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5.47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5.81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5.74</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1461</v>
      </c>
      <c r="E42" s="161"/>
      <c r="F42" s="161"/>
      <c r="G42" s="161">
        <f>'実質公債費比率（分子）の構造'!L$52</f>
        <v>1479</v>
      </c>
      <c r="H42" s="161"/>
      <c r="I42" s="161"/>
      <c r="J42" s="161">
        <f>'実質公債費比率（分子）の構造'!M$52</f>
        <v>1473</v>
      </c>
      <c r="K42" s="161"/>
      <c r="L42" s="161"/>
      <c r="M42" s="161">
        <f>'実質公債費比率（分子）の構造'!N$52</f>
        <v>1452</v>
      </c>
      <c r="N42" s="161"/>
      <c r="O42" s="161"/>
      <c r="P42" s="161">
        <f>'実質公債費比率（分子）の構造'!O$52</f>
        <v>1399</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9</v>
      </c>
      <c r="C44" s="161"/>
      <c r="D44" s="161"/>
      <c r="E44" s="161">
        <f>'実質公債費比率（分子）の構造'!L$50</f>
        <v>9</v>
      </c>
      <c r="F44" s="161"/>
      <c r="G44" s="161"/>
      <c r="H44" s="161">
        <f>'実質公債費比率（分子）の構造'!M$50</f>
        <v>9</v>
      </c>
      <c r="I44" s="161"/>
      <c r="J44" s="161"/>
      <c r="K44" s="161">
        <f>'実質公債費比率（分子）の構造'!N$50</f>
        <v>13</v>
      </c>
      <c r="L44" s="161"/>
      <c r="M44" s="161"/>
      <c r="N44" s="161">
        <f>'実質公債費比率（分子）の構造'!O$50</f>
        <v>7</v>
      </c>
      <c r="O44" s="161"/>
      <c r="P44" s="161"/>
    </row>
    <row r="45" spans="1:16">
      <c r="A45" s="161" t="s">
        <v>60</v>
      </c>
      <c r="B45" s="161">
        <f>'実質公債費比率（分子）の構造'!K$49</f>
        <v>103</v>
      </c>
      <c r="C45" s="161"/>
      <c r="D45" s="161"/>
      <c r="E45" s="161">
        <f>'実質公債費比率（分子）の構造'!L$49</f>
        <v>146</v>
      </c>
      <c r="F45" s="161"/>
      <c r="G45" s="161"/>
      <c r="H45" s="161">
        <f>'実質公債費比率（分子）の構造'!M$49</f>
        <v>101</v>
      </c>
      <c r="I45" s="161"/>
      <c r="J45" s="161"/>
      <c r="K45" s="161">
        <f>'実質公債費比率（分子）の構造'!N$49</f>
        <v>99</v>
      </c>
      <c r="L45" s="161"/>
      <c r="M45" s="161"/>
      <c r="N45" s="161">
        <f>'実質公債費比率（分子）の構造'!O$49</f>
        <v>100</v>
      </c>
      <c r="O45" s="161"/>
      <c r="P45" s="161"/>
    </row>
    <row r="46" spans="1:16">
      <c r="A46" s="161" t="s">
        <v>61</v>
      </c>
      <c r="B46" s="161">
        <f>'実質公債費比率（分子）の構造'!K$48</f>
        <v>926</v>
      </c>
      <c r="C46" s="161"/>
      <c r="D46" s="161"/>
      <c r="E46" s="161">
        <f>'実質公債費比率（分子）の構造'!L$48</f>
        <v>886</v>
      </c>
      <c r="F46" s="161"/>
      <c r="G46" s="161"/>
      <c r="H46" s="161">
        <f>'実質公債費比率（分子）の構造'!M$48</f>
        <v>837</v>
      </c>
      <c r="I46" s="161"/>
      <c r="J46" s="161"/>
      <c r="K46" s="161">
        <f>'実質公債費比率（分子）の構造'!N$48</f>
        <v>769</v>
      </c>
      <c r="L46" s="161"/>
      <c r="M46" s="161"/>
      <c r="N46" s="161">
        <f>'実質公債費比率（分子）の構造'!O$48</f>
        <v>633</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1650</v>
      </c>
      <c r="C49" s="161"/>
      <c r="D49" s="161"/>
      <c r="E49" s="161">
        <f>'実質公債費比率（分子）の構造'!L$45</f>
        <v>1606</v>
      </c>
      <c r="F49" s="161"/>
      <c r="G49" s="161"/>
      <c r="H49" s="161">
        <f>'実質公債費比率（分子）の構造'!M$45</f>
        <v>1487</v>
      </c>
      <c r="I49" s="161"/>
      <c r="J49" s="161"/>
      <c r="K49" s="161">
        <f>'実質公債費比率（分子）の構造'!N$45</f>
        <v>1621</v>
      </c>
      <c r="L49" s="161"/>
      <c r="M49" s="161"/>
      <c r="N49" s="161">
        <f>'実質公債費比率（分子）の構造'!O$45</f>
        <v>1584</v>
      </c>
      <c r="O49" s="161"/>
      <c r="P49" s="161"/>
    </row>
    <row r="50" spans="1:16">
      <c r="A50" s="161" t="s">
        <v>65</v>
      </c>
      <c r="B50" s="161" t="e">
        <f>NA()</f>
        <v>#N/A</v>
      </c>
      <c r="C50" s="161">
        <f>IF(ISNUMBER('実質公債費比率（分子）の構造'!K$53),'実質公債費比率（分子）の構造'!K$53,NA())</f>
        <v>1227</v>
      </c>
      <c r="D50" s="161" t="e">
        <f>NA()</f>
        <v>#N/A</v>
      </c>
      <c r="E50" s="161" t="e">
        <f>NA()</f>
        <v>#N/A</v>
      </c>
      <c r="F50" s="161">
        <f>IF(ISNUMBER('実質公債費比率（分子）の構造'!L$53),'実質公債費比率（分子）の構造'!L$53,NA())</f>
        <v>1168</v>
      </c>
      <c r="G50" s="161" t="e">
        <f>NA()</f>
        <v>#N/A</v>
      </c>
      <c r="H50" s="161" t="e">
        <f>NA()</f>
        <v>#N/A</v>
      </c>
      <c r="I50" s="161">
        <f>IF(ISNUMBER('実質公債費比率（分子）の構造'!M$53),'実質公債費比率（分子）の構造'!M$53,NA())</f>
        <v>961</v>
      </c>
      <c r="J50" s="161" t="e">
        <f>NA()</f>
        <v>#N/A</v>
      </c>
      <c r="K50" s="161" t="e">
        <f>NA()</f>
        <v>#N/A</v>
      </c>
      <c r="L50" s="161">
        <f>IF(ISNUMBER('実質公債費比率（分子）の構造'!N$53),'実質公債費比率（分子）の構造'!N$53,NA())</f>
        <v>1050</v>
      </c>
      <c r="M50" s="161" t="e">
        <f>NA()</f>
        <v>#N/A</v>
      </c>
      <c r="N50" s="161" t="e">
        <f>NA()</f>
        <v>#N/A</v>
      </c>
      <c r="O50" s="161">
        <f>IF(ISNUMBER('実質公債費比率（分子）の構造'!O$53),'実質公債費比率（分子）の構造'!O$53,NA())</f>
        <v>925</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15153</v>
      </c>
      <c r="E56" s="160"/>
      <c r="F56" s="160"/>
      <c r="G56" s="160">
        <f>'将来負担比率（分子）の構造'!J$52</f>
        <v>15455</v>
      </c>
      <c r="H56" s="160"/>
      <c r="I56" s="160"/>
      <c r="J56" s="160">
        <f>'将来負担比率（分子）の構造'!K$52</f>
        <v>15442</v>
      </c>
      <c r="K56" s="160"/>
      <c r="L56" s="160"/>
      <c r="M56" s="160">
        <f>'将来負担比率（分子）の構造'!L$52</f>
        <v>14873</v>
      </c>
      <c r="N56" s="160"/>
      <c r="O56" s="160"/>
      <c r="P56" s="160">
        <f>'将来負担比率（分子）の構造'!M$52</f>
        <v>14805</v>
      </c>
    </row>
    <row r="57" spans="1:16">
      <c r="A57" s="160" t="s">
        <v>36</v>
      </c>
      <c r="B57" s="160"/>
      <c r="C57" s="160"/>
      <c r="D57" s="160">
        <f>'将来負担比率（分子）の構造'!I$51</f>
        <v>1455</v>
      </c>
      <c r="E57" s="160"/>
      <c r="F57" s="160"/>
      <c r="G57" s="160">
        <f>'将来負担比率（分子）の構造'!J$51</f>
        <v>1406</v>
      </c>
      <c r="H57" s="160"/>
      <c r="I57" s="160"/>
      <c r="J57" s="160">
        <f>'将来負担比率（分子）の構造'!K$51</f>
        <v>1449</v>
      </c>
      <c r="K57" s="160"/>
      <c r="L57" s="160"/>
      <c r="M57" s="160">
        <f>'将来負担比率（分子）の構造'!L$51</f>
        <v>1404</v>
      </c>
      <c r="N57" s="160"/>
      <c r="O57" s="160"/>
      <c r="P57" s="160">
        <f>'将来負担比率（分子）の構造'!M$51</f>
        <v>1316</v>
      </c>
    </row>
    <row r="58" spans="1:16">
      <c r="A58" s="160" t="s">
        <v>35</v>
      </c>
      <c r="B58" s="160"/>
      <c r="C58" s="160"/>
      <c r="D58" s="160">
        <f>'将来負担比率（分子）の構造'!I$50</f>
        <v>5876</v>
      </c>
      <c r="E58" s="160"/>
      <c r="F58" s="160"/>
      <c r="G58" s="160">
        <f>'将来負担比率（分子）の構造'!J$50</f>
        <v>6237</v>
      </c>
      <c r="H58" s="160"/>
      <c r="I58" s="160"/>
      <c r="J58" s="160">
        <f>'将来負担比率（分子）の構造'!K$50</f>
        <v>6663</v>
      </c>
      <c r="K58" s="160"/>
      <c r="L58" s="160"/>
      <c r="M58" s="160">
        <f>'将来負担比率（分子）の構造'!L$50</f>
        <v>7765</v>
      </c>
      <c r="N58" s="160"/>
      <c r="O58" s="160"/>
      <c r="P58" s="160">
        <f>'将来負担比率（分子）の構造'!M$50</f>
        <v>8152</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2</v>
      </c>
      <c r="C61" s="160"/>
      <c r="D61" s="160"/>
      <c r="E61" s="160">
        <f>'将来負担比率（分子）の構造'!J$46</f>
        <v>1</v>
      </c>
      <c r="F61" s="160"/>
      <c r="G61" s="160"/>
      <c r="H61" s="160">
        <f>'将来負担比率（分子）の構造'!K$46</f>
        <v>1</v>
      </c>
      <c r="I61" s="160"/>
      <c r="J61" s="160"/>
      <c r="K61" s="160">
        <f>'将来負担比率（分子）の構造'!L$46</f>
        <v>2</v>
      </c>
      <c r="L61" s="160"/>
      <c r="M61" s="160"/>
      <c r="N61" s="160">
        <f>'将来負担比率（分子）の構造'!M$46</f>
        <v>2</v>
      </c>
      <c r="O61" s="160"/>
      <c r="P61" s="160"/>
    </row>
    <row r="62" spans="1:16">
      <c r="A62" s="160" t="s">
        <v>29</v>
      </c>
      <c r="B62" s="160">
        <f>'将来負担比率（分子）の構造'!I$45</f>
        <v>2266</v>
      </c>
      <c r="C62" s="160"/>
      <c r="D62" s="160"/>
      <c r="E62" s="160">
        <f>'将来負担比率（分子）の構造'!J$45</f>
        <v>2052</v>
      </c>
      <c r="F62" s="160"/>
      <c r="G62" s="160"/>
      <c r="H62" s="160">
        <f>'将来負担比率（分子）の構造'!K$45</f>
        <v>1905</v>
      </c>
      <c r="I62" s="160"/>
      <c r="J62" s="160"/>
      <c r="K62" s="160">
        <f>'将来負担比率（分子）の構造'!L$45</f>
        <v>1928</v>
      </c>
      <c r="L62" s="160"/>
      <c r="M62" s="160"/>
      <c r="N62" s="160">
        <f>'将来負担比率（分子）の構造'!M$45</f>
        <v>1930</v>
      </c>
      <c r="O62" s="160"/>
      <c r="P62" s="160"/>
    </row>
    <row r="63" spans="1:16">
      <c r="A63" s="160" t="s">
        <v>28</v>
      </c>
      <c r="B63" s="160">
        <f>'将来負担比率（分子）の構造'!I$44</f>
        <v>974</v>
      </c>
      <c r="C63" s="160"/>
      <c r="D63" s="160"/>
      <c r="E63" s="160">
        <f>'将来負担比率（分子）の構造'!J$44</f>
        <v>778</v>
      </c>
      <c r="F63" s="160"/>
      <c r="G63" s="160"/>
      <c r="H63" s="160">
        <f>'将来負担比率（分子）の構造'!K$44</f>
        <v>671</v>
      </c>
      <c r="I63" s="160"/>
      <c r="J63" s="160"/>
      <c r="K63" s="160">
        <f>'将来負担比率（分子）の構造'!L$44</f>
        <v>614</v>
      </c>
      <c r="L63" s="160"/>
      <c r="M63" s="160"/>
      <c r="N63" s="160">
        <f>'将来負担比率（分子）の構造'!M$44</f>
        <v>506</v>
      </c>
      <c r="O63" s="160"/>
      <c r="P63" s="160"/>
    </row>
    <row r="64" spans="1:16">
      <c r="A64" s="160" t="s">
        <v>27</v>
      </c>
      <c r="B64" s="160">
        <f>'将来負担比率（分子）の構造'!I$43</f>
        <v>7459</v>
      </c>
      <c r="C64" s="160"/>
      <c r="D64" s="160"/>
      <c r="E64" s="160">
        <f>'将来負担比率（分子）の構造'!J$43</f>
        <v>7048</v>
      </c>
      <c r="F64" s="160"/>
      <c r="G64" s="160"/>
      <c r="H64" s="160">
        <f>'将来負担比率（分子）の構造'!K$43</f>
        <v>6534</v>
      </c>
      <c r="I64" s="160"/>
      <c r="J64" s="160"/>
      <c r="K64" s="160">
        <f>'将来負担比率（分子）の構造'!L$43</f>
        <v>6243</v>
      </c>
      <c r="L64" s="160"/>
      <c r="M64" s="160"/>
      <c r="N64" s="160">
        <f>'将来負担比率（分子）の構造'!M$43</f>
        <v>6040</v>
      </c>
      <c r="O64" s="160"/>
      <c r="P64" s="160"/>
    </row>
    <row r="65" spans="1:16">
      <c r="A65" s="160" t="s">
        <v>26</v>
      </c>
      <c r="B65" s="160">
        <f>'将来負担比率（分子）の構造'!I$42</f>
        <v>243</v>
      </c>
      <c r="C65" s="160"/>
      <c r="D65" s="160"/>
      <c r="E65" s="160">
        <f>'将来負担比率（分子）の構造'!J$42</f>
        <v>224</v>
      </c>
      <c r="F65" s="160"/>
      <c r="G65" s="160"/>
      <c r="H65" s="160">
        <f>'将来負担比率（分子）の構造'!K$42</f>
        <v>203</v>
      </c>
      <c r="I65" s="160"/>
      <c r="J65" s="160"/>
      <c r="K65" s="160">
        <f>'将来負担比率（分子）の構造'!L$42</f>
        <v>184</v>
      </c>
      <c r="L65" s="160"/>
      <c r="M65" s="160"/>
      <c r="N65" s="160">
        <f>'将来負担比率（分子）の構造'!M$42</f>
        <v>165</v>
      </c>
      <c r="O65" s="160"/>
      <c r="P65" s="160"/>
    </row>
    <row r="66" spans="1:16">
      <c r="A66" s="160" t="s">
        <v>25</v>
      </c>
      <c r="B66" s="160">
        <f>'将来負担比率（分子）の構造'!I$41</f>
        <v>15818</v>
      </c>
      <c r="C66" s="160"/>
      <c r="D66" s="160"/>
      <c r="E66" s="160">
        <f>'将来負担比率（分子）の構造'!J$41</f>
        <v>15660</v>
      </c>
      <c r="F66" s="160"/>
      <c r="G66" s="160"/>
      <c r="H66" s="160">
        <f>'将来負担比率（分子）の構造'!K$41</f>
        <v>15918</v>
      </c>
      <c r="I66" s="160"/>
      <c r="J66" s="160"/>
      <c r="K66" s="160">
        <f>'将来負担比率（分子）の構造'!L$41</f>
        <v>15543</v>
      </c>
      <c r="L66" s="160"/>
      <c r="M66" s="160"/>
      <c r="N66" s="160">
        <f>'将来負担比率（分子）の構造'!M$41</f>
        <v>15100</v>
      </c>
      <c r="O66" s="160"/>
      <c r="P66" s="160"/>
    </row>
    <row r="67" spans="1:16">
      <c r="A67" s="160" t="s">
        <v>69</v>
      </c>
      <c r="B67" s="160" t="e">
        <f>NA()</f>
        <v>#N/A</v>
      </c>
      <c r="C67" s="160">
        <f>IF(ISNUMBER('将来負担比率（分子）の構造'!I$53), IF('将来負担比率（分子）の構造'!I$53 &lt; 0, 0, '将来負担比率（分子）の構造'!I$53), NA())</f>
        <v>4277</v>
      </c>
      <c r="D67" s="160" t="e">
        <f>NA()</f>
        <v>#N/A</v>
      </c>
      <c r="E67" s="160" t="e">
        <f>NA()</f>
        <v>#N/A</v>
      </c>
      <c r="F67" s="160">
        <f>IF(ISNUMBER('将来負担比率（分子）の構造'!J$53), IF('将来負担比率（分子）の構造'!J$53 &lt; 0, 0, '将来負担比率（分子）の構造'!J$53), NA())</f>
        <v>2664</v>
      </c>
      <c r="G67" s="160" t="e">
        <f>NA()</f>
        <v>#N/A</v>
      </c>
      <c r="H67" s="160" t="e">
        <f>NA()</f>
        <v>#N/A</v>
      </c>
      <c r="I67" s="160">
        <f>IF(ISNUMBER('将来負担比率（分子）の構造'!K$53), IF('将来負担比率（分子）の構造'!K$53 &lt; 0, 0, '将来負担比率（分子）の構造'!K$53), NA())</f>
        <v>1678</v>
      </c>
      <c r="J67" s="160" t="e">
        <f>NA()</f>
        <v>#N/A</v>
      </c>
      <c r="K67" s="160" t="e">
        <f>NA()</f>
        <v>#N/A</v>
      </c>
      <c r="L67" s="160">
        <f>IF(ISNUMBER('将来負担比率（分子）の構造'!L$53), IF('将来負担比率（分子）の構造'!L$53 &lt; 0, 0, '将来負担比率（分子）の構造'!L$53), NA())</f>
        <v>472</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3093</v>
      </c>
      <c r="C72" s="164">
        <f>基金残高に係る経年分析!G55</f>
        <v>3500</v>
      </c>
      <c r="D72" s="164">
        <f>基金残高に係る経年分析!H55</f>
        <v>3784</v>
      </c>
    </row>
    <row r="73" spans="1:16">
      <c r="A73" s="163" t="s">
        <v>72</v>
      </c>
      <c r="B73" s="164">
        <f>基金残高に係る経年分析!F56</f>
        <v>1082</v>
      </c>
      <c r="C73" s="164">
        <f>基金残高に係る経年分析!G56</f>
        <v>1083</v>
      </c>
      <c r="D73" s="164">
        <f>基金残高に係る経年分析!H56</f>
        <v>1083</v>
      </c>
    </row>
    <row r="74" spans="1:16">
      <c r="A74" s="163" t="s">
        <v>73</v>
      </c>
      <c r="B74" s="164">
        <f>基金残高に係る経年分析!F57</f>
        <v>1264</v>
      </c>
      <c r="C74" s="164">
        <f>基金残高に係る経年分析!G57</f>
        <v>1754</v>
      </c>
      <c r="D74" s="164">
        <f>基金残高に係る経年分析!H57</f>
        <v>1839</v>
      </c>
    </row>
  </sheetData>
  <sheetProtection algorithmName="SHA-512" hashValue="KN2smv4ghVt0GPjl89hF/Osq0RPlUuJYTm/6T6VurL/1eOKhoOgvWK9t6cFVZCn7B6Bm9tjb/JZ4TQn7dnwvGQ==" saltValue="QQpAuAPDzo5S7HrsbDfAM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205</v>
      </c>
      <c r="DI1" s="598"/>
      <c r="DJ1" s="598"/>
      <c r="DK1" s="598"/>
      <c r="DL1" s="598"/>
      <c r="DM1" s="598"/>
      <c r="DN1" s="599"/>
      <c r="DO1" s="205"/>
      <c r="DP1" s="597" t="s">
        <v>206</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208</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209</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210</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211</v>
      </c>
      <c r="S4" s="601"/>
      <c r="T4" s="601"/>
      <c r="U4" s="601"/>
      <c r="V4" s="601"/>
      <c r="W4" s="601"/>
      <c r="X4" s="601"/>
      <c r="Y4" s="602"/>
      <c r="Z4" s="600" t="s">
        <v>212</v>
      </c>
      <c r="AA4" s="601"/>
      <c r="AB4" s="601"/>
      <c r="AC4" s="602"/>
      <c r="AD4" s="600" t="s">
        <v>213</v>
      </c>
      <c r="AE4" s="601"/>
      <c r="AF4" s="601"/>
      <c r="AG4" s="601"/>
      <c r="AH4" s="601"/>
      <c r="AI4" s="601"/>
      <c r="AJ4" s="601"/>
      <c r="AK4" s="602"/>
      <c r="AL4" s="600" t="s">
        <v>212</v>
      </c>
      <c r="AM4" s="601"/>
      <c r="AN4" s="601"/>
      <c r="AO4" s="602"/>
      <c r="AP4" s="606" t="s">
        <v>214</v>
      </c>
      <c r="AQ4" s="606"/>
      <c r="AR4" s="606"/>
      <c r="AS4" s="606"/>
      <c r="AT4" s="606"/>
      <c r="AU4" s="606"/>
      <c r="AV4" s="606"/>
      <c r="AW4" s="606"/>
      <c r="AX4" s="606"/>
      <c r="AY4" s="606"/>
      <c r="AZ4" s="606"/>
      <c r="BA4" s="606"/>
      <c r="BB4" s="606"/>
      <c r="BC4" s="606"/>
      <c r="BD4" s="606"/>
      <c r="BE4" s="606"/>
      <c r="BF4" s="606"/>
      <c r="BG4" s="606" t="s">
        <v>215</v>
      </c>
      <c r="BH4" s="606"/>
      <c r="BI4" s="606"/>
      <c r="BJ4" s="606"/>
      <c r="BK4" s="606"/>
      <c r="BL4" s="606"/>
      <c r="BM4" s="606"/>
      <c r="BN4" s="606"/>
      <c r="BO4" s="606" t="s">
        <v>212</v>
      </c>
      <c r="BP4" s="606"/>
      <c r="BQ4" s="606"/>
      <c r="BR4" s="606"/>
      <c r="BS4" s="606" t="s">
        <v>216</v>
      </c>
      <c r="BT4" s="606"/>
      <c r="BU4" s="606"/>
      <c r="BV4" s="606"/>
      <c r="BW4" s="606"/>
      <c r="BX4" s="606"/>
      <c r="BY4" s="606"/>
      <c r="BZ4" s="606"/>
      <c r="CA4" s="606"/>
      <c r="CB4" s="606"/>
      <c r="CD4" s="603" t="s">
        <v>217</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218</v>
      </c>
      <c r="C5" s="608"/>
      <c r="D5" s="608"/>
      <c r="E5" s="608"/>
      <c r="F5" s="608"/>
      <c r="G5" s="608"/>
      <c r="H5" s="608"/>
      <c r="I5" s="608"/>
      <c r="J5" s="608"/>
      <c r="K5" s="608"/>
      <c r="L5" s="608"/>
      <c r="M5" s="608"/>
      <c r="N5" s="608"/>
      <c r="O5" s="608"/>
      <c r="P5" s="608"/>
      <c r="Q5" s="609"/>
      <c r="R5" s="610">
        <v>5191819</v>
      </c>
      <c r="S5" s="611"/>
      <c r="T5" s="611"/>
      <c r="U5" s="611"/>
      <c r="V5" s="611"/>
      <c r="W5" s="611"/>
      <c r="X5" s="611"/>
      <c r="Y5" s="612"/>
      <c r="Z5" s="613">
        <v>24.8</v>
      </c>
      <c r="AA5" s="613"/>
      <c r="AB5" s="613"/>
      <c r="AC5" s="613"/>
      <c r="AD5" s="614">
        <v>5191819</v>
      </c>
      <c r="AE5" s="614"/>
      <c r="AF5" s="614"/>
      <c r="AG5" s="614"/>
      <c r="AH5" s="614"/>
      <c r="AI5" s="614"/>
      <c r="AJ5" s="614"/>
      <c r="AK5" s="614"/>
      <c r="AL5" s="615">
        <v>45.7</v>
      </c>
      <c r="AM5" s="616"/>
      <c r="AN5" s="616"/>
      <c r="AO5" s="617"/>
      <c r="AP5" s="607" t="s">
        <v>219</v>
      </c>
      <c r="AQ5" s="608"/>
      <c r="AR5" s="608"/>
      <c r="AS5" s="608"/>
      <c r="AT5" s="608"/>
      <c r="AU5" s="608"/>
      <c r="AV5" s="608"/>
      <c r="AW5" s="608"/>
      <c r="AX5" s="608"/>
      <c r="AY5" s="608"/>
      <c r="AZ5" s="608"/>
      <c r="BA5" s="608"/>
      <c r="BB5" s="608"/>
      <c r="BC5" s="608"/>
      <c r="BD5" s="608"/>
      <c r="BE5" s="608"/>
      <c r="BF5" s="609"/>
      <c r="BG5" s="621">
        <v>5182024</v>
      </c>
      <c r="BH5" s="622"/>
      <c r="BI5" s="622"/>
      <c r="BJ5" s="622"/>
      <c r="BK5" s="622"/>
      <c r="BL5" s="622"/>
      <c r="BM5" s="622"/>
      <c r="BN5" s="623"/>
      <c r="BO5" s="624">
        <v>99.8</v>
      </c>
      <c r="BP5" s="624"/>
      <c r="BQ5" s="624"/>
      <c r="BR5" s="624"/>
      <c r="BS5" s="625">
        <v>218608</v>
      </c>
      <c r="BT5" s="625"/>
      <c r="BU5" s="625"/>
      <c r="BV5" s="625"/>
      <c r="BW5" s="625"/>
      <c r="BX5" s="625"/>
      <c r="BY5" s="625"/>
      <c r="BZ5" s="625"/>
      <c r="CA5" s="625"/>
      <c r="CB5" s="629"/>
      <c r="CD5" s="603" t="s">
        <v>214</v>
      </c>
      <c r="CE5" s="604"/>
      <c r="CF5" s="604"/>
      <c r="CG5" s="604"/>
      <c r="CH5" s="604"/>
      <c r="CI5" s="604"/>
      <c r="CJ5" s="604"/>
      <c r="CK5" s="604"/>
      <c r="CL5" s="604"/>
      <c r="CM5" s="604"/>
      <c r="CN5" s="604"/>
      <c r="CO5" s="604"/>
      <c r="CP5" s="604"/>
      <c r="CQ5" s="605"/>
      <c r="CR5" s="603" t="s">
        <v>220</v>
      </c>
      <c r="CS5" s="604"/>
      <c r="CT5" s="604"/>
      <c r="CU5" s="604"/>
      <c r="CV5" s="604"/>
      <c r="CW5" s="604"/>
      <c r="CX5" s="604"/>
      <c r="CY5" s="605"/>
      <c r="CZ5" s="603" t="s">
        <v>212</v>
      </c>
      <c r="DA5" s="604"/>
      <c r="DB5" s="604"/>
      <c r="DC5" s="605"/>
      <c r="DD5" s="603" t="s">
        <v>221</v>
      </c>
      <c r="DE5" s="604"/>
      <c r="DF5" s="604"/>
      <c r="DG5" s="604"/>
      <c r="DH5" s="604"/>
      <c r="DI5" s="604"/>
      <c r="DJ5" s="604"/>
      <c r="DK5" s="604"/>
      <c r="DL5" s="604"/>
      <c r="DM5" s="604"/>
      <c r="DN5" s="604"/>
      <c r="DO5" s="604"/>
      <c r="DP5" s="605"/>
      <c r="DQ5" s="603" t="s">
        <v>222</v>
      </c>
      <c r="DR5" s="604"/>
      <c r="DS5" s="604"/>
      <c r="DT5" s="604"/>
      <c r="DU5" s="604"/>
      <c r="DV5" s="604"/>
      <c r="DW5" s="604"/>
      <c r="DX5" s="604"/>
      <c r="DY5" s="604"/>
      <c r="DZ5" s="604"/>
      <c r="EA5" s="604"/>
      <c r="EB5" s="604"/>
      <c r="EC5" s="605"/>
    </row>
    <row r="6" spans="2:143" ht="11.25" customHeight="1">
      <c r="B6" s="618" t="s">
        <v>223</v>
      </c>
      <c r="C6" s="619"/>
      <c r="D6" s="619"/>
      <c r="E6" s="619"/>
      <c r="F6" s="619"/>
      <c r="G6" s="619"/>
      <c r="H6" s="619"/>
      <c r="I6" s="619"/>
      <c r="J6" s="619"/>
      <c r="K6" s="619"/>
      <c r="L6" s="619"/>
      <c r="M6" s="619"/>
      <c r="N6" s="619"/>
      <c r="O6" s="619"/>
      <c r="P6" s="619"/>
      <c r="Q6" s="620"/>
      <c r="R6" s="621">
        <v>134246</v>
      </c>
      <c r="S6" s="622"/>
      <c r="T6" s="622"/>
      <c r="U6" s="622"/>
      <c r="V6" s="622"/>
      <c r="W6" s="622"/>
      <c r="X6" s="622"/>
      <c r="Y6" s="623"/>
      <c r="Z6" s="624">
        <v>0.6</v>
      </c>
      <c r="AA6" s="624"/>
      <c r="AB6" s="624"/>
      <c r="AC6" s="624"/>
      <c r="AD6" s="625">
        <v>134246</v>
      </c>
      <c r="AE6" s="625"/>
      <c r="AF6" s="625"/>
      <c r="AG6" s="625"/>
      <c r="AH6" s="625"/>
      <c r="AI6" s="625"/>
      <c r="AJ6" s="625"/>
      <c r="AK6" s="625"/>
      <c r="AL6" s="626">
        <v>1.2</v>
      </c>
      <c r="AM6" s="627"/>
      <c r="AN6" s="627"/>
      <c r="AO6" s="628"/>
      <c r="AP6" s="618" t="s">
        <v>224</v>
      </c>
      <c r="AQ6" s="619"/>
      <c r="AR6" s="619"/>
      <c r="AS6" s="619"/>
      <c r="AT6" s="619"/>
      <c r="AU6" s="619"/>
      <c r="AV6" s="619"/>
      <c r="AW6" s="619"/>
      <c r="AX6" s="619"/>
      <c r="AY6" s="619"/>
      <c r="AZ6" s="619"/>
      <c r="BA6" s="619"/>
      <c r="BB6" s="619"/>
      <c r="BC6" s="619"/>
      <c r="BD6" s="619"/>
      <c r="BE6" s="619"/>
      <c r="BF6" s="620"/>
      <c r="BG6" s="621">
        <v>5182024</v>
      </c>
      <c r="BH6" s="622"/>
      <c r="BI6" s="622"/>
      <c r="BJ6" s="622"/>
      <c r="BK6" s="622"/>
      <c r="BL6" s="622"/>
      <c r="BM6" s="622"/>
      <c r="BN6" s="623"/>
      <c r="BO6" s="624">
        <v>99.8</v>
      </c>
      <c r="BP6" s="624"/>
      <c r="BQ6" s="624"/>
      <c r="BR6" s="624"/>
      <c r="BS6" s="625">
        <v>218608</v>
      </c>
      <c r="BT6" s="625"/>
      <c r="BU6" s="625"/>
      <c r="BV6" s="625"/>
      <c r="BW6" s="625"/>
      <c r="BX6" s="625"/>
      <c r="BY6" s="625"/>
      <c r="BZ6" s="625"/>
      <c r="CA6" s="625"/>
      <c r="CB6" s="629"/>
      <c r="CD6" s="632" t="s">
        <v>225</v>
      </c>
      <c r="CE6" s="633"/>
      <c r="CF6" s="633"/>
      <c r="CG6" s="633"/>
      <c r="CH6" s="633"/>
      <c r="CI6" s="633"/>
      <c r="CJ6" s="633"/>
      <c r="CK6" s="633"/>
      <c r="CL6" s="633"/>
      <c r="CM6" s="633"/>
      <c r="CN6" s="633"/>
      <c r="CO6" s="633"/>
      <c r="CP6" s="633"/>
      <c r="CQ6" s="634"/>
      <c r="CR6" s="621">
        <v>197866</v>
      </c>
      <c r="CS6" s="622"/>
      <c r="CT6" s="622"/>
      <c r="CU6" s="622"/>
      <c r="CV6" s="622"/>
      <c r="CW6" s="622"/>
      <c r="CX6" s="622"/>
      <c r="CY6" s="623"/>
      <c r="CZ6" s="615">
        <v>1</v>
      </c>
      <c r="DA6" s="616"/>
      <c r="DB6" s="616"/>
      <c r="DC6" s="635"/>
      <c r="DD6" s="630" t="s">
        <v>226</v>
      </c>
      <c r="DE6" s="622"/>
      <c r="DF6" s="622"/>
      <c r="DG6" s="622"/>
      <c r="DH6" s="622"/>
      <c r="DI6" s="622"/>
      <c r="DJ6" s="622"/>
      <c r="DK6" s="622"/>
      <c r="DL6" s="622"/>
      <c r="DM6" s="622"/>
      <c r="DN6" s="622"/>
      <c r="DO6" s="622"/>
      <c r="DP6" s="623"/>
      <c r="DQ6" s="630">
        <v>197866</v>
      </c>
      <c r="DR6" s="622"/>
      <c r="DS6" s="622"/>
      <c r="DT6" s="622"/>
      <c r="DU6" s="622"/>
      <c r="DV6" s="622"/>
      <c r="DW6" s="622"/>
      <c r="DX6" s="622"/>
      <c r="DY6" s="622"/>
      <c r="DZ6" s="622"/>
      <c r="EA6" s="622"/>
      <c r="EB6" s="622"/>
      <c r="EC6" s="631"/>
    </row>
    <row r="7" spans="2:143" ht="11.25" customHeight="1">
      <c r="B7" s="618" t="s">
        <v>227</v>
      </c>
      <c r="C7" s="619"/>
      <c r="D7" s="619"/>
      <c r="E7" s="619"/>
      <c r="F7" s="619"/>
      <c r="G7" s="619"/>
      <c r="H7" s="619"/>
      <c r="I7" s="619"/>
      <c r="J7" s="619"/>
      <c r="K7" s="619"/>
      <c r="L7" s="619"/>
      <c r="M7" s="619"/>
      <c r="N7" s="619"/>
      <c r="O7" s="619"/>
      <c r="P7" s="619"/>
      <c r="Q7" s="620"/>
      <c r="R7" s="621">
        <v>8288</v>
      </c>
      <c r="S7" s="622"/>
      <c r="T7" s="622"/>
      <c r="U7" s="622"/>
      <c r="V7" s="622"/>
      <c r="W7" s="622"/>
      <c r="X7" s="622"/>
      <c r="Y7" s="623"/>
      <c r="Z7" s="624">
        <v>0</v>
      </c>
      <c r="AA7" s="624"/>
      <c r="AB7" s="624"/>
      <c r="AC7" s="624"/>
      <c r="AD7" s="625">
        <v>8288</v>
      </c>
      <c r="AE7" s="625"/>
      <c r="AF7" s="625"/>
      <c r="AG7" s="625"/>
      <c r="AH7" s="625"/>
      <c r="AI7" s="625"/>
      <c r="AJ7" s="625"/>
      <c r="AK7" s="625"/>
      <c r="AL7" s="626">
        <v>0.1</v>
      </c>
      <c r="AM7" s="627"/>
      <c r="AN7" s="627"/>
      <c r="AO7" s="628"/>
      <c r="AP7" s="618" t="s">
        <v>228</v>
      </c>
      <c r="AQ7" s="619"/>
      <c r="AR7" s="619"/>
      <c r="AS7" s="619"/>
      <c r="AT7" s="619"/>
      <c r="AU7" s="619"/>
      <c r="AV7" s="619"/>
      <c r="AW7" s="619"/>
      <c r="AX7" s="619"/>
      <c r="AY7" s="619"/>
      <c r="AZ7" s="619"/>
      <c r="BA7" s="619"/>
      <c r="BB7" s="619"/>
      <c r="BC7" s="619"/>
      <c r="BD7" s="619"/>
      <c r="BE7" s="619"/>
      <c r="BF7" s="620"/>
      <c r="BG7" s="621">
        <v>2127003</v>
      </c>
      <c r="BH7" s="622"/>
      <c r="BI7" s="622"/>
      <c r="BJ7" s="622"/>
      <c r="BK7" s="622"/>
      <c r="BL7" s="622"/>
      <c r="BM7" s="622"/>
      <c r="BN7" s="623"/>
      <c r="BO7" s="624">
        <v>41</v>
      </c>
      <c r="BP7" s="624"/>
      <c r="BQ7" s="624"/>
      <c r="BR7" s="624"/>
      <c r="BS7" s="625">
        <v>54446</v>
      </c>
      <c r="BT7" s="625"/>
      <c r="BU7" s="625"/>
      <c r="BV7" s="625"/>
      <c r="BW7" s="625"/>
      <c r="BX7" s="625"/>
      <c r="BY7" s="625"/>
      <c r="BZ7" s="625"/>
      <c r="CA7" s="625"/>
      <c r="CB7" s="629"/>
      <c r="CD7" s="636" t="s">
        <v>229</v>
      </c>
      <c r="CE7" s="637"/>
      <c r="CF7" s="637"/>
      <c r="CG7" s="637"/>
      <c r="CH7" s="637"/>
      <c r="CI7" s="637"/>
      <c r="CJ7" s="637"/>
      <c r="CK7" s="637"/>
      <c r="CL7" s="637"/>
      <c r="CM7" s="637"/>
      <c r="CN7" s="637"/>
      <c r="CO7" s="637"/>
      <c r="CP7" s="637"/>
      <c r="CQ7" s="638"/>
      <c r="CR7" s="621">
        <v>2132012</v>
      </c>
      <c r="CS7" s="622"/>
      <c r="CT7" s="622"/>
      <c r="CU7" s="622"/>
      <c r="CV7" s="622"/>
      <c r="CW7" s="622"/>
      <c r="CX7" s="622"/>
      <c r="CY7" s="623"/>
      <c r="CZ7" s="624">
        <v>10.5</v>
      </c>
      <c r="DA7" s="624"/>
      <c r="DB7" s="624"/>
      <c r="DC7" s="624"/>
      <c r="DD7" s="630">
        <v>104671</v>
      </c>
      <c r="DE7" s="622"/>
      <c r="DF7" s="622"/>
      <c r="DG7" s="622"/>
      <c r="DH7" s="622"/>
      <c r="DI7" s="622"/>
      <c r="DJ7" s="622"/>
      <c r="DK7" s="622"/>
      <c r="DL7" s="622"/>
      <c r="DM7" s="622"/>
      <c r="DN7" s="622"/>
      <c r="DO7" s="622"/>
      <c r="DP7" s="623"/>
      <c r="DQ7" s="630">
        <v>1928584</v>
      </c>
      <c r="DR7" s="622"/>
      <c r="DS7" s="622"/>
      <c r="DT7" s="622"/>
      <c r="DU7" s="622"/>
      <c r="DV7" s="622"/>
      <c r="DW7" s="622"/>
      <c r="DX7" s="622"/>
      <c r="DY7" s="622"/>
      <c r="DZ7" s="622"/>
      <c r="EA7" s="622"/>
      <c r="EB7" s="622"/>
      <c r="EC7" s="631"/>
    </row>
    <row r="8" spans="2:143" ht="11.25" customHeight="1">
      <c r="B8" s="618" t="s">
        <v>230</v>
      </c>
      <c r="C8" s="619"/>
      <c r="D8" s="619"/>
      <c r="E8" s="619"/>
      <c r="F8" s="619"/>
      <c r="G8" s="619"/>
      <c r="H8" s="619"/>
      <c r="I8" s="619"/>
      <c r="J8" s="619"/>
      <c r="K8" s="619"/>
      <c r="L8" s="619"/>
      <c r="M8" s="619"/>
      <c r="N8" s="619"/>
      <c r="O8" s="619"/>
      <c r="P8" s="619"/>
      <c r="Q8" s="620"/>
      <c r="R8" s="621">
        <v>11578</v>
      </c>
      <c r="S8" s="622"/>
      <c r="T8" s="622"/>
      <c r="U8" s="622"/>
      <c r="V8" s="622"/>
      <c r="W8" s="622"/>
      <c r="X8" s="622"/>
      <c r="Y8" s="623"/>
      <c r="Z8" s="624">
        <v>0.1</v>
      </c>
      <c r="AA8" s="624"/>
      <c r="AB8" s="624"/>
      <c r="AC8" s="624"/>
      <c r="AD8" s="625">
        <v>11578</v>
      </c>
      <c r="AE8" s="625"/>
      <c r="AF8" s="625"/>
      <c r="AG8" s="625"/>
      <c r="AH8" s="625"/>
      <c r="AI8" s="625"/>
      <c r="AJ8" s="625"/>
      <c r="AK8" s="625"/>
      <c r="AL8" s="626">
        <v>0.1</v>
      </c>
      <c r="AM8" s="627"/>
      <c r="AN8" s="627"/>
      <c r="AO8" s="628"/>
      <c r="AP8" s="618" t="s">
        <v>231</v>
      </c>
      <c r="AQ8" s="619"/>
      <c r="AR8" s="619"/>
      <c r="AS8" s="619"/>
      <c r="AT8" s="619"/>
      <c r="AU8" s="619"/>
      <c r="AV8" s="619"/>
      <c r="AW8" s="619"/>
      <c r="AX8" s="619"/>
      <c r="AY8" s="619"/>
      <c r="AZ8" s="619"/>
      <c r="BA8" s="619"/>
      <c r="BB8" s="619"/>
      <c r="BC8" s="619"/>
      <c r="BD8" s="619"/>
      <c r="BE8" s="619"/>
      <c r="BF8" s="620"/>
      <c r="BG8" s="621">
        <v>78670</v>
      </c>
      <c r="BH8" s="622"/>
      <c r="BI8" s="622"/>
      <c r="BJ8" s="622"/>
      <c r="BK8" s="622"/>
      <c r="BL8" s="622"/>
      <c r="BM8" s="622"/>
      <c r="BN8" s="623"/>
      <c r="BO8" s="624">
        <v>1.5</v>
      </c>
      <c r="BP8" s="624"/>
      <c r="BQ8" s="624"/>
      <c r="BR8" s="624"/>
      <c r="BS8" s="630" t="s">
        <v>232</v>
      </c>
      <c r="BT8" s="622"/>
      <c r="BU8" s="622"/>
      <c r="BV8" s="622"/>
      <c r="BW8" s="622"/>
      <c r="BX8" s="622"/>
      <c r="BY8" s="622"/>
      <c r="BZ8" s="622"/>
      <c r="CA8" s="622"/>
      <c r="CB8" s="631"/>
      <c r="CD8" s="636" t="s">
        <v>233</v>
      </c>
      <c r="CE8" s="637"/>
      <c r="CF8" s="637"/>
      <c r="CG8" s="637"/>
      <c r="CH8" s="637"/>
      <c r="CI8" s="637"/>
      <c r="CJ8" s="637"/>
      <c r="CK8" s="637"/>
      <c r="CL8" s="637"/>
      <c r="CM8" s="637"/>
      <c r="CN8" s="637"/>
      <c r="CO8" s="637"/>
      <c r="CP8" s="637"/>
      <c r="CQ8" s="638"/>
      <c r="CR8" s="621">
        <v>9806154</v>
      </c>
      <c r="CS8" s="622"/>
      <c r="CT8" s="622"/>
      <c r="CU8" s="622"/>
      <c r="CV8" s="622"/>
      <c r="CW8" s="622"/>
      <c r="CX8" s="622"/>
      <c r="CY8" s="623"/>
      <c r="CZ8" s="624">
        <v>48.3</v>
      </c>
      <c r="DA8" s="624"/>
      <c r="DB8" s="624"/>
      <c r="DC8" s="624"/>
      <c r="DD8" s="630">
        <v>39305</v>
      </c>
      <c r="DE8" s="622"/>
      <c r="DF8" s="622"/>
      <c r="DG8" s="622"/>
      <c r="DH8" s="622"/>
      <c r="DI8" s="622"/>
      <c r="DJ8" s="622"/>
      <c r="DK8" s="622"/>
      <c r="DL8" s="622"/>
      <c r="DM8" s="622"/>
      <c r="DN8" s="622"/>
      <c r="DO8" s="622"/>
      <c r="DP8" s="623"/>
      <c r="DQ8" s="630">
        <v>4522559</v>
      </c>
      <c r="DR8" s="622"/>
      <c r="DS8" s="622"/>
      <c r="DT8" s="622"/>
      <c r="DU8" s="622"/>
      <c r="DV8" s="622"/>
      <c r="DW8" s="622"/>
      <c r="DX8" s="622"/>
      <c r="DY8" s="622"/>
      <c r="DZ8" s="622"/>
      <c r="EA8" s="622"/>
      <c r="EB8" s="622"/>
      <c r="EC8" s="631"/>
    </row>
    <row r="9" spans="2:143" ht="11.25" customHeight="1">
      <c r="B9" s="618" t="s">
        <v>234</v>
      </c>
      <c r="C9" s="619"/>
      <c r="D9" s="619"/>
      <c r="E9" s="619"/>
      <c r="F9" s="619"/>
      <c r="G9" s="619"/>
      <c r="H9" s="619"/>
      <c r="I9" s="619"/>
      <c r="J9" s="619"/>
      <c r="K9" s="619"/>
      <c r="L9" s="619"/>
      <c r="M9" s="619"/>
      <c r="N9" s="619"/>
      <c r="O9" s="619"/>
      <c r="P9" s="619"/>
      <c r="Q9" s="620"/>
      <c r="R9" s="621">
        <v>16676</v>
      </c>
      <c r="S9" s="622"/>
      <c r="T9" s="622"/>
      <c r="U9" s="622"/>
      <c r="V9" s="622"/>
      <c r="W9" s="622"/>
      <c r="X9" s="622"/>
      <c r="Y9" s="623"/>
      <c r="Z9" s="624">
        <v>0.1</v>
      </c>
      <c r="AA9" s="624"/>
      <c r="AB9" s="624"/>
      <c r="AC9" s="624"/>
      <c r="AD9" s="625">
        <v>16676</v>
      </c>
      <c r="AE9" s="625"/>
      <c r="AF9" s="625"/>
      <c r="AG9" s="625"/>
      <c r="AH9" s="625"/>
      <c r="AI9" s="625"/>
      <c r="AJ9" s="625"/>
      <c r="AK9" s="625"/>
      <c r="AL9" s="626">
        <v>0.1</v>
      </c>
      <c r="AM9" s="627"/>
      <c r="AN9" s="627"/>
      <c r="AO9" s="628"/>
      <c r="AP9" s="618" t="s">
        <v>235</v>
      </c>
      <c r="AQ9" s="619"/>
      <c r="AR9" s="619"/>
      <c r="AS9" s="619"/>
      <c r="AT9" s="619"/>
      <c r="AU9" s="619"/>
      <c r="AV9" s="619"/>
      <c r="AW9" s="619"/>
      <c r="AX9" s="619"/>
      <c r="AY9" s="619"/>
      <c r="AZ9" s="619"/>
      <c r="BA9" s="619"/>
      <c r="BB9" s="619"/>
      <c r="BC9" s="619"/>
      <c r="BD9" s="619"/>
      <c r="BE9" s="619"/>
      <c r="BF9" s="620"/>
      <c r="BG9" s="621">
        <v>1754561</v>
      </c>
      <c r="BH9" s="622"/>
      <c r="BI9" s="622"/>
      <c r="BJ9" s="622"/>
      <c r="BK9" s="622"/>
      <c r="BL9" s="622"/>
      <c r="BM9" s="622"/>
      <c r="BN9" s="623"/>
      <c r="BO9" s="624">
        <v>33.799999999999997</v>
      </c>
      <c r="BP9" s="624"/>
      <c r="BQ9" s="624"/>
      <c r="BR9" s="624"/>
      <c r="BS9" s="630" t="s">
        <v>232</v>
      </c>
      <c r="BT9" s="622"/>
      <c r="BU9" s="622"/>
      <c r="BV9" s="622"/>
      <c r="BW9" s="622"/>
      <c r="BX9" s="622"/>
      <c r="BY9" s="622"/>
      <c r="BZ9" s="622"/>
      <c r="CA9" s="622"/>
      <c r="CB9" s="631"/>
      <c r="CD9" s="636" t="s">
        <v>236</v>
      </c>
      <c r="CE9" s="637"/>
      <c r="CF9" s="637"/>
      <c r="CG9" s="637"/>
      <c r="CH9" s="637"/>
      <c r="CI9" s="637"/>
      <c r="CJ9" s="637"/>
      <c r="CK9" s="637"/>
      <c r="CL9" s="637"/>
      <c r="CM9" s="637"/>
      <c r="CN9" s="637"/>
      <c r="CO9" s="637"/>
      <c r="CP9" s="637"/>
      <c r="CQ9" s="638"/>
      <c r="CR9" s="621">
        <v>2504656</v>
      </c>
      <c r="CS9" s="622"/>
      <c r="CT9" s="622"/>
      <c r="CU9" s="622"/>
      <c r="CV9" s="622"/>
      <c r="CW9" s="622"/>
      <c r="CX9" s="622"/>
      <c r="CY9" s="623"/>
      <c r="CZ9" s="624">
        <v>12.3</v>
      </c>
      <c r="DA9" s="624"/>
      <c r="DB9" s="624"/>
      <c r="DC9" s="624"/>
      <c r="DD9" s="630">
        <v>123002</v>
      </c>
      <c r="DE9" s="622"/>
      <c r="DF9" s="622"/>
      <c r="DG9" s="622"/>
      <c r="DH9" s="622"/>
      <c r="DI9" s="622"/>
      <c r="DJ9" s="622"/>
      <c r="DK9" s="622"/>
      <c r="DL9" s="622"/>
      <c r="DM9" s="622"/>
      <c r="DN9" s="622"/>
      <c r="DO9" s="622"/>
      <c r="DP9" s="623"/>
      <c r="DQ9" s="630">
        <v>2131900</v>
      </c>
      <c r="DR9" s="622"/>
      <c r="DS9" s="622"/>
      <c r="DT9" s="622"/>
      <c r="DU9" s="622"/>
      <c r="DV9" s="622"/>
      <c r="DW9" s="622"/>
      <c r="DX9" s="622"/>
      <c r="DY9" s="622"/>
      <c r="DZ9" s="622"/>
      <c r="EA9" s="622"/>
      <c r="EB9" s="622"/>
      <c r="EC9" s="631"/>
    </row>
    <row r="10" spans="2:143" ht="11.25" customHeight="1">
      <c r="B10" s="618" t="s">
        <v>237</v>
      </c>
      <c r="C10" s="619"/>
      <c r="D10" s="619"/>
      <c r="E10" s="619"/>
      <c r="F10" s="619"/>
      <c r="G10" s="619"/>
      <c r="H10" s="619"/>
      <c r="I10" s="619"/>
      <c r="J10" s="619"/>
      <c r="K10" s="619"/>
      <c r="L10" s="619"/>
      <c r="M10" s="619"/>
      <c r="N10" s="619"/>
      <c r="O10" s="619"/>
      <c r="P10" s="619"/>
      <c r="Q10" s="620"/>
      <c r="R10" s="621" t="s">
        <v>232</v>
      </c>
      <c r="S10" s="622"/>
      <c r="T10" s="622"/>
      <c r="U10" s="622"/>
      <c r="V10" s="622"/>
      <c r="W10" s="622"/>
      <c r="X10" s="622"/>
      <c r="Y10" s="623"/>
      <c r="Z10" s="624" t="s">
        <v>226</v>
      </c>
      <c r="AA10" s="624"/>
      <c r="AB10" s="624"/>
      <c r="AC10" s="624"/>
      <c r="AD10" s="625" t="s">
        <v>232</v>
      </c>
      <c r="AE10" s="625"/>
      <c r="AF10" s="625"/>
      <c r="AG10" s="625"/>
      <c r="AH10" s="625"/>
      <c r="AI10" s="625"/>
      <c r="AJ10" s="625"/>
      <c r="AK10" s="625"/>
      <c r="AL10" s="626" t="s">
        <v>232</v>
      </c>
      <c r="AM10" s="627"/>
      <c r="AN10" s="627"/>
      <c r="AO10" s="628"/>
      <c r="AP10" s="618" t="s">
        <v>238</v>
      </c>
      <c r="AQ10" s="619"/>
      <c r="AR10" s="619"/>
      <c r="AS10" s="619"/>
      <c r="AT10" s="619"/>
      <c r="AU10" s="619"/>
      <c r="AV10" s="619"/>
      <c r="AW10" s="619"/>
      <c r="AX10" s="619"/>
      <c r="AY10" s="619"/>
      <c r="AZ10" s="619"/>
      <c r="BA10" s="619"/>
      <c r="BB10" s="619"/>
      <c r="BC10" s="619"/>
      <c r="BD10" s="619"/>
      <c r="BE10" s="619"/>
      <c r="BF10" s="620"/>
      <c r="BG10" s="621">
        <v>118656</v>
      </c>
      <c r="BH10" s="622"/>
      <c r="BI10" s="622"/>
      <c r="BJ10" s="622"/>
      <c r="BK10" s="622"/>
      <c r="BL10" s="622"/>
      <c r="BM10" s="622"/>
      <c r="BN10" s="623"/>
      <c r="BO10" s="624">
        <v>2.2999999999999998</v>
      </c>
      <c r="BP10" s="624"/>
      <c r="BQ10" s="624"/>
      <c r="BR10" s="624"/>
      <c r="BS10" s="630">
        <v>19735</v>
      </c>
      <c r="BT10" s="622"/>
      <c r="BU10" s="622"/>
      <c r="BV10" s="622"/>
      <c r="BW10" s="622"/>
      <c r="BX10" s="622"/>
      <c r="BY10" s="622"/>
      <c r="BZ10" s="622"/>
      <c r="CA10" s="622"/>
      <c r="CB10" s="631"/>
      <c r="CD10" s="636" t="s">
        <v>239</v>
      </c>
      <c r="CE10" s="637"/>
      <c r="CF10" s="637"/>
      <c r="CG10" s="637"/>
      <c r="CH10" s="637"/>
      <c r="CI10" s="637"/>
      <c r="CJ10" s="637"/>
      <c r="CK10" s="637"/>
      <c r="CL10" s="637"/>
      <c r="CM10" s="637"/>
      <c r="CN10" s="637"/>
      <c r="CO10" s="637"/>
      <c r="CP10" s="637"/>
      <c r="CQ10" s="638"/>
      <c r="CR10" s="621">
        <v>14042</v>
      </c>
      <c r="CS10" s="622"/>
      <c r="CT10" s="622"/>
      <c r="CU10" s="622"/>
      <c r="CV10" s="622"/>
      <c r="CW10" s="622"/>
      <c r="CX10" s="622"/>
      <c r="CY10" s="623"/>
      <c r="CZ10" s="624">
        <v>0.1</v>
      </c>
      <c r="DA10" s="624"/>
      <c r="DB10" s="624"/>
      <c r="DC10" s="624"/>
      <c r="DD10" s="630" t="s">
        <v>226</v>
      </c>
      <c r="DE10" s="622"/>
      <c r="DF10" s="622"/>
      <c r="DG10" s="622"/>
      <c r="DH10" s="622"/>
      <c r="DI10" s="622"/>
      <c r="DJ10" s="622"/>
      <c r="DK10" s="622"/>
      <c r="DL10" s="622"/>
      <c r="DM10" s="622"/>
      <c r="DN10" s="622"/>
      <c r="DO10" s="622"/>
      <c r="DP10" s="623"/>
      <c r="DQ10" s="630">
        <v>14042</v>
      </c>
      <c r="DR10" s="622"/>
      <c r="DS10" s="622"/>
      <c r="DT10" s="622"/>
      <c r="DU10" s="622"/>
      <c r="DV10" s="622"/>
      <c r="DW10" s="622"/>
      <c r="DX10" s="622"/>
      <c r="DY10" s="622"/>
      <c r="DZ10" s="622"/>
      <c r="EA10" s="622"/>
      <c r="EB10" s="622"/>
      <c r="EC10" s="631"/>
    </row>
    <row r="11" spans="2:143" ht="11.25" customHeight="1">
      <c r="B11" s="618" t="s">
        <v>240</v>
      </c>
      <c r="C11" s="619"/>
      <c r="D11" s="619"/>
      <c r="E11" s="619"/>
      <c r="F11" s="619"/>
      <c r="G11" s="619"/>
      <c r="H11" s="619"/>
      <c r="I11" s="619"/>
      <c r="J11" s="619"/>
      <c r="K11" s="619"/>
      <c r="L11" s="619"/>
      <c r="M11" s="619"/>
      <c r="N11" s="619"/>
      <c r="O11" s="619"/>
      <c r="P11" s="619"/>
      <c r="Q11" s="620"/>
      <c r="R11" s="621" t="s">
        <v>131</v>
      </c>
      <c r="S11" s="622"/>
      <c r="T11" s="622"/>
      <c r="U11" s="622"/>
      <c r="V11" s="622"/>
      <c r="W11" s="622"/>
      <c r="X11" s="622"/>
      <c r="Y11" s="623"/>
      <c r="Z11" s="624" t="s">
        <v>226</v>
      </c>
      <c r="AA11" s="624"/>
      <c r="AB11" s="624"/>
      <c r="AC11" s="624"/>
      <c r="AD11" s="625" t="s">
        <v>131</v>
      </c>
      <c r="AE11" s="625"/>
      <c r="AF11" s="625"/>
      <c r="AG11" s="625"/>
      <c r="AH11" s="625"/>
      <c r="AI11" s="625"/>
      <c r="AJ11" s="625"/>
      <c r="AK11" s="625"/>
      <c r="AL11" s="626" t="s">
        <v>226</v>
      </c>
      <c r="AM11" s="627"/>
      <c r="AN11" s="627"/>
      <c r="AO11" s="628"/>
      <c r="AP11" s="618" t="s">
        <v>241</v>
      </c>
      <c r="AQ11" s="619"/>
      <c r="AR11" s="619"/>
      <c r="AS11" s="619"/>
      <c r="AT11" s="619"/>
      <c r="AU11" s="619"/>
      <c r="AV11" s="619"/>
      <c r="AW11" s="619"/>
      <c r="AX11" s="619"/>
      <c r="AY11" s="619"/>
      <c r="AZ11" s="619"/>
      <c r="BA11" s="619"/>
      <c r="BB11" s="619"/>
      <c r="BC11" s="619"/>
      <c r="BD11" s="619"/>
      <c r="BE11" s="619"/>
      <c r="BF11" s="620"/>
      <c r="BG11" s="621">
        <v>175116</v>
      </c>
      <c r="BH11" s="622"/>
      <c r="BI11" s="622"/>
      <c r="BJ11" s="622"/>
      <c r="BK11" s="622"/>
      <c r="BL11" s="622"/>
      <c r="BM11" s="622"/>
      <c r="BN11" s="623"/>
      <c r="BO11" s="624">
        <v>3.4</v>
      </c>
      <c r="BP11" s="624"/>
      <c r="BQ11" s="624"/>
      <c r="BR11" s="624"/>
      <c r="BS11" s="630">
        <v>34711</v>
      </c>
      <c r="BT11" s="622"/>
      <c r="BU11" s="622"/>
      <c r="BV11" s="622"/>
      <c r="BW11" s="622"/>
      <c r="BX11" s="622"/>
      <c r="BY11" s="622"/>
      <c r="BZ11" s="622"/>
      <c r="CA11" s="622"/>
      <c r="CB11" s="631"/>
      <c r="CD11" s="636" t="s">
        <v>242</v>
      </c>
      <c r="CE11" s="637"/>
      <c r="CF11" s="637"/>
      <c r="CG11" s="637"/>
      <c r="CH11" s="637"/>
      <c r="CI11" s="637"/>
      <c r="CJ11" s="637"/>
      <c r="CK11" s="637"/>
      <c r="CL11" s="637"/>
      <c r="CM11" s="637"/>
      <c r="CN11" s="637"/>
      <c r="CO11" s="637"/>
      <c r="CP11" s="637"/>
      <c r="CQ11" s="638"/>
      <c r="CR11" s="621">
        <v>386828</v>
      </c>
      <c r="CS11" s="622"/>
      <c r="CT11" s="622"/>
      <c r="CU11" s="622"/>
      <c r="CV11" s="622"/>
      <c r="CW11" s="622"/>
      <c r="CX11" s="622"/>
      <c r="CY11" s="623"/>
      <c r="CZ11" s="624">
        <v>1.9</v>
      </c>
      <c r="DA11" s="624"/>
      <c r="DB11" s="624"/>
      <c r="DC11" s="624"/>
      <c r="DD11" s="630">
        <v>74672</v>
      </c>
      <c r="DE11" s="622"/>
      <c r="DF11" s="622"/>
      <c r="DG11" s="622"/>
      <c r="DH11" s="622"/>
      <c r="DI11" s="622"/>
      <c r="DJ11" s="622"/>
      <c r="DK11" s="622"/>
      <c r="DL11" s="622"/>
      <c r="DM11" s="622"/>
      <c r="DN11" s="622"/>
      <c r="DO11" s="622"/>
      <c r="DP11" s="623"/>
      <c r="DQ11" s="630">
        <v>200334</v>
      </c>
      <c r="DR11" s="622"/>
      <c r="DS11" s="622"/>
      <c r="DT11" s="622"/>
      <c r="DU11" s="622"/>
      <c r="DV11" s="622"/>
      <c r="DW11" s="622"/>
      <c r="DX11" s="622"/>
      <c r="DY11" s="622"/>
      <c r="DZ11" s="622"/>
      <c r="EA11" s="622"/>
      <c r="EB11" s="622"/>
      <c r="EC11" s="631"/>
    </row>
    <row r="12" spans="2:143" ht="11.25" customHeight="1">
      <c r="B12" s="618" t="s">
        <v>243</v>
      </c>
      <c r="C12" s="619"/>
      <c r="D12" s="619"/>
      <c r="E12" s="619"/>
      <c r="F12" s="619"/>
      <c r="G12" s="619"/>
      <c r="H12" s="619"/>
      <c r="I12" s="619"/>
      <c r="J12" s="619"/>
      <c r="K12" s="619"/>
      <c r="L12" s="619"/>
      <c r="M12" s="619"/>
      <c r="N12" s="619"/>
      <c r="O12" s="619"/>
      <c r="P12" s="619"/>
      <c r="Q12" s="620"/>
      <c r="R12" s="621">
        <v>898394</v>
      </c>
      <c r="S12" s="622"/>
      <c r="T12" s="622"/>
      <c r="U12" s="622"/>
      <c r="V12" s="622"/>
      <c r="W12" s="622"/>
      <c r="X12" s="622"/>
      <c r="Y12" s="623"/>
      <c r="Z12" s="624">
        <v>4.3</v>
      </c>
      <c r="AA12" s="624"/>
      <c r="AB12" s="624"/>
      <c r="AC12" s="624"/>
      <c r="AD12" s="625">
        <v>898394</v>
      </c>
      <c r="AE12" s="625"/>
      <c r="AF12" s="625"/>
      <c r="AG12" s="625"/>
      <c r="AH12" s="625"/>
      <c r="AI12" s="625"/>
      <c r="AJ12" s="625"/>
      <c r="AK12" s="625"/>
      <c r="AL12" s="626">
        <v>7.9</v>
      </c>
      <c r="AM12" s="627"/>
      <c r="AN12" s="627"/>
      <c r="AO12" s="628"/>
      <c r="AP12" s="618" t="s">
        <v>244</v>
      </c>
      <c r="AQ12" s="619"/>
      <c r="AR12" s="619"/>
      <c r="AS12" s="619"/>
      <c r="AT12" s="619"/>
      <c r="AU12" s="619"/>
      <c r="AV12" s="619"/>
      <c r="AW12" s="619"/>
      <c r="AX12" s="619"/>
      <c r="AY12" s="619"/>
      <c r="AZ12" s="619"/>
      <c r="BA12" s="619"/>
      <c r="BB12" s="619"/>
      <c r="BC12" s="619"/>
      <c r="BD12" s="619"/>
      <c r="BE12" s="619"/>
      <c r="BF12" s="620"/>
      <c r="BG12" s="621">
        <v>2495998</v>
      </c>
      <c r="BH12" s="622"/>
      <c r="BI12" s="622"/>
      <c r="BJ12" s="622"/>
      <c r="BK12" s="622"/>
      <c r="BL12" s="622"/>
      <c r="BM12" s="622"/>
      <c r="BN12" s="623"/>
      <c r="BO12" s="624">
        <v>48.1</v>
      </c>
      <c r="BP12" s="624"/>
      <c r="BQ12" s="624"/>
      <c r="BR12" s="624"/>
      <c r="BS12" s="630">
        <v>164162</v>
      </c>
      <c r="BT12" s="622"/>
      <c r="BU12" s="622"/>
      <c r="BV12" s="622"/>
      <c r="BW12" s="622"/>
      <c r="BX12" s="622"/>
      <c r="BY12" s="622"/>
      <c r="BZ12" s="622"/>
      <c r="CA12" s="622"/>
      <c r="CB12" s="631"/>
      <c r="CD12" s="636" t="s">
        <v>245</v>
      </c>
      <c r="CE12" s="637"/>
      <c r="CF12" s="637"/>
      <c r="CG12" s="637"/>
      <c r="CH12" s="637"/>
      <c r="CI12" s="637"/>
      <c r="CJ12" s="637"/>
      <c r="CK12" s="637"/>
      <c r="CL12" s="637"/>
      <c r="CM12" s="637"/>
      <c r="CN12" s="637"/>
      <c r="CO12" s="637"/>
      <c r="CP12" s="637"/>
      <c r="CQ12" s="638"/>
      <c r="CR12" s="621">
        <v>294509</v>
      </c>
      <c r="CS12" s="622"/>
      <c r="CT12" s="622"/>
      <c r="CU12" s="622"/>
      <c r="CV12" s="622"/>
      <c r="CW12" s="622"/>
      <c r="CX12" s="622"/>
      <c r="CY12" s="623"/>
      <c r="CZ12" s="624">
        <v>1.5</v>
      </c>
      <c r="DA12" s="624"/>
      <c r="DB12" s="624"/>
      <c r="DC12" s="624"/>
      <c r="DD12" s="630">
        <v>25082</v>
      </c>
      <c r="DE12" s="622"/>
      <c r="DF12" s="622"/>
      <c r="DG12" s="622"/>
      <c r="DH12" s="622"/>
      <c r="DI12" s="622"/>
      <c r="DJ12" s="622"/>
      <c r="DK12" s="622"/>
      <c r="DL12" s="622"/>
      <c r="DM12" s="622"/>
      <c r="DN12" s="622"/>
      <c r="DO12" s="622"/>
      <c r="DP12" s="623"/>
      <c r="DQ12" s="630">
        <v>186070</v>
      </c>
      <c r="DR12" s="622"/>
      <c r="DS12" s="622"/>
      <c r="DT12" s="622"/>
      <c r="DU12" s="622"/>
      <c r="DV12" s="622"/>
      <c r="DW12" s="622"/>
      <c r="DX12" s="622"/>
      <c r="DY12" s="622"/>
      <c r="DZ12" s="622"/>
      <c r="EA12" s="622"/>
      <c r="EB12" s="622"/>
      <c r="EC12" s="631"/>
    </row>
    <row r="13" spans="2:143" ht="11.25" customHeight="1">
      <c r="B13" s="618" t="s">
        <v>246</v>
      </c>
      <c r="C13" s="619"/>
      <c r="D13" s="619"/>
      <c r="E13" s="619"/>
      <c r="F13" s="619"/>
      <c r="G13" s="619"/>
      <c r="H13" s="619"/>
      <c r="I13" s="619"/>
      <c r="J13" s="619"/>
      <c r="K13" s="619"/>
      <c r="L13" s="619"/>
      <c r="M13" s="619"/>
      <c r="N13" s="619"/>
      <c r="O13" s="619"/>
      <c r="P13" s="619"/>
      <c r="Q13" s="620"/>
      <c r="R13" s="621">
        <v>30660</v>
      </c>
      <c r="S13" s="622"/>
      <c r="T13" s="622"/>
      <c r="U13" s="622"/>
      <c r="V13" s="622"/>
      <c r="W13" s="622"/>
      <c r="X13" s="622"/>
      <c r="Y13" s="623"/>
      <c r="Z13" s="624">
        <v>0.1</v>
      </c>
      <c r="AA13" s="624"/>
      <c r="AB13" s="624"/>
      <c r="AC13" s="624"/>
      <c r="AD13" s="625">
        <v>30660</v>
      </c>
      <c r="AE13" s="625"/>
      <c r="AF13" s="625"/>
      <c r="AG13" s="625"/>
      <c r="AH13" s="625"/>
      <c r="AI13" s="625"/>
      <c r="AJ13" s="625"/>
      <c r="AK13" s="625"/>
      <c r="AL13" s="626">
        <v>0.3</v>
      </c>
      <c r="AM13" s="627"/>
      <c r="AN13" s="627"/>
      <c r="AO13" s="628"/>
      <c r="AP13" s="618" t="s">
        <v>247</v>
      </c>
      <c r="AQ13" s="619"/>
      <c r="AR13" s="619"/>
      <c r="AS13" s="619"/>
      <c r="AT13" s="619"/>
      <c r="AU13" s="619"/>
      <c r="AV13" s="619"/>
      <c r="AW13" s="619"/>
      <c r="AX13" s="619"/>
      <c r="AY13" s="619"/>
      <c r="AZ13" s="619"/>
      <c r="BA13" s="619"/>
      <c r="BB13" s="619"/>
      <c r="BC13" s="619"/>
      <c r="BD13" s="619"/>
      <c r="BE13" s="619"/>
      <c r="BF13" s="620"/>
      <c r="BG13" s="621">
        <v>2490521</v>
      </c>
      <c r="BH13" s="622"/>
      <c r="BI13" s="622"/>
      <c r="BJ13" s="622"/>
      <c r="BK13" s="622"/>
      <c r="BL13" s="622"/>
      <c r="BM13" s="622"/>
      <c r="BN13" s="623"/>
      <c r="BO13" s="624">
        <v>48</v>
      </c>
      <c r="BP13" s="624"/>
      <c r="BQ13" s="624"/>
      <c r="BR13" s="624"/>
      <c r="BS13" s="630">
        <v>164162</v>
      </c>
      <c r="BT13" s="622"/>
      <c r="BU13" s="622"/>
      <c r="BV13" s="622"/>
      <c r="BW13" s="622"/>
      <c r="BX13" s="622"/>
      <c r="BY13" s="622"/>
      <c r="BZ13" s="622"/>
      <c r="CA13" s="622"/>
      <c r="CB13" s="631"/>
      <c r="CD13" s="636" t="s">
        <v>248</v>
      </c>
      <c r="CE13" s="637"/>
      <c r="CF13" s="637"/>
      <c r="CG13" s="637"/>
      <c r="CH13" s="637"/>
      <c r="CI13" s="637"/>
      <c r="CJ13" s="637"/>
      <c r="CK13" s="637"/>
      <c r="CL13" s="637"/>
      <c r="CM13" s="637"/>
      <c r="CN13" s="637"/>
      <c r="CO13" s="637"/>
      <c r="CP13" s="637"/>
      <c r="CQ13" s="638"/>
      <c r="CR13" s="621">
        <v>1682069</v>
      </c>
      <c r="CS13" s="622"/>
      <c r="CT13" s="622"/>
      <c r="CU13" s="622"/>
      <c r="CV13" s="622"/>
      <c r="CW13" s="622"/>
      <c r="CX13" s="622"/>
      <c r="CY13" s="623"/>
      <c r="CZ13" s="624">
        <v>8.3000000000000007</v>
      </c>
      <c r="DA13" s="624"/>
      <c r="DB13" s="624"/>
      <c r="DC13" s="624"/>
      <c r="DD13" s="630">
        <v>853947</v>
      </c>
      <c r="DE13" s="622"/>
      <c r="DF13" s="622"/>
      <c r="DG13" s="622"/>
      <c r="DH13" s="622"/>
      <c r="DI13" s="622"/>
      <c r="DJ13" s="622"/>
      <c r="DK13" s="622"/>
      <c r="DL13" s="622"/>
      <c r="DM13" s="622"/>
      <c r="DN13" s="622"/>
      <c r="DO13" s="622"/>
      <c r="DP13" s="623"/>
      <c r="DQ13" s="630">
        <v>881876</v>
      </c>
      <c r="DR13" s="622"/>
      <c r="DS13" s="622"/>
      <c r="DT13" s="622"/>
      <c r="DU13" s="622"/>
      <c r="DV13" s="622"/>
      <c r="DW13" s="622"/>
      <c r="DX13" s="622"/>
      <c r="DY13" s="622"/>
      <c r="DZ13" s="622"/>
      <c r="EA13" s="622"/>
      <c r="EB13" s="622"/>
      <c r="EC13" s="631"/>
    </row>
    <row r="14" spans="2:143" ht="11.25" customHeight="1">
      <c r="B14" s="618" t="s">
        <v>249</v>
      </c>
      <c r="C14" s="619"/>
      <c r="D14" s="619"/>
      <c r="E14" s="619"/>
      <c r="F14" s="619"/>
      <c r="G14" s="619"/>
      <c r="H14" s="619"/>
      <c r="I14" s="619"/>
      <c r="J14" s="619"/>
      <c r="K14" s="619"/>
      <c r="L14" s="619"/>
      <c r="M14" s="619"/>
      <c r="N14" s="619"/>
      <c r="O14" s="619"/>
      <c r="P14" s="619"/>
      <c r="Q14" s="620"/>
      <c r="R14" s="621" t="s">
        <v>232</v>
      </c>
      <c r="S14" s="622"/>
      <c r="T14" s="622"/>
      <c r="U14" s="622"/>
      <c r="V14" s="622"/>
      <c r="W14" s="622"/>
      <c r="X14" s="622"/>
      <c r="Y14" s="623"/>
      <c r="Z14" s="624" t="s">
        <v>232</v>
      </c>
      <c r="AA14" s="624"/>
      <c r="AB14" s="624"/>
      <c r="AC14" s="624"/>
      <c r="AD14" s="625" t="s">
        <v>226</v>
      </c>
      <c r="AE14" s="625"/>
      <c r="AF14" s="625"/>
      <c r="AG14" s="625"/>
      <c r="AH14" s="625"/>
      <c r="AI14" s="625"/>
      <c r="AJ14" s="625"/>
      <c r="AK14" s="625"/>
      <c r="AL14" s="626" t="s">
        <v>232</v>
      </c>
      <c r="AM14" s="627"/>
      <c r="AN14" s="627"/>
      <c r="AO14" s="628"/>
      <c r="AP14" s="618" t="s">
        <v>250</v>
      </c>
      <c r="AQ14" s="619"/>
      <c r="AR14" s="619"/>
      <c r="AS14" s="619"/>
      <c r="AT14" s="619"/>
      <c r="AU14" s="619"/>
      <c r="AV14" s="619"/>
      <c r="AW14" s="619"/>
      <c r="AX14" s="619"/>
      <c r="AY14" s="619"/>
      <c r="AZ14" s="619"/>
      <c r="BA14" s="619"/>
      <c r="BB14" s="619"/>
      <c r="BC14" s="619"/>
      <c r="BD14" s="619"/>
      <c r="BE14" s="619"/>
      <c r="BF14" s="620"/>
      <c r="BG14" s="621">
        <v>163992</v>
      </c>
      <c r="BH14" s="622"/>
      <c r="BI14" s="622"/>
      <c r="BJ14" s="622"/>
      <c r="BK14" s="622"/>
      <c r="BL14" s="622"/>
      <c r="BM14" s="622"/>
      <c r="BN14" s="623"/>
      <c r="BO14" s="624">
        <v>3.2</v>
      </c>
      <c r="BP14" s="624"/>
      <c r="BQ14" s="624"/>
      <c r="BR14" s="624"/>
      <c r="BS14" s="630" t="s">
        <v>226</v>
      </c>
      <c r="BT14" s="622"/>
      <c r="BU14" s="622"/>
      <c r="BV14" s="622"/>
      <c r="BW14" s="622"/>
      <c r="BX14" s="622"/>
      <c r="BY14" s="622"/>
      <c r="BZ14" s="622"/>
      <c r="CA14" s="622"/>
      <c r="CB14" s="631"/>
      <c r="CD14" s="636" t="s">
        <v>251</v>
      </c>
      <c r="CE14" s="637"/>
      <c r="CF14" s="637"/>
      <c r="CG14" s="637"/>
      <c r="CH14" s="637"/>
      <c r="CI14" s="637"/>
      <c r="CJ14" s="637"/>
      <c r="CK14" s="637"/>
      <c r="CL14" s="637"/>
      <c r="CM14" s="637"/>
      <c r="CN14" s="637"/>
      <c r="CO14" s="637"/>
      <c r="CP14" s="637"/>
      <c r="CQ14" s="638"/>
      <c r="CR14" s="621">
        <v>595370</v>
      </c>
      <c r="CS14" s="622"/>
      <c r="CT14" s="622"/>
      <c r="CU14" s="622"/>
      <c r="CV14" s="622"/>
      <c r="CW14" s="622"/>
      <c r="CX14" s="622"/>
      <c r="CY14" s="623"/>
      <c r="CZ14" s="624">
        <v>2.9</v>
      </c>
      <c r="DA14" s="624"/>
      <c r="DB14" s="624"/>
      <c r="DC14" s="624"/>
      <c r="DD14" s="630">
        <v>19845</v>
      </c>
      <c r="DE14" s="622"/>
      <c r="DF14" s="622"/>
      <c r="DG14" s="622"/>
      <c r="DH14" s="622"/>
      <c r="DI14" s="622"/>
      <c r="DJ14" s="622"/>
      <c r="DK14" s="622"/>
      <c r="DL14" s="622"/>
      <c r="DM14" s="622"/>
      <c r="DN14" s="622"/>
      <c r="DO14" s="622"/>
      <c r="DP14" s="623"/>
      <c r="DQ14" s="630">
        <v>562046</v>
      </c>
      <c r="DR14" s="622"/>
      <c r="DS14" s="622"/>
      <c r="DT14" s="622"/>
      <c r="DU14" s="622"/>
      <c r="DV14" s="622"/>
      <c r="DW14" s="622"/>
      <c r="DX14" s="622"/>
      <c r="DY14" s="622"/>
      <c r="DZ14" s="622"/>
      <c r="EA14" s="622"/>
      <c r="EB14" s="622"/>
      <c r="EC14" s="631"/>
    </row>
    <row r="15" spans="2:143" ht="11.25" customHeight="1">
      <c r="B15" s="618" t="s">
        <v>252</v>
      </c>
      <c r="C15" s="619"/>
      <c r="D15" s="619"/>
      <c r="E15" s="619"/>
      <c r="F15" s="619"/>
      <c r="G15" s="619"/>
      <c r="H15" s="619"/>
      <c r="I15" s="619"/>
      <c r="J15" s="619"/>
      <c r="K15" s="619"/>
      <c r="L15" s="619"/>
      <c r="M15" s="619"/>
      <c r="N15" s="619"/>
      <c r="O15" s="619"/>
      <c r="P15" s="619"/>
      <c r="Q15" s="620"/>
      <c r="R15" s="621">
        <v>32827</v>
      </c>
      <c r="S15" s="622"/>
      <c r="T15" s="622"/>
      <c r="U15" s="622"/>
      <c r="V15" s="622"/>
      <c r="W15" s="622"/>
      <c r="X15" s="622"/>
      <c r="Y15" s="623"/>
      <c r="Z15" s="624">
        <v>0.2</v>
      </c>
      <c r="AA15" s="624"/>
      <c r="AB15" s="624"/>
      <c r="AC15" s="624"/>
      <c r="AD15" s="625">
        <v>32827</v>
      </c>
      <c r="AE15" s="625"/>
      <c r="AF15" s="625"/>
      <c r="AG15" s="625"/>
      <c r="AH15" s="625"/>
      <c r="AI15" s="625"/>
      <c r="AJ15" s="625"/>
      <c r="AK15" s="625"/>
      <c r="AL15" s="626">
        <v>0.3</v>
      </c>
      <c r="AM15" s="627"/>
      <c r="AN15" s="627"/>
      <c r="AO15" s="628"/>
      <c r="AP15" s="618" t="s">
        <v>253</v>
      </c>
      <c r="AQ15" s="619"/>
      <c r="AR15" s="619"/>
      <c r="AS15" s="619"/>
      <c r="AT15" s="619"/>
      <c r="AU15" s="619"/>
      <c r="AV15" s="619"/>
      <c r="AW15" s="619"/>
      <c r="AX15" s="619"/>
      <c r="AY15" s="619"/>
      <c r="AZ15" s="619"/>
      <c r="BA15" s="619"/>
      <c r="BB15" s="619"/>
      <c r="BC15" s="619"/>
      <c r="BD15" s="619"/>
      <c r="BE15" s="619"/>
      <c r="BF15" s="620"/>
      <c r="BG15" s="621">
        <v>395031</v>
      </c>
      <c r="BH15" s="622"/>
      <c r="BI15" s="622"/>
      <c r="BJ15" s="622"/>
      <c r="BK15" s="622"/>
      <c r="BL15" s="622"/>
      <c r="BM15" s="622"/>
      <c r="BN15" s="623"/>
      <c r="BO15" s="624">
        <v>7.6</v>
      </c>
      <c r="BP15" s="624"/>
      <c r="BQ15" s="624"/>
      <c r="BR15" s="624"/>
      <c r="BS15" s="630" t="s">
        <v>226</v>
      </c>
      <c r="BT15" s="622"/>
      <c r="BU15" s="622"/>
      <c r="BV15" s="622"/>
      <c r="BW15" s="622"/>
      <c r="BX15" s="622"/>
      <c r="BY15" s="622"/>
      <c r="BZ15" s="622"/>
      <c r="CA15" s="622"/>
      <c r="CB15" s="631"/>
      <c r="CD15" s="636" t="s">
        <v>254</v>
      </c>
      <c r="CE15" s="637"/>
      <c r="CF15" s="637"/>
      <c r="CG15" s="637"/>
      <c r="CH15" s="637"/>
      <c r="CI15" s="637"/>
      <c r="CJ15" s="637"/>
      <c r="CK15" s="637"/>
      <c r="CL15" s="637"/>
      <c r="CM15" s="637"/>
      <c r="CN15" s="637"/>
      <c r="CO15" s="637"/>
      <c r="CP15" s="637"/>
      <c r="CQ15" s="638"/>
      <c r="CR15" s="621">
        <v>1096614</v>
      </c>
      <c r="CS15" s="622"/>
      <c r="CT15" s="622"/>
      <c r="CU15" s="622"/>
      <c r="CV15" s="622"/>
      <c r="CW15" s="622"/>
      <c r="CX15" s="622"/>
      <c r="CY15" s="623"/>
      <c r="CZ15" s="624">
        <v>5.4</v>
      </c>
      <c r="DA15" s="624"/>
      <c r="DB15" s="624"/>
      <c r="DC15" s="624"/>
      <c r="DD15" s="630">
        <v>69272</v>
      </c>
      <c r="DE15" s="622"/>
      <c r="DF15" s="622"/>
      <c r="DG15" s="622"/>
      <c r="DH15" s="622"/>
      <c r="DI15" s="622"/>
      <c r="DJ15" s="622"/>
      <c r="DK15" s="622"/>
      <c r="DL15" s="622"/>
      <c r="DM15" s="622"/>
      <c r="DN15" s="622"/>
      <c r="DO15" s="622"/>
      <c r="DP15" s="623"/>
      <c r="DQ15" s="630">
        <v>944718</v>
      </c>
      <c r="DR15" s="622"/>
      <c r="DS15" s="622"/>
      <c r="DT15" s="622"/>
      <c r="DU15" s="622"/>
      <c r="DV15" s="622"/>
      <c r="DW15" s="622"/>
      <c r="DX15" s="622"/>
      <c r="DY15" s="622"/>
      <c r="DZ15" s="622"/>
      <c r="EA15" s="622"/>
      <c r="EB15" s="622"/>
      <c r="EC15" s="631"/>
    </row>
    <row r="16" spans="2:143" ht="11.25" customHeight="1">
      <c r="B16" s="618" t="s">
        <v>255</v>
      </c>
      <c r="C16" s="619"/>
      <c r="D16" s="619"/>
      <c r="E16" s="619"/>
      <c r="F16" s="619"/>
      <c r="G16" s="619"/>
      <c r="H16" s="619"/>
      <c r="I16" s="619"/>
      <c r="J16" s="619"/>
      <c r="K16" s="619"/>
      <c r="L16" s="619"/>
      <c r="M16" s="619"/>
      <c r="N16" s="619"/>
      <c r="O16" s="619"/>
      <c r="P16" s="619"/>
      <c r="Q16" s="620"/>
      <c r="R16" s="621" t="s">
        <v>232</v>
      </c>
      <c r="S16" s="622"/>
      <c r="T16" s="622"/>
      <c r="U16" s="622"/>
      <c r="V16" s="622"/>
      <c r="W16" s="622"/>
      <c r="X16" s="622"/>
      <c r="Y16" s="623"/>
      <c r="Z16" s="624" t="s">
        <v>131</v>
      </c>
      <c r="AA16" s="624"/>
      <c r="AB16" s="624"/>
      <c r="AC16" s="624"/>
      <c r="AD16" s="625" t="s">
        <v>226</v>
      </c>
      <c r="AE16" s="625"/>
      <c r="AF16" s="625"/>
      <c r="AG16" s="625"/>
      <c r="AH16" s="625"/>
      <c r="AI16" s="625"/>
      <c r="AJ16" s="625"/>
      <c r="AK16" s="625"/>
      <c r="AL16" s="626" t="s">
        <v>232</v>
      </c>
      <c r="AM16" s="627"/>
      <c r="AN16" s="627"/>
      <c r="AO16" s="628"/>
      <c r="AP16" s="618" t="s">
        <v>256</v>
      </c>
      <c r="AQ16" s="619"/>
      <c r="AR16" s="619"/>
      <c r="AS16" s="619"/>
      <c r="AT16" s="619"/>
      <c r="AU16" s="619"/>
      <c r="AV16" s="619"/>
      <c r="AW16" s="619"/>
      <c r="AX16" s="619"/>
      <c r="AY16" s="619"/>
      <c r="AZ16" s="619"/>
      <c r="BA16" s="619"/>
      <c r="BB16" s="619"/>
      <c r="BC16" s="619"/>
      <c r="BD16" s="619"/>
      <c r="BE16" s="619"/>
      <c r="BF16" s="620"/>
      <c r="BG16" s="621" t="s">
        <v>232</v>
      </c>
      <c r="BH16" s="622"/>
      <c r="BI16" s="622"/>
      <c r="BJ16" s="622"/>
      <c r="BK16" s="622"/>
      <c r="BL16" s="622"/>
      <c r="BM16" s="622"/>
      <c r="BN16" s="623"/>
      <c r="BO16" s="624" t="s">
        <v>226</v>
      </c>
      <c r="BP16" s="624"/>
      <c r="BQ16" s="624"/>
      <c r="BR16" s="624"/>
      <c r="BS16" s="630" t="s">
        <v>131</v>
      </c>
      <c r="BT16" s="622"/>
      <c r="BU16" s="622"/>
      <c r="BV16" s="622"/>
      <c r="BW16" s="622"/>
      <c r="BX16" s="622"/>
      <c r="BY16" s="622"/>
      <c r="BZ16" s="622"/>
      <c r="CA16" s="622"/>
      <c r="CB16" s="631"/>
      <c r="CD16" s="636" t="s">
        <v>257</v>
      </c>
      <c r="CE16" s="637"/>
      <c r="CF16" s="637"/>
      <c r="CG16" s="637"/>
      <c r="CH16" s="637"/>
      <c r="CI16" s="637"/>
      <c r="CJ16" s="637"/>
      <c r="CK16" s="637"/>
      <c r="CL16" s="637"/>
      <c r="CM16" s="637"/>
      <c r="CN16" s="637"/>
      <c r="CO16" s="637"/>
      <c r="CP16" s="637"/>
      <c r="CQ16" s="638"/>
      <c r="CR16" s="621">
        <v>7499</v>
      </c>
      <c r="CS16" s="622"/>
      <c r="CT16" s="622"/>
      <c r="CU16" s="622"/>
      <c r="CV16" s="622"/>
      <c r="CW16" s="622"/>
      <c r="CX16" s="622"/>
      <c r="CY16" s="623"/>
      <c r="CZ16" s="624">
        <v>0</v>
      </c>
      <c r="DA16" s="624"/>
      <c r="DB16" s="624"/>
      <c r="DC16" s="624"/>
      <c r="DD16" s="630" t="s">
        <v>226</v>
      </c>
      <c r="DE16" s="622"/>
      <c r="DF16" s="622"/>
      <c r="DG16" s="622"/>
      <c r="DH16" s="622"/>
      <c r="DI16" s="622"/>
      <c r="DJ16" s="622"/>
      <c r="DK16" s="622"/>
      <c r="DL16" s="622"/>
      <c r="DM16" s="622"/>
      <c r="DN16" s="622"/>
      <c r="DO16" s="622"/>
      <c r="DP16" s="623"/>
      <c r="DQ16" s="630">
        <v>4424</v>
      </c>
      <c r="DR16" s="622"/>
      <c r="DS16" s="622"/>
      <c r="DT16" s="622"/>
      <c r="DU16" s="622"/>
      <c r="DV16" s="622"/>
      <c r="DW16" s="622"/>
      <c r="DX16" s="622"/>
      <c r="DY16" s="622"/>
      <c r="DZ16" s="622"/>
      <c r="EA16" s="622"/>
      <c r="EB16" s="622"/>
      <c r="EC16" s="631"/>
    </row>
    <row r="17" spans="2:133" ht="11.25" customHeight="1">
      <c r="B17" s="618" t="s">
        <v>258</v>
      </c>
      <c r="C17" s="619"/>
      <c r="D17" s="619"/>
      <c r="E17" s="619"/>
      <c r="F17" s="619"/>
      <c r="G17" s="619"/>
      <c r="H17" s="619"/>
      <c r="I17" s="619"/>
      <c r="J17" s="619"/>
      <c r="K17" s="619"/>
      <c r="L17" s="619"/>
      <c r="M17" s="619"/>
      <c r="N17" s="619"/>
      <c r="O17" s="619"/>
      <c r="P17" s="619"/>
      <c r="Q17" s="620"/>
      <c r="R17" s="621">
        <v>29153</v>
      </c>
      <c r="S17" s="622"/>
      <c r="T17" s="622"/>
      <c r="U17" s="622"/>
      <c r="V17" s="622"/>
      <c r="W17" s="622"/>
      <c r="X17" s="622"/>
      <c r="Y17" s="623"/>
      <c r="Z17" s="624">
        <v>0.1</v>
      </c>
      <c r="AA17" s="624"/>
      <c r="AB17" s="624"/>
      <c r="AC17" s="624"/>
      <c r="AD17" s="625">
        <v>29153</v>
      </c>
      <c r="AE17" s="625"/>
      <c r="AF17" s="625"/>
      <c r="AG17" s="625"/>
      <c r="AH17" s="625"/>
      <c r="AI17" s="625"/>
      <c r="AJ17" s="625"/>
      <c r="AK17" s="625"/>
      <c r="AL17" s="626">
        <v>0.3</v>
      </c>
      <c r="AM17" s="627"/>
      <c r="AN17" s="627"/>
      <c r="AO17" s="628"/>
      <c r="AP17" s="618" t="s">
        <v>259</v>
      </c>
      <c r="AQ17" s="619"/>
      <c r="AR17" s="619"/>
      <c r="AS17" s="619"/>
      <c r="AT17" s="619"/>
      <c r="AU17" s="619"/>
      <c r="AV17" s="619"/>
      <c r="AW17" s="619"/>
      <c r="AX17" s="619"/>
      <c r="AY17" s="619"/>
      <c r="AZ17" s="619"/>
      <c r="BA17" s="619"/>
      <c r="BB17" s="619"/>
      <c r="BC17" s="619"/>
      <c r="BD17" s="619"/>
      <c r="BE17" s="619"/>
      <c r="BF17" s="620"/>
      <c r="BG17" s="621" t="s">
        <v>226</v>
      </c>
      <c r="BH17" s="622"/>
      <c r="BI17" s="622"/>
      <c r="BJ17" s="622"/>
      <c r="BK17" s="622"/>
      <c r="BL17" s="622"/>
      <c r="BM17" s="622"/>
      <c r="BN17" s="623"/>
      <c r="BO17" s="624" t="s">
        <v>226</v>
      </c>
      <c r="BP17" s="624"/>
      <c r="BQ17" s="624"/>
      <c r="BR17" s="624"/>
      <c r="BS17" s="630" t="s">
        <v>131</v>
      </c>
      <c r="BT17" s="622"/>
      <c r="BU17" s="622"/>
      <c r="BV17" s="622"/>
      <c r="BW17" s="622"/>
      <c r="BX17" s="622"/>
      <c r="BY17" s="622"/>
      <c r="BZ17" s="622"/>
      <c r="CA17" s="622"/>
      <c r="CB17" s="631"/>
      <c r="CD17" s="636" t="s">
        <v>260</v>
      </c>
      <c r="CE17" s="637"/>
      <c r="CF17" s="637"/>
      <c r="CG17" s="637"/>
      <c r="CH17" s="637"/>
      <c r="CI17" s="637"/>
      <c r="CJ17" s="637"/>
      <c r="CK17" s="637"/>
      <c r="CL17" s="637"/>
      <c r="CM17" s="637"/>
      <c r="CN17" s="637"/>
      <c r="CO17" s="637"/>
      <c r="CP17" s="637"/>
      <c r="CQ17" s="638"/>
      <c r="CR17" s="621">
        <v>1583875</v>
      </c>
      <c r="CS17" s="622"/>
      <c r="CT17" s="622"/>
      <c r="CU17" s="622"/>
      <c r="CV17" s="622"/>
      <c r="CW17" s="622"/>
      <c r="CX17" s="622"/>
      <c r="CY17" s="623"/>
      <c r="CZ17" s="624">
        <v>7.8</v>
      </c>
      <c r="DA17" s="624"/>
      <c r="DB17" s="624"/>
      <c r="DC17" s="624"/>
      <c r="DD17" s="630" t="s">
        <v>232</v>
      </c>
      <c r="DE17" s="622"/>
      <c r="DF17" s="622"/>
      <c r="DG17" s="622"/>
      <c r="DH17" s="622"/>
      <c r="DI17" s="622"/>
      <c r="DJ17" s="622"/>
      <c r="DK17" s="622"/>
      <c r="DL17" s="622"/>
      <c r="DM17" s="622"/>
      <c r="DN17" s="622"/>
      <c r="DO17" s="622"/>
      <c r="DP17" s="623"/>
      <c r="DQ17" s="630">
        <v>1486075</v>
      </c>
      <c r="DR17" s="622"/>
      <c r="DS17" s="622"/>
      <c r="DT17" s="622"/>
      <c r="DU17" s="622"/>
      <c r="DV17" s="622"/>
      <c r="DW17" s="622"/>
      <c r="DX17" s="622"/>
      <c r="DY17" s="622"/>
      <c r="DZ17" s="622"/>
      <c r="EA17" s="622"/>
      <c r="EB17" s="622"/>
      <c r="EC17" s="631"/>
    </row>
    <row r="18" spans="2:133" ht="11.25" customHeight="1">
      <c r="B18" s="618" t="s">
        <v>261</v>
      </c>
      <c r="C18" s="619"/>
      <c r="D18" s="619"/>
      <c r="E18" s="619"/>
      <c r="F18" s="619"/>
      <c r="G18" s="619"/>
      <c r="H18" s="619"/>
      <c r="I18" s="619"/>
      <c r="J18" s="619"/>
      <c r="K18" s="619"/>
      <c r="L18" s="619"/>
      <c r="M18" s="619"/>
      <c r="N18" s="619"/>
      <c r="O18" s="619"/>
      <c r="P18" s="619"/>
      <c r="Q18" s="620"/>
      <c r="R18" s="621">
        <v>5805321</v>
      </c>
      <c r="S18" s="622"/>
      <c r="T18" s="622"/>
      <c r="U18" s="622"/>
      <c r="V18" s="622"/>
      <c r="W18" s="622"/>
      <c r="X18" s="622"/>
      <c r="Y18" s="623"/>
      <c r="Z18" s="624">
        <v>27.8</v>
      </c>
      <c r="AA18" s="624"/>
      <c r="AB18" s="624"/>
      <c r="AC18" s="624"/>
      <c r="AD18" s="625">
        <v>4981136</v>
      </c>
      <c r="AE18" s="625"/>
      <c r="AF18" s="625"/>
      <c r="AG18" s="625"/>
      <c r="AH18" s="625"/>
      <c r="AI18" s="625"/>
      <c r="AJ18" s="625"/>
      <c r="AK18" s="625"/>
      <c r="AL18" s="626">
        <v>43.9</v>
      </c>
      <c r="AM18" s="627"/>
      <c r="AN18" s="627"/>
      <c r="AO18" s="628"/>
      <c r="AP18" s="618" t="s">
        <v>262</v>
      </c>
      <c r="AQ18" s="619"/>
      <c r="AR18" s="619"/>
      <c r="AS18" s="619"/>
      <c r="AT18" s="619"/>
      <c r="AU18" s="619"/>
      <c r="AV18" s="619"/>
      <c r="AW18" s="619"/>
      <c r="AX18" s="619"/>
      <c r="AY18" s="619"/>
      <c r="AZ18" s="619"/>
      <c r="BA18" s="619"/>
      <c r="BB18" s="619"/>
      <c r="BC18" s="619"/>
      <c r="BD18" s="619"/>
      <c r="BE18" s="619"/>
      <c r="BF18" s="620"/>
      <c r="BG18" s="621" t="s">
        <v>131</v>
      </c>
      <c r="BH18" s="622"/>
      <c r="BI18" s="622"/>
      <c r="BJ18" s="622"/>
      <c r="BK18" s="622"/>
      <c r="BL18" s="622"/>
      <c r="BM18" s="622"/>
      <c r="BN18" s="623"/>
      <c r="BO18" s="624" t="s">
        <v>232</v>
      </c>
      <c r="BP18" s="624"/>
      <c r="BQ18" s="624"/>
      <c r="BR18" s="624"/>
      <c r="BS18" s="630" t="s">
        <v>131</v>
      </c>
      <c r="BT18" s="622"/>
      <c r="BU18" s="622"/>
      <c r="BV18" s="622"/>
      <c r="BW18" s="622"/>
      <c r="BX18" s="622"/>
      <c r="BY18" s="622"/>
      <c r="BZ18" s="622"/>
      <c r="CA18" s="622"/>
      <c r="CB18" s="631"/>
      <c r="CD18" s="636" t="s">
        <v>263</v>
      </c>
      <c r="CE18" s="637"/>
      <c r="CF18" s="637"/>
      <c r="CG18" s="637"/>
      <c r="CH18" s="637"/>
      <c r="CI18" s="637"/>
      <c r="CJ18" s="637"/>
      <c r="CK18" s="637"/>
      <c r="CL18" s="637"/>
      <c r="CM18" s="637"/>
      <c r="CN18" s="637"/>
      <c r="CO18" s="637"/>
      <c r="CP18" s="637"/>
      <c r="CQ18" s="638"/>
      <c r="CR18" s="621" t="s">
        <v>232</v>
      </c>
      <c r="CS18" s="622"/>
      <c r="CT18" s="622"/>
      <c r="CU18" s="622"/>
      <c r="CV18" s="622"/>
      <c r="CW18" s="622"/>
      <c r="CX18" s="622"/>
      <c r="CY18" s="623"/>
      <c r="CZ18" s="624" t="s">
        <v>226</v>
      </c>
      <c r="DA18" s="624"/>
      <c r="DB18" s="624"/>
      <c r="DC18" s="624"/>
      <c r="DD18" s="630" t="s">
        <v>131</v>
      </c>
      <c r="DE18" s="622"/>
      <c r="DF18" s="622"/>
      <c r="DG18" s="622"/>
      <c r="DH18" s="622"/>
      <c r="DI18" s="622"/>
      <c r="DJ18" s="622"/>
      <c r="DK18" s="622"/>
      <c r="DL18" s="622"/>
      <c r="DM18" s="622"/>
      <c r="DN18" s="622"/>
      <c r="DO18" s="622"/>
      <c r="DP18" s="623"/>
      <c r="DQ18" s="630" t="s">
        <v>232</v>
      </c>
      <c r="DR18" s="622"/>
      <c r="DS18" s="622"/>
      <c r="DT18" s="622"/>
      <c r="DU18" s="622"/>
      <c r="DV18" s="622"/>
      <c r="DW18" s="622"/>
      <c r="DX18" s="622"/>
      <c r="DY18" s="622"/>
      <c r="DZ18" s="622"/>
      <c r="EA18" s="622"/>
      <c r="EB18" s="622"/>
      <c r="EC18" s="631"/>
    </row>
    <row r="19" spans="2:133" ht="11.25" customHeight="1">
      <c r="B19" s="618" t="s">
        <v>264</v>
      </c>
      <c r="C19" s="619"/>
      <c r="D19" s="619"/>
      <c r="E19" s="619"/>
      <c r="F19" s="619"/>
      <c r="G19" s="619"/>
      <c r="H19" s="619"/>
      <c r="I19" s="619"/>
      <c r="J19" s="619"/>
      <c r="K19" s="619"/>
      <c r="L19" s="619"/>
      <c r="M19" s="619"/>
      <c r="N19" s="619"/>
      <c r="O19" s="619"/>
      <c r="P19" s="619"/>
      <c r="Q19" s="620"/>
      <c r="R19" s="621">
        <v>4981136</v>
      </c>
      <c r="S19" s="622"/>
      <c r="T19" s="622"/>
      <c r="U19" s="622"/>
      <c r="V19" s="622"/>
      <c r="W19" s="622"/>
      <c r="X19" s="622"/>
      <c r="Y19" s="623"/>
      <c r="Z19" s="624">
        <v>23.8</v>
      </c>
      <c r="AA19" s="624"/>
      <c r="AB19" s="624"/>
      <c r="AC19" s="624"/>
      <c r="AD19" s="625">
        <v>4981136</v>
      </c>
      <c r="AE19" s="625"/>
      <c r="AF19" s="625"/>
      <c r="AG19" s="625"/>
      <c r="AH19" s="625"/>
      <c r="AI19" s="625"/>
      <c r="AJ19" s="625"/>
      <c r="AK19" s="625"/>
      <c r="AL19" s="626">
        <v>43.9</v>
      </c>
      <c r="AM19" s="627"/>
      <c r="AN19" s="627"/>
      <c r="AO19" s="628"/>
      <c r="AP19" s="618" t="s">
        <v>265</v>
      </c>
      <c r="AQ19" s="619"/>
      <c r="AR19" s="619"/>
      <c r="AS19" s="619"/>
      <c r="AT19" s="619"/>
      <c r="AU19" s="619"/>
      <c r="AV19" s="619"/>
      <c r="AW19" s="619"/>
      <c r="AX19" s="619"/>
      <c r="AY19" s="619"/>
      <c r="AZ19" s="619"/>
      <c r="BA19" s="619"/>
      <c r="BB19" s="619"/>
      <c r="BC19" s="619"/>
      <c r="BD19" s="619"/>
      <c r="BE19" s="619"/>
      <c r="BF19" s="620"/>
      <c r="BG19" s="621">
        <v>9795</v>
      </c>
      <c r="BH19" s="622"/>
      <c r="BI19" s="622"/>
      <c r="BJ19" s="622"/>
      <c r="BK19" s="622"/>
      <c r="BL19" s="622"/>
      <c r="BM19" s="622"/>
      <c r="BN19" s="623"/>
      <c r="BO19" s="624">
        <v>0.2</v>
      </c>
      <c r="BP19" s="624"/>
      <c r="BQ19" s="624"/>
      <c r="BR19" s="624"/>
      <c r="BS19" s="630" t="s">
        <v>226</v>
      </c>
      <c r="BT19" s="622"/>
      <c r="BU19" s="622"/>
      <c r="BV19" s="622"/>
      <c r="BW19" s="622"/>
      <c r="BX19" s="622"/>
      <c r="BY19" s="622"/>
      <c r="BZ19" s="622"/>
      <c r="CA19" s="622"/>
      <c r="CB19" s="631"/>
      <c r="CD19" s="636" t="s">
        <v>266</v>
      </c>
      <c r="CE19" s="637"/>
      <c r="CF19" s="637"/>
      <c r="CG19" s="637"/>
      <c r="CH19" s="637"/>
      <c r="CI19" s="637"/>
      <c r="CJ19" s="637"/>
      <c r="CK19" s="637"/>
      <c r="CL19" s="637"/>
      <c r="CM19" s="637"/>
      <c r="CN19" s="637"/>
      <c r="CO19" s="637"/>
      <c r="CP19" s="637"/>
      <c r="CQ19" s="638"/>
      <c r="CR19" s="621" t="s">
        <v>226</v>
      </c>
      <c r="CS19" s="622"/>
      <c r="CT19" s="622"/>
      <c r="CU19" s="622"/>
      <c r="CV19" s="622"/>
      <c r="CW19" s="622"/>
      <c r="CX19" s="622"/>
      <c r="CY19" s="623"/>
      <c r="CZ19" s="624" t="s">
        <v>226</v>
      </c>
      <c r="DA19" s="624"/>
      <c r="DB19" s="624"/>
      <c r="DC19" s="624"/>
      <c r="DD19" s="630" t="s">
        <v>226</v>
      </c>
      <c r="DE19" s="622"/>
      <c r="DF19" s="622"/>
      <c r="DG19" s="622"/>
      <c r="DH19" s="622"/>
      <c r="DI19" s="622"/>
      <c r="DJ19" s="622"/>
      <c r="DK19" s="622"/>
      <c r="DL19" s="622"/>
      <c r="DM19" s="622"/>
      <c r="DN19" s="622"/>
      <c r="DO19" s="622"/>
      <c r="DP19" s="623"/>
      <c r="DQ19" s="630" t="s">
        <v>131</v>
      </c>
      <c r="DR19" s="622"/>
      <c r="DS19" s="622"/>
      <c r="DT19" s="622"/>
      <c r="DU19" s="622"/>
      <c r="DV19" s="622"/>
      <c r="DW19" s="622"/>
      <c r="DX19" s="622"/>
      <c r="DY19" s="622"/>
      <c r="DZ19" s="622"/>
      <c r="EA19" s="622"/>
      <c r="EB19" s="622"/>
      <c r="EC19" s="631"/>
    </row>
    <row r="20" spans="2:133" ht="11.25" customHeight="1">
      <c r="B20" s="618" t="s">
        <v>267</v>
      </c>
      <c r="C20" s="619"/>
      <c r="D20" s="619"/>
      <c r="E20" s="619"/>
      <c r="F20" s="619"/>
      <c r="G20" s="619"/>
      <c r="H20" s="619"/>
      <c r="I20" s="619"/>
      <c r="J20" s="619"/>
      <c r="K20" s="619"/>
      <c r="L20" s="619"/>
      <c r="M20" s="619"/>
      <c r="N20" s="619"/>
      <c r="O20" s="619"/>
      <c r="P20" s="619"/>
      <c r="Q20" s="620"/>
      <c r="R20" s="621">
        <v>824185</v>
      </c>
      <c r="S20" s="622"/>
      <c r="T20" s="622"/>
      <c r="U20" s="622"/>
      <c r="V20" s="622"/>
      <c r="W20" s="622"/>
      <c r="X20" s="622"/>
      <c r="Y20" s="623"/>
      <c r="Z20" s="624">
        <v>3.9</v>
      </c>
      <c r="AA20" s="624"/>
      <c r="AB20" s="624"/>
      <c r="AC20" s="624"/>
      <c r="AD20" s="625" t="s">
        <v>232</v>
      </c>
      <c r="AE20" s="625"/>
      <c r="AF20" s="625"/>
      <c r="AG20" s="625"/>
      <c r="AH20" s="625"/>
      <c r="AI20" s="625"/>
      <c r="AJ20" s="625"/>
      <c r="AK20" s="625"/>
      <c r="AL20" s="626" t="s">
        <v>226</v>
      </c>
      <c r="AM20" s="627"/>
      <c r="AN20" s="627"/>
      <c r="AO20" s="628"/>
      <c r="AP20" s="618" t="s">
        <v>268</v>
      </c>
      <c r="AQ20" s="619"/>
      <c r="AR20" s="619"/>
      <c r="AS20" s="619"/>
      <c r="AT20" s="619"/>
      <c r="AU20" s="619"/>
      <c r="AV20" s="619"/>
      <c r="AW20" s="619"/>
      <c r="AX20" s="619"/>
      <c r="AY20" s="619"/>
      <c r="AZ20" s="619"/>
      <c r="BA20" s="619"/>
      <c r="BB20" s="619"/>
      <c r="BC20" s="619"/>
      <c r="BD20" s="619"/>
      <c r="BE20" s="619"/>
      <c r="BF20" s="620"/>
      <c r="BG20" s="621">
        <v>9795</v>
      </c>
      <c r="BH20" s="622"/>
      <c r="BI20" s="622"/>
      <c r="BJ20" s="622"/>
      <c r="BK20" s="622"/>
      <c r="BL20" s="622"/>
      <c r="BM20" s="622"/>
      <c r="BN20" s="623"/>
      <c r="BO20" s="624">
        <v>0.2</v>
      </c>
      <c r="BP20" s="624"/>
      <c r="BQ20" s="624"/>
      <c r="BR20" s="624"/>
      <c r="BS20" s="630" t="s">
        <v>226</v>
      </c>
      <c r="BT20" s="622"/>
      <c r="BU20" s="622"/>
      <c r="BV20" s="622"/>
      <c r="BW20" s="622"/>
      <c r="BX20" s="622"/>
      <c r="BY20" s="622"/>
      <c r="BZ20" s="622"/>
      <c r="CA20" s="622"/>
      <c r="CB20" s="631"/>
      <c r="CD20" s="636" t="s">
        <v>269</v>
      </c>
      <c r="CE20" s="637"/>
      <c r="CF20" s="637"/>
      <c r="CG20" s="637"/>
      <c r="CH20" s="637"/>
      <c r="CI20" s="637"/>
      <c r="CJ20" s="637"/>
      <c r="CK20" s="637"/>
      <c r="CL20" s="637"/>
      <c r="CM20" s="637"/>
      <c r="CN20" s="637"/>
      <c r="CO20" s="637"/>
      <c r="CP20" s="637"/>
      <c r="CQ20" s="638"/>
      <c r="CR20" s="621">
        <v>20301494</v>
      </c>
      <c r="CS20" s="622"/>
      <c r="CT20" s="622"/>
      <c r="CU20" s="622"/>
      <c r="CV20" s="622"/>
      <c r="CW20" s="622"/>
      <c r="CX20" s="622"/>
      <c r="CY20" s="623"/>
      <c r="CZ20" s="624">
        <v>100</v>
      </c>
      <c r="DA20" s="624"/>
      <c r="DB20" s="624"/>
      <c r="DC20" s="624"/>
      <c r="DD20" s="630">
        <v>1309796</v>
      </c>
      <c r="DE20" s="622"/>
      <c r="DF20" s="622"/>
      <c r="DG20" s="622"/>
      <c r="DH20" s="622"/>
      <c r="DI20" s="622"/>
      <c r="DJ20" s="622"/>
      <c r="DK20" s="622"/>
      <c r="DL20" s="622"/>
      <c r="DM20" s="622"/>
      <c r="DN20" s="622"/>
      <c r="DO20" s="622"/>
      <c r="DP20" s="623"/>
      <c r="DQ20" s="630">
        <v>13060494</v>
      </c>
      <c r="DR20" s="622"/>
      <c r="DS20" s="622"/>
      <c r="DT20" s="622"/>
      <c r="DU20" s="622"/>
      <c r="DV20" s="622"/>
      <c r="DW20" s="622"/>
      <c r="DX20" s="622"/>
      <c r="DY20" s="622"/>
      <c r="DZ20" s="622"/>
      <c r="EA20" s="622"/>
      <c r="EB20" s="622"/>
      <c r="EC20" s="631"/>
    </row>
    <row r="21" spans="2:133" ht="11.25" customHeight="1">
      <c r="B21" s="618" t="s">
        <v>270</v>
      </c>
      <c r="C21" s="619"/>
      <c r="D21" s="619"/>
      <c r="E21" s="619"/>
      <c r="F21" s="619"/>
      <c r="G21" s="619"/>
      <c r="H21" s="619"/>
      <c r="I21" s="619"/>
      <c r="J21" s="619"/>
      <c r="K21" s="619"/>
      <c r="L21" s="619"/>
      <c r="M21" s="619"/>
      <c r="N21" s="619"/>
      <c r="O21" s="619"/>
      <c r="P21" s="619"/>
      <c r="Q21" s="620"/>
      <c r="R21" s="621" t="s">
        <v>232</v>
      </c>
      <c r="S21" s="622"/>
      <c r="T21" s="622"/>
      <c r="U21" s="622"/>
      <c r="V21" s="622"/>
      <c r="W21" s="622"/>
      <c r="X21" s="622"/>
      <c r="Y21" s="623"/>
      <c r="Z21" s="624" t="s">
        <v>232</v>
      </c>
      <c r="AA21" s="624"/>
      <c r="AB21" s="624"/>
      <c r="AC21" s="624"/>
      <c r="AD21" s="625" t="s">
        <v>226</v>
      </c>
      <c r="AE21" s="625"/>
      <c r="AF21" s="625"/>
      <c r="AG21" s="625"/>
      <c r="AH21" s="625"/>
      <c r="AI21" s="625"/>
      <c r="AJ21" s="625"/>
      <c r="AK21" s="625"/>
      <c r="AL21" s="626" t="s">
        <v>226</v>
      </c>
      <c r="AM21" s="627"/>
      <c r="AN21" s="627"/>
      <c r="AO21" s="628"/>
      <c r="AP21" s="639" t="s">
        <v>271</v>
      </c>
      <c r="AQ21" s="640"/>
      <c r="AR21" s="640"/>
      <c r="AS21" s="640"/>
      <c r="AT21" s="640"/>
      <c r="AU21" s="640"/>
      <c r="AV21" s="640"/>
      <c r="AW21" s="640"/>
      <c r="AX21" s="640"/>
      <c r="AY21" s="640"/>
      <c r="AZ21" s="640"/>
      <c r="BA21" s="640"/>
      <c r="BB21" s="640"/>
      <c r="BC21" s="640"/>
      <c r="BD21" s="640"/>
      <c r="BE21" s="640"/>
      <c r="BF21" s="641"/>
      <c r="BG21" s="621">
        <v>9795</v>
      </c>
      <c r="BH21" s="622"/>
      <c r="BI21" s="622"/>
      <c r="BJ21" s="622"/>
      <c r="BK21" s="622"/>
      <c r="BL21" s="622"/>
      <c r="BM21" s="622"/>
      <c r="BN21" s="623"/>
      <c r="BO21" s="624">
        <v>0.2</v>
      </c>
      <c r="BP21" s="624"/>
      <c r="BQ21" s="624"/>
      <c r="BR21" s="624"/>
      <c r="BS21" s="630" t="s">
        <v>232</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272</v>
      </c>
      <c r="C22" s="619"/>
      <c r="D22" s="619"/>
      <c r="E22" s="619"/>
      <c r="F22" s="619"/>
      <c r="G22" s="619"/>
      <c r="H22" s="619"/>
      <c r="I22" s="619"/>
      <c r="J22" s="619"/>
      <c r="K22" s="619"/>
      <c r="L22" s="619"/>
      <c r="M22" s="619"/>
      <c r="N22" s="619"/>
      <c r="O22" s="619"/>
      <c r="P22" s="619"/>
      <c r="Q22" s="620"/>
      <c r="R22" s="621">
        <v>12158962</v>
      </c>
      <c r="S22" s="622"/>
      <c r="T22" s="622"/>
      <c r="U22" s="622"/>
      <c r="V22" s="622"/>
      <c r="W22" s="622"/>
      <c r="X22" s="622"/>
      <c r="Y22" s="623"/>
      <c r="Z22" s="624">
        <v>58.1</v>
      </c>
      <c r="AA22" s="624"/>
      <c r="AB22" s="624"/>
      <c r="AC22" s="624"/>
      <c r="AD22" s="625">
        <v>11334777</v>
      </c>
      <c r="AE22" s="625"/>
      <c r="AF22" s="625"/>
      <c r="AG22" s="625"/>
      <c r="AH22" s="625"/>
      <c r="AI22" s="625"/>
      <c r="AJ22" s="625"/>
      <c r="AK22" s="625"/>
      <c r="AL22" s="626">
        <v>99.8</v>
      </c>
      <c r="AM22" s="627"/>
      <c r="AN22" s="627"/>
      <c r="AO22" s="628"/>
      <c r="AP22" s="639" t="s">
        <v>273</v>
      </c>
      <c r="AQ22" s="640"/>
      <c r="AR22" s="640"/>
      <c r="AS22" s="640"/>
      <c r="AT22" s="640"/>
      <c r="AU22" s="640"/>
      <c r="AV22" s="640"/>
      <c r="AW22" s="640"/>
      <c r="AX22" s="640"/>
      <c r="AY22" s="640"/>
      <c r="AZ22" s="640"/>
      <c r="BA22" s="640"/>
      <c r="BB22" s="640"/>
      <c r="BC22" s="640"/>
      <c r="BD22" s="640"/>
      <c r="BE22" s="640"/>
      <c r="BF22" s="641"/>
      <c r="BG22" s="621" t="s">
        <v>226</v>
      </c>
      <c r="BH22" s="622"/>
      <c r="BI22" s="622"/>
      <c r="BJ22" s="622"/>
      <c r="BK22" s="622"/>
      <c r="BL22" s="622"/>
      <c r="BM22" s="622"/>
      <c r="BN22" s="623"/>
      <c r="BO22" s="624" t="s">
        <v>226</v>
      </c>
      <c r="BP22" s="624"/>
      <c r="BQ22" s="624"/>
      <c r="BR22" s="624"/>
      <c r="BS22" s="630" t="s">
        <v>226</v>
      </c>
      <c r="BT22" s="622"/>
      <c r="BU22" s="622"/>
      <c r="BV22" s="622"/>
      <c r="BW22" s="622"/>
      <c r="BX22" s="622"/>
      <c r="BY22" s="622"/>
      <c r="BZ22" s="622"/>
      <c r="CA22" s="622"/>
      <c r="CB22" s="631"/>
      <c r="CD22" s="603" t="s">
        <v>274</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275</v>
      </c>
      <c r="C23" s="619"/>
      <c r="D23" s="619"/>
      <c r="E23" s="619"/>
      <c r="F23" s="619"/>
      <c r="G23" s="619"/>
      <c r="H23" s="619"/>
      <c r="I23" s="619"/>
      <c r="J23" s="619"/>
      <c r="K23" s="619"/>
      <c r="L23" s="619"/>
      <c r="M23" s="619"/>
      <c r="N23" s="619"/>
      <c r="O23" s="619"/>
      <c r="P23" s="619"/>
      <c r="Q23" s="620"/>
      <c r="R23" s="621">
        <v>8800</v>
      </c>
      <c r="S23" s="622"/>
      <c r="T23" s="622"/>
      <c r="U23" s="622"/>
      <c r="V23" s="622"/>
      <c r="W23" s="622"/>
      <c r="X23" s="622"/>
      <c r="Y23" s="623"/>
      <c r="Z23" s="624">
        <v>0</v>
      </c>
      <c r="AA23" s="624"/>
      <c r="AB23" s="624"/>
      <c r="AC23" s="624"/>
      <c r="AD23" s="625">
        <v>8800</v>
      </c>
      <c r="AE23" s="625"/>
      <c r="AF23" s="625"/>
      <c r="AG23" s="625"/>
      <c r="AH23" s="625"/>
      <c r="AI23" s="625"/>
      <c r="AJ23" s="625"/>
      <c r="AK23" s="625"/>
      <c r="AL23" s="626">
        <v>0.1</v>
      </c>
      <c r="AM23" s="627"/>
      <c r="AN23" s="627"/>
      <c r="AO23" s="628"/>
      <c r="AP23" s="639" t="s">
        <v>276</v>
      </c>
      <c r="AQ23" s="640"/>
      <c r="AR23" s="640"/>
      <c r="AS23" s="640"/>
      <c r="AT23" s="640"/>
      <c r="AU23" s="640"/>
      <c r="AV23" s="640"/>
      <c r="AW23" s="640"/>
      <c r="AX23" s="640"/>
      <c r="AY23" s="640"/>
      <c r="AZ23" s="640"/>
      <c r="BA23" s="640"/>
      <c r="BB23" s="640"/>
      <c r="BC23" s="640"/>
      <c r="BD23" s="640"/>
      <c r="BE23" s="640"/>
      <c r="BF23" s="641"/>
      <c r="BG23" s="621" t="s">
        <v>232</v>
      </c>
      <c r="BH23" s="622"/>
      <c r="BI23" s="622"/>
      <c r="BJ23" s="622"/>
      <c r="BK23" s="622"/>
      <c r="BL23" s="622"/>
      <c r="BM23" s="622"/>
      <c r="BN23" s="623"/>
      <c r="BO23" s="624" t="s">
        <v>226</v>
      </c>
      <c r="BP23" s="624"/>
      <c r="BQ23" s="624"/>
      <c r="BR23" s="624"/>
      <c r="BS23" s="630" t="s">
        <v>232</v>
      </c>
      <c r="BT23" s="622"/>
      <c r="BU23" s="622"/>
      <c r="BV23" s="622"/>
      <c r="BW23" s="622"/>
      <c r="BX23" s="622"/>
      <c r="BY23" s="622"/>
      <c r="BZ23" s="622"/>
      <c r="CA23" s="622"/>
      <c r="CB23" s="631"/>
      <c r="CD23" s="603" t="s">
        <v>214</v>
      </c>
      <c r="CE23" s="604"/>
      <c r="CF23" s="604"/>
      <c r="CG23" s="604"/>
      <c r="CH23" s="604"/>
      <c r="CI23" s="604"/>
      <c r="CJ23" s="604"/>
      <c r="CK23" s="604"/>
      <c r="CL23" s="604"/>
      <c r="CM23" s="604"/>
      <c r="CN23" s="604"/>
      <c r="CO23" s="604"/>
      <c r="CP23" s="604"/>
      <c r="CQ23" s="605"/>
      <c r="CR23" s="603" t="s">
        <v>277</v>
      </c>
      <c r="CS23" s="604"/>
      <c r="CT23" s="604"/>
      <c r="CU23" s="604"/>
      <c r="CV23" s="604"/>
      <c r="CW23" s="604"/>
      <c r="CX23" s="604"/>
      <c r="CY23" s="605"/>
      <c r="CZ23" s="603" t="s">
        <v>278</v>
      </c>
      <c r="DA23" s="604"/>
      <c r="DB23" s="604"/>
      <c r="DC23" s="605"/>
      <c r="DD23" s="603" t="s">
        <v>279</v>
      </c>
      <c r="DE23" s="604"/>
      <c r="DF23" s="604"/>
      <c r="DG23" s="604"/>
      <c r="DH23" s="604"/>
      <c r="DI23" s="604"/>
      <c r="DJ23" s="604"/>
      <c r="DK23" s="605"/>
      <c r="DL23" s="651" t="s">
        <v>280</v>
      </c>
      <c r="DM23" s="652"/>
      <c r="DN23" s="652"/>
      <c r="DO23" s="652"/>
      <c r="DP23" s="652"/>
      <c r="DQ23" s="652"/>
      <c r="DR23" s="652"/>
      <c r="DS23" s="652"/>
      <c r="DT23" s="652"/>
      <c r="DU23" s="652"/>
      <c r="DV23" s="653"/>
      <c r="DW23" s="603" t="s">
        <v>281</v>
      </c>
      <c r="DX23" s="604"/>
      <c r="DY23" s="604"/>
      <c r="DZ23" s="604"/>
      <c r="EA23" s="604"/>
      <c r="EB23" s="604"/>
      <c r="EC23" s="605"/>
    </row>
    <row r="24" spans="2:133" ht="11.25" customHeight="1">
      <c r="B24" s="618" t="s">
        <v>282</v>
      </c>
      <c r="C24" s="619"/>
      <c r="D24" s="619"/>
      <c r="E24" s="619"/>
      <c r="F24" s="619"/>
      <c r="G24" s="619"/>
      <c r="H24" s="619"/>
      <c r="I24" s="619"/>
      <c r="J24" s="619"/>
      <c r="K24" s="619"/>
      <c r="L24" s="619"/>
      <c r="M24" s="619"/>
      <c r="N24" s="619"/>
      <c r="O24" s="619"/>
      <c r="P24" s="619"/>
      <c r="Q24" s="620"/>
      <c r="R24" s="621">
        <v>304057</v>
      </c>
      <c r="S24" s="622"/>
      <c r="T24" s="622"/>
      <c r="U24" s="622"/>
      <c r="V24" s="622"/>
      <c r="W24" s="622"/>
      <c r="X24" s="622"/>
      <c r="Y24" s="623"/>
      <c r="Z24" s="624">
        <v>1.5</v>
      </c>
      <c r="AA24" s="624"/>
      <c r="AB24" s="624"/>
      <c r="AC24" s="624"/>
      <c r="AD24" s="625" t="s">
        <v>226</v>
      </c>
      <c r="AE24" s="625"/>
      <c r="AF24" s="625"/>
      <c r="AG24" s="625"/>
      <c r="AH24" s="625"/>
      <c r="AI24" s="625"/>
      <c r="AJ24" s="625"/>
      <c r="AK24" s="625"/>
      <c r="AL24" s="626" t="s">
        <v>226</v>
      </c>
      <c r="AM24" s="627"/>
      <c r="AN24" s="627"/>
      <c r="AO24" s="628"/>
      <c r="AP24" s="639" t="s">
        <v>283</v>
      </c>
      <c r="AQ24" s="640"/>
      <c r="AR24" s="640"/>
      <c r="AS24" s="640"/>
      <c r="AT24" s="640"/>
      <c r="AU24" s="640"/>
      <c r="AV24" s="640"/>
      <c r="AW24" s="640"/>
      <c r="AX24" s="640"/>
      <c r="AY24" s="640"/>
      <c r="AZ24" s="640"/>
      <c r="BA24" s="640"/>
      <c r="BB24" s="640"/>
      <c r="BC24" s="640"/>
      <c r="BD24" s="640"/>
      <c r="BE24" s="640"/>
      <c r="BF24" s="641"/>
      <c r="BG24" s="621" t="s">
        <v>226</v>
      </c>
      <c r="BH24" s="622"/>
      <c r="BI24" s="622"/>
      <c r="BJ24" s="622"/>
      <c r="BK24" s="622"/>
      <c r="BL24" s="622"/>
      <c r="BM24" s="622"/>
      <c r="BN24" s="623"/>
      <c r="BO24" s="624" t="s">
        <v>131</v>
      </c>
      <c r="BP24" s="624"/>
      <c r="BQ24" s="624"/>
      <c r="BR24" s="624"/>
      <c r="BS24" s="630" t="s">
        <v>226</v>
      </c>
      <c r="BT24" s="622"/>
      <c r="BU24" s="622"/>
      <c r="BV24" s="622"/>
      <c r="BW24" s="622"/>
      <c r="BX24" s="622"/>
      <c r="BY24" s="622"/>
      <c r="BZ24" s="622"/>
      <c r="CA24" s="622"/>
      <c r="CB24" s="631"/>
      <c r="CD24" s="632" t="s">
        <v>284</v>
      </c>
      <c r="CE24" s="633"/>
      <c r="CF24" s="633"/>
      <c r="CG24" s="633"/>
      <c r="CH24" s="633"/>
      <c r="CI24" s="633"/>
      <c r="CJ24" s="633"/>
      <c r="CK24" s="633"/>
      <c r="CL24" s="633"/>
      <c r="CM24" s="633"/>
      <c r="CN24" s="633"/>
      <c r="CO24" s="633"/>
      <c r="CP24" s="633"/>
      <c r="CQ24" s="634"/>
      <c r="CR24" s="610">
        <v>11150273</v>
      </c>
      <c r="CS24" s="611"/>
      <c r="CT24" s="611"/>
      <c r="CU24" s="611"/>
      <c r="CV24" s="611"/>
      <c r="CW24" s="611"/>
      <c r="CX24" s="611"/>
      <c r="CY24" s="612"/>
      <c r="CZ24" s="615">
        <v>54.9</v>
      </c>
      <c r="DA24" s="616"/>
      <c r="DB24" s="616"/>
      <c r="DC24" s="635"/>
      <c r="DD24" s="656">
        <v>6103338</v>
      </c>
      <c r="DE24" s="611"/>
      <c r="DF24" s="611"/>
      <c r="DG24" s="611"/>
      <c r="DH24" s="611"/>
      <c r="DI24" s="611"/>
      <c r="DJ24" s="611"/>
      <c r="DK24" s="612"/>
      <c r="DL24" s="656">
        <v>6037910</v>
      </c>
      <c r="DM24" s="611"/>
      <c r="DN24" s="611"/>
      <c r="DO24" s="611"/>
      <c r="DP24" s="611"/>
      <c r="DQ24" s="611"/>
      <c r="DR24" s="611"/>
      <c r="DS24" s="611"/>
      <c r="DT24" s="611"/>
      <c r="DU24" s="611"/>
      <c r="DV24" s="612"/>
      <c r="DW24" s="615">
        <v>50.3</v>
      </c>
      <c r="DX24" s="616"/>
      <c r="DY24" s="616"/>
      <c r="DZ24" s="616"/>
      <c r="EA24" s="616"/>
      <c r="EB24" s="616"/>
      <c r="EC24" s="617"/>
    </row>
    <row r="25" spans="2:133" ht="11.25" customHeight="1">
      <c r="B25" s="618" t="s">
        <v>285</v>
      </c>
      <c r="C25" s="619"/>
      <c r="D25" s="619"/>
      <c r="E25" s="619"/>
      <c r="F25" s="619"/>
      <c r="G25" s="619"/>
      <c r="H25" s="619"/>
      <c r="I25" s="619"/>
      <c r="J25" s="619"/>
      <c r="K25" s="619"/>
      <c r="L25" s="619"/>
      <c r="M25" s="619"/>
      <c r="N25" s="619"/>
      <c r="O25" s="619"/>
      <c r="P25" s="619"/>
      <c r="Q25" s="620"/>
      <c r="R25" s="621">
        <v>265165</v>
      </c>
      <c r="S25" s="622"/>
      <c r="T25" s="622"/>
      <c r="U25" s="622"/>
      <c r="V25" s="622"/>
      <c r="W25" s="622"/>
      <c r="X25" s="622"/>
      <c r="Y25" s="623"/>
      <c r="Z25" s="624">
        <v>1.3</v>
      </c>
      <c r="AA25" s="624"/>
      <c r="AB25" s="624"/>
      <c r="AC25" s="624"/>
      <c r="AD25" s="625">
        <v>1392</v>
      </c>
      <c r="AE25" s="625"/>
      <c r="AF25" s="625"/>
      <c r="AG25" s="625"/>
      <c r="AH25" s="625"/>
      <c r="AI25" s="625"/>
      <c r="AJ25" s="625"/>
      <c r="AK25" s="625"/>
      <c r="AL25" s="626">
        <v>0</v>
      </c>
      <c r="AM25" s="627"/>
      <c r="AN25" s="627"/>
      <c r="AO25" s="628"/>
      <c r="AP25" s="639" t="s">
        <v>286</v>
      </c>
      <c r="AQ25" s="640"/>
      <c r="AR25" s="640"/>
      <c r="AS25" s="640"/>
      <c r="AT25" s="640"/>
      <c r="AU25" s="640"/>
      <c r="AV25" s="640"/>
      <c r="AW25" s="640"/>
      <c r="AX25" s="640"/>
      <c r="AY25" s="640"/>
      <c r="AZ25" s="640"/>
      <c r="BA25" s="640"/>
      <c r="BB25" s="640"/>
      <c r="BC25" s="640"/>
      <c r="BD25" s="640"/>
      <c r="BE25" s="640"/>
      <c r="BF25" s="641"/>
      <c r="BG25" s="621" t="s">
        <v>226</v>
      </c>
      <c r="BH25" s="622"/>
      <c r="BI25" s="622"/>
      <c r="BJ25" s="622"/>
      <c r="BK25" s="622"/>
      <c r="BL25" s="622"/>
      <c r="BM25" s="622"/>
      <c r="BN25" s="623"/>
      <c r="BO25" s="624" t="s">
        <v>232</v>
      </c>
      <c r="BP25" s="624"/>
      <c r="BQ25" s="624"/>
      <c r="BR25" s="624"/>
      <c r="BS25" s="630" t="s">
        <v>226</v>
      </c>
      <c r="BT25" s="622"/>
      <c r="BU25" s="622"/>
      <c r="BV25" s="622"/>
      <c r="BW25" s="622"/>
      <c r="BX25" s="622"/>
      <c r="BY25" s="622"/>
      <c r="BZ25" s="622"/>
      <c r="CA25" s="622"/>
      <c r="CB25" s="631"/>
      <c r="CD25" s="636" t="s">
        <v>287</v>
      </c>
      <c r="CE25" s="637"/>
      <c r="CF25" s="637"/>
      <c r="CG25" s="637"/>
      <c r="CH25" s="637"/>
      <c r="CI25" s="637"/>
      <c r="CJ25" s="637"/>
      <c r="CK25" s="637"/>
      <c r="CL25" s="637"/>
      <c r="CM25" s="637"/>
      <c r="CN25" s="637"/>
      <c r="CO25" s="637"/>
      <c r="CP25" s="637"/>
      <c r="CQ25" s="638"/>
      <c r="CR25" s="621">
        <v>2727229</v>
      </c>
      <c r="CS25" s="657"/>
      <c r="CT25" s="657"/>
      <c r="CU25" s="657"/>
      <c r="CV25" s="657"/>
      <c r="CW25" s="657"/>
      <c r="CX25" s="657"/>
      <c r="CY25" s="658"/>
      <c r="CZ25" s="626">
        <v>13.4</v>
      </c>
      <c r="DA25" s="654"/>
      <c r="DB25" s="654"/>
      <c r="DC25" s="659"/>
      <c r="DD25" s="630">
        <v>2537129</v>
      </c>
      <c r="DE25" s="657"/>
      <c r="DF25" s="657"/>
      <c r="DG25" s="657"/>
      <c r="DH25" s="657"/>
      <c r="DI25" s="657"/>
      <c r="DJ25" s="657"/>
      <c r="DK25" s="658"/>
      <c r="DL25" s="630">
        <v>2471751</v>
      </c>
      <c r="DM25" s="657"/>
      <c r="DN25" s="657"/>
      <c r="DO25" s="657"/>
      <c r="DP25" s="657"/>
      <c r="DQ25" s="657"/>
      <c r="DR25" s="657"/>
      <c r="DS25" s="657"/>
      <c r="DT25" s="657"/>
      <c r="DU25" s="657"/>
      <c r="DV25" s="658"/>
      <c r="DW25" s="626">
        <v>20.6</v>
      </c>
      <c r="DX25" s="654"/>
      <c r="DY25" s="654"/>
      <c r="DZ25" s="654"/>
      <c r="EA25" s="654"/>
      <c r="EB25" s="654"/>
      <c r="EC25" s="655"/>
    </row>
    <row r="26" spans="2:133" ht="11.25" customHeight="1">
      <c r="B26" s="618" t="s">
        <v>288</v>
      </c>
      <c r="C26" s="619"/>
      <c r="D26" s="619"/>
      <c r="E26" s="619"/>
      <c r="F26" s="619"/>
      <c r="G26" s="619"/>
      <c r="H26" s="619"/>
      <c r="I26" s="619"/>
      <c r="J26" s="619"/>
      <c r="K26" s="619"/>
      <c r="L26" s="619"/>
      <c r="M26" s="619"/>
      <c r="N26" s="619"/>
      <c r="O26" s="619"/>
      <c r="P26" s="619"/>
      <c r="Q26" s="620"/>
      <c r="R26" s="621">
        <v>311476</v>
      </c>
      <c r="S26" s="622"/>
      <c r="T26" s="622"/>
      <c r="U26" s="622"/>
      <c r="V26" s="622"/>
      <c r="W26" s="622"/>
      <c r="X26" s="622"/>
      <c r="Y26" s="623"/>
      <c r="Z26" s="624">
        <v>1.5</v>
      </c>
      <c r="AA26" s="624"/>
      <c r="AB26" s="624"/>
      <c r="AC26" s="624"/>
      <c r="AD26" s="625" t="s">
        <v>226</v>
      </c>
      <c r="AE26" s="625"/>
      <c r="AF26" s="625"/>
      <c r="AG26" s="625"/>
      <c r="AH26" s="625"/>
      <c r="AI26" s="625"/>
      <c r="AJ26" s="625"/>
      <c r="AK26" s="625"/>
      <c r="AL26" s="626" t="s">
        <v>232</v>
      </c>
      <c r="AM26" s="627"/>
      <c r="AN26" s="627"/>
      <c r="AO26" s="628"/>
      <c r="AP26" s="639" t="s">
        <v>289</v>
      </c>
      <c r="AQ26" s="660"/>
      <c r="AR26" s="660"/>
      <c r="AS26" s="660"/>
      <c r="AT26" s="660"/>
      <c r="AU26" s="660"/>
      <c r="AV26" s="660"/>
      <c r="AW26" s="660"/>
      <c r="AX26" s="660"/>
      <c r="AY26" s="660"/>
      <c r="AZ26" s="660"/>
      <c r="BA26" s="660"/>
      <c r="BB26" s="660"/>
      <c r="BC26" s="660"/>
      <c r="BD26" s="660"/>
      <c r="BE26" s="660"/>
      <c r="BF26" s="641"/>
      <c r="BG26" s="621" t="s">
        <v>226</v>
      </c>
      <c r="BH26" s="622"/>
      <c r="BI26" s="622"/>
      <c r="BJ26" s="622"/>
      <c r="BK26" s="622"/>
      <c r="BL26" s="622"/>
      <c r="BM26" s="622"/>
      <c r="BN26" s="623"/>
      <c r="BO26" s="624" t="s">
        <v>226</v>
      </c>
      <c r="BP26" s="624"/>
      <c r="BQ26" s="624"/>
      <c r="BR26" s="624"/>
      <c r="BS26" s="630" t="s">
        <v>226</v>
      </c>
      <c r="BT26" s="622"/>
      <c r="BU26" s="622"/>
      <c r="BV26" s="622"/>
      <c r="BW26" s="622"/>
      <c r="BX26" s="622"/>
      <c r="BY26" s="622"/>
      <c r="BZ26" s="622"/>
      <c r="CA26" s="622"/>
      <c r="CB26" s="631"/>
      <c r="CD26" s="636" t="s">
        <v>290</v>
      </c>
      <c r="CE26" s="637"/>
      <c r="CF26" s="637"/>
      <c r="CG26" s="637"/>
      <c r="CH26" s="637"/>
      <c r="CI26" s="637"/>
      <c r="CJ26" s="637"/>
      <c r="CK26" s="637"/>
      <c r="CL26" s="637"/>
      <c r="CM26" s="637"/>
      <c r="CN26" s="637"/>
      <c r="CO26" s="637"/>
      <c r="CP26" s="637"/>
      <c r="CQ26" s="638"/>
      <c r="CR26" s="621">
        <v>1728339</v>
      </c>
      <c r="CS26" s="622"/>
      <c r="CT26" s="622"/>
      <c r="CU26" s="622"/>
      <c r="CV26" s="622"/>
      <c r="CW26" s="622"/>
      <c r="CX26" s="622"/>
      <c r="CY26" s="623"/>
      <c r="CZ26" s="626">
        <v>8.5</v>
      </c>
      <c r="DA26" s="654"/>
      <c r="DB26" s="654"/>
      <c r="DC26" s="659"/>
      <c r="DD26" s="630">
        <v>1569560</v>
      </c>
      <c r="DE26" s="622"/>
      <c r="DF26" s="622"/>
      <c r="DG26" s="622"/>
      <c r="DH26" s="622"/>
      <c r="DI26" s="622"/>
      <c r="DJ26" s="622"/>
      <c r="DK26" s="623"/>
      <c r="DL26" s="630" t="s">
        <v>131</v>
      </c>
      <c r="DM26" s="622"/>
      <c r="DN26" s="622"/>
      <c r="DO26" s="622"/>
      <c r="DP26" s="622"/>
      <c r="DQ26" s="622"/>
      <c r="DR26" s="622"/>
      <c r="DS26" s="622"/>
      <c r="DT26" s="622"/>
      <c r="DU26" s="622"/>
      <c r="DV26" s="623"/>
      <c r="DW26" s="626" t="s">
        <v>232</v>
      </c>
      <c r="DX26" s="654"/>
      <c r="DY26" s="654"/>
      <c r="DZ26" s="654"/>
      <c r="EA26" s="654"/>
      <c r="EB26" s="654"/>
      <c r="EC26" s="655"/>
    </row>
    <row r="27" spans="2:133" ht="11.25" customHeight="1">
      <c r="B27" s="618" t="s">
        <v>291</v>
      </c>
      <c r="C27" s="619"/>
      <c r="D27" s="619"/>
      <c r="E27" s="619"/>
      <c r="F27" s="619"/>
      <c r="G27" s="619"/>
      <c r="H27" s="619"/>
      <c r="I27" s="619"/>
      <c r="J27" s="619"/>
      <c r="K27" s="619"/>
      <c r="L27" s="619"/>
      <c r="M27" s="619"/>
      <c r="N27" s="619"/>
      <c r="O27" s="619"/>
      <c r="P27" s="619"/>
      <c r="Q27" s="620"/>
      <c r="R27" s="621">
        <v>4009470</v>
      </c>
      <c r="S27" s="622"/>
      <c r="T27" s="622"/>
      <c r="U27" s="622"/>
      <c r="V27" s="622"/>
      <c r="W27" s="622"/>
      <c r="X27" s="622"/>
      <c r="Y27" s="623"/>
      <c r="Z27" s="624">
        <v>19.2</v>
      </c>
      <c r="AA27" s="624"/>
      <c r="AB27" s="624"/>
      <c r="AC27" s="624"/>
      <c r="AD27" s="625" t="s">
        <v>226</v>
      </c>
      <c r="AE27" s="625"/>
      <c r="AF27" s="625"/>
      <c r="AG27" s="625"/>
      <c r="AH27" s="625"/>
      <c r="AI27" s="625"/>
      <c r="AJ27" s="625"/>
      <c r="AK27" s="625"/>
      <c r="AL27" s="626" t="s">
        <v>131</v>
      </c>
      <c r="AM27" s="627"/>
      <c r="AN27" s="627"/>
      <c r="AO27" s="628"/>
      <c r="AP27" s="618" t="s">
        <v>292</v>
      </c>
      <c r="AQ27" s="619"/>
      <c r="AR27" s="619"/>
      <c r="AS27" s="619"/>
      <c r="AT27" s="619"/>
      <c r="AU27" s="619"/>
      <c r="AV27" s="619"/>
      <c r="AW27" s="619"/>
      <c r="AX27" s="619"/>
      <c r="AY27" s="619"/>
      <c r="AZ27" s="619"/>
      <c r="BA27" s="619"/>
      <c r="BB27" s="619"/>
      <c r="BC27" s="619"/>
      <c r="BD27" s="619"/>
      <c r="BE27" s="619"/>
      <c r="BF27" s="620"/>
      <c r="BG27" s="621">
        <v>5191819</v>
      </c>
      <c r="BH27" s="622"/>
      <c r="BI27" s="622"/>
      <c r="BJ27" s="622"/>
      <c r="BK27" s="622"/>
      <c r="BL27" s="622"/>
      <c r="BM27" s="622"/>
      <c r="BN27" s="623"/>
      <c r="BO27" s="624">
        <v>100</v>
      </c>
      <c r="BP27" s="624"/>
      <c r="BQ27" s="624"/>
      <c r="BR27" s="624"/>
      <c r="BS27" s="630">
        <v>218608</v>
      </c>
      <c r="BT27" s="622"/>
      <c r="BU27" s="622"/>
      <c r="BV27" s="622"/>
      <c r="BW27" s="622"/>
      <c r="BX27" s="622"/>
      <c r="BY27" s="622"/>
      <c r="BZ27" s="622"/>
      <c r="CA27" s="622"/>
      <c r="CB27" s="631"/>
      <c r="CD27" s="636" t="s">
        <v>293</v>
      </c>
      <c r="CE27" s="637"/>
      <c r="CF27" s="637"/>
      <c r="CG27" s="637"/>
      <c r="CH27" s="637"/>
      <c r="CI27" s="637"/>
      <c r="CJ27" s="637"/>
      <c r="CK27" s="637"/>
      <c r="CL27" s="637"/>
      <c r="CM27" s="637"/>
      <c r="CN27" s="637"/>
      <c r="CO27" s="637"/>
      <c r="CP27" s="637"/>
      <c r="CQ27" s="638"/>
      <c r="CR27" s="621">
        <v>6839169</v>
      </c>
      <c r="CS27" s="657"/>
      <c r="CT27" s="657"/>
      <c r="CU27" s="657"/>
      <c r="CV27" s="657"/>
      <c r="CW27" s="657"/>
      <c r="CX27" s="657"/>
      <c r="CY27" s="658"/>
      <c r="CZ27" s="626">
        <v>33.700000000000003</v>
      </c>
      <c r="DA27" s="654"/>
      <c r="DB27" s="654"/>
      <c r="DC27" s="659"/>
      <c r="DD27" s="630">
        <v>2080134</v>
      </c>
      <c r="DE27" s="657"/>
      <c r="DF27" s="657"/>
      <c r="DG27" s="657"/>
      <c r="DH27" s="657"/>
      <c r="DI27" s="657"/>
      <c r="DJ27" s="657"/>
      <c r="DK27" s="658"/>
      <c r="DL27" s="630">
        <v>2080084</v>
      </c>
      <c r="DM27" s="657"/>
      <c r="DN27" s="657"/>
      <c r="DO27" s="657"/>
      <c r="DP27" s="657"/>
      <c r="DQ27" s="657"/>
      <c r="DR27" s="657"/>
      <c r="DS27" s="657"/>
      <c r="DT27" s="657"/>
      <c r="DU27" s="657"/>
      <c r="DV27" s="658"/>
      <c r="DW27" s="626">
        <v>17.3</v>
      </c>
      <c r="DX27" s="654"/>
      <c r="DY27" s="654"/>
      <c r="DZ27" s="654"/>
      <c r="EA27" s="654"/>
      <c r="EB27" s="654"/>
      <c r="EC27" s="655"/>
    </row>
    <row r="28" spans="2:133" ht="11.25" customHeight="1">
      <c r="B28" s="663" t="s">
        <v>294</v>
      </c>
      <c r="C28" s="664"/>
      <c r="D28" s="664"/>
      <c r="E28" s="664"/>
      <c r="F28" s="664"/>
      <c r="G28" s="664"/>
      <c r="H28" s="664"/>
      <c r="I28" s="664"/>
      <c r="J28" s="664"/>
      <c r="K28" s="664"/>
      <c r="L28" s="664"/>
      <c r="M28" s="664"/>
      <c r="N28" s="664"/>
      <c r="O28" s="664"/>
      <c r="P28" s="664"/>
      <c r="Q28" s="665"/>
      <c r="R28" s="621" t="s">
        <v>131</v>
      </c>
      <c r="S28" s="622"/>
      <c r="T28" s="622"/>
      <c r="U28" s="622"/>
      <c r="V28" s="622"/>
      <c r="W28" s="622"/>
      <c r="X28" s="622"/>
      <c r="Y28" s="623"/>
      <c r="Z28" s="624" t="s">
        <v>226</v>
      </c>
      <c r="AA28" s="624"/>
      <c r="AB28" s="624"/>
      <c r="AC28" s="624"/>
      <c r="AD28" s="625" t="s">
        <v>232</v>
      </c>
      <c r="AE28" s="625"/>
      <c r="AF28" s="625"/>
      <c r="AG28" s="625"/>
      <c r="AH28" s="625"/>
      <c r="AI28" s="625"/>
      <c r="AJ28" s="625"/>
      <c r="AK28" s="625"/>
      <c r="AL28" s="626" t="s">
        <v>226</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295</v>
      </c>
      <c r="CE28" s="637"/>
      <c r="CF28" s="637"/>
      <c r="CG28" s="637"/>
      <c r="CH28" s="637"/>
      <c r="CI28" s="637"/>
      <c r="CJ28" s="637"/>
      <c r="CK28" s="637"/>
      <c r="CL28" s="637"/>
      <c r="CM28" s="637"/>
      <c r="CN28" s="637"/>
      <c r="CO28" s="637"/>
      <c r="CP28" s="637"/>
      <c r="CQ28" s="638"/>
      <c r="CR28" s="621">
        <v>1583875</v>
      </c>
      <c r="CS28" s="622"/>
      <c r="CT28" s="622"/>
      <c r="CU28" s="622"/>
      <c r="CV28" s="622"/>
      <c r="CW28" s="622"/>
      <c r="CX28" s="622"/>
      <c r="CY28" s="623"/>
      <c r="CZ28" s="626">
        <v>7.8</v>
      </c>
      <c r="DA28" s="654"/>
      <c r="DB28" s="654"/>
      <c r="DC28" s="659"/>
      <c r="DD28" s="630">
        <v>1486075</v>
      </c>
      <c r="DE28" s="622"/>
      <c r="DF28" s="622"/>
      <c r="DG28" s="622"/>
      <c r="DH28" s="622"/>
      <c r="DI28" s="622"/>
      <c r="DJ28" s="622"/>
      <c r="DK28" s="623"/>
      <c r="DL28" s="630">
        <v>1486075</v>
      </c>
      <c r="DM28" s="622"/>
      <c r="DN28" s="622"/>
      <c r="DO28" s="622"/>
      <c r="DP28" s="622"/>
      <c r="DQ28" s="622"/>
      <c r="DR28" s="622"/>
      <c r="DS28" s="622"/>
      <c r="DT28" s="622"/>
      <c r="DU28" s="622"/>
      <c r="DV28" s="623"/>
      <c r="DW28" s="626">
        <v>12.4</v>
      </c>
      <c r="DX28" s="654"/>
      <c r="DY28" s="654"/>
      <c r="DZ28" s="654"/>
      <c r="EA28" s="654"/>
      <c r="EB28" s="654"/>
      <c r="EC28" s="655"/>
    </row>
    <row r="29" spans="2:133" ht="11.25" customHeight="1">
      <c r="B29" s="618" t="s">
        <v>296</v>
      </c>
      <c r="C29" s="619"/>
      <c r="D29" s="619"/>
      <c r="E29" s="619"/>
      <c r="F29" s="619"/>
      <c r="G29" s="619"/>
      <c r="H29" s="619"/>
      <c r="I29" s="619"/>
      <c r="J29" s="619"/>
      <c r="K29" s="619"/>
      <c r="L29" s="619"/>
      <c r="M29" s="619"/>
      <c r="N29" s="619"/>
      <c r="O29" s="619"/>
      <c r="P29" s="619"/>
      <c r="Q29" s="620"/>
      <c r="R29" s="621">
        <v>1632208</v>
      </c>
      <c r="S29" s="622"/>
      <c r="T29" s="622"/>
      <c r="U29" s="622"/>
      <c r="V29" s="622"/>
      <c r="W29" s="622"/>
      <c r="X29" s="622"/>
      <c r="Y29" s="623"/>
      <c r="Z29" s="624">
        <v>7.8</v>
      </c>
      <c r="AA29" s="624"/>
      <c r="AB29" s="624"/>
      <c r="AC29" s="624"/>
      <c r="AD29" s="625" t="s">
        <v>226</v>
      </c>
      <c r="AE29" s="625"/>
      <c r="AF29" s="625"/>
      <c r="AG29" s="625"/>
      <c r="AH29" s="625"/>
      <c r="AI29" s="625"/>
      <c r="AJ29" s="625"/>
      <c r="AK29" s="625"/>
      <c r="AL29" s="626" t="s">
        <v>226</v>
      </c>
      <c r="AM29" s="627"/>
      <c r="AN29" s="627"/>
      <c r="AO29" s="628"/>
      <c r="AP29" s="600" t="s">
        <v>214</v>
      </c>
      <c r="AQ29" s="601"/>
      <c r="AR29" s="601"/>
      <c r="AS29" s="601"/>
      <c r="AT29" s="601"/>
      <c r="AU29" s="601"/>
      <c r="AV29" s="601"/>
      <c r="AW29" s="601"/>
      <c r="AX29" s="601"/>
      <c r="AY29" s="601"/>
      <c r="AZ29" s="601"/>
      <c r="BA29" s="601"/>
      <c r="BB29" s="601"/>
      <c r="BC29" s="601"/>
      <c r="BD29" s="601"/>
      <c r="BE29" s="601"/>
      <c r="BF29" s="602"/>
      <c r="BG29" s="600" t="s">
        <v>297</v>
      </c>
      <c r="BH29" s="661"/>
      <c r="BI29" s="661"/>
      <c r="BJ29" s="661"/>
      <c r="BK29" s="661"/>
      <c r="BL29" s="661"/>
      <c r="BM29" s="661"/>
      <c r="BN29" s="661"/>
      <c r="BO29" s="661"/>
      <c r="BP29" s="661"/>
      <c r="BQ29" s="662"/>
      <c r="BR29" s="600" t="s">
        <v>298</v>
      </c>
      <c r="BS29" s="661"/>
      <c r="BT29" s="661"/>
      <c r="BU29" s="661"/>
      <c r="BV29" s="661"/>
      <c r="BW29" s="661"/>
      <c r="BX29" s="661"/>
      <c r="BY29" s="661"/>
      <c r="BZ29" s="661"/>
      <c r="CA29" s="661"/>
      <c r="CB29" s="662"/>
      <c r="CD29" s="684" t="s">
        <v>299</v>
      </c>
      <c r="CE29" s="685"/>
      <c r="CF29" s="636" t="s">
        <v>300</v>
      </c>
      <c r="CG29" s="637"/>
      <c r="CH29" s="637"/>
      <c r="CI29" s="637"/>
      <c r="CJ29" s="637"/>
      <c r="CK29" s="637"/>
      <c r="CL29" s="637"/>
      <c r="CM29" s="637"/>
      <c r="CN29" s="637"/>
      <c r="CO29" s="637"/>
      <c r="CP29" s="637"/>
      <c r="CQ29" s="638"/>
      <c r="CR29" s="621">
        <v>1583841</v>
      </c>
      <c r="CS29" s="657"/>
      <c r="CT29" s="657"/>
      <c r="CU29" s="657"/>
      <c r="CV29" s="657"/>
      <c r="CW29" s="657"/>
      <c r="CX29" s="657"/>
      <c r="CY29" s="658"/>
      <c r="CZ29" s="626">
        <v>7.8</v>
      </c>
      <c r="DA29" s="654"/>
      <c r="DB29" s="654"/>
      <c r="DC29" s="659"/>
      <c r="DD29" s="630">
        <v>1486041</v>
      </c>
      <c r="DE29" s="657"/>
      <c r="DF29" s="657"/>
      <c r="DG29" s="657"/>
      <c r="DH29" s="657"/>
      <c r="DI29" s="657"/>
      <c r="DJ29" s="657"/>
      <c r="DK29" s="658"/>
      <c r="DL29" s="630">
        <v>1486041</v>
      </c>
      <c r="DM29" s="657"/>
      <c r="DN29" s="657"/>
      <c r="DO29" s="657"/>
      <c r="DP29" s="657"/>
      <c r="DQ29" s="657"/>
      <c r="DR29" s="657"/>
      <c r="DS29" s="657"/>
      <c r="DT29" s="657"/>
      <c r="DU29" s="657"/>
      <c r="DV29" s="658"/>
      <c r="DW29" s="626">
        <v>12.4</v>
      </c>
      <c r="DX29" s="654"/>
      <c r="DY29" s="654"/>
      <c r="DZ29" s="654"/>
      <c r="EA29" s="654"/>
      <c r="EB29" s="654"/>
      <c r="EC29" s="655"/>
    </row>
    <row r="30" spans="2:133" ht="11.25" customHeight="1">
      <c r="B30" s="618" t="s">
        <v>301</v>
      </c>
      <c r="C30" s="619"/>
      <c r="D30" s="619"/>
      <c r="E30" s="619"/>
      <c r="F30" s="619"/>
      <c r="G30" s="619"/>
      <c r="H30" s="619"/>
      <c r="I30" s="619"/>
      <c r="J30" s="619"/>
      <c r="K30" s="619"/>
      <c r="L30" s="619"/>
      <c r="M30" s="619"/>
      <c r="N30" s="619"/>
      <c r="O30" s="619"/>
      <c r="P30" s="619"/>
      <c r="Q30" s="620"/>
      <c r="R30" s="621">
        <v>177067</v>
      </c>
      <c r="S30" s="622"/>
      <c r="T30" s="622"/>
      <c r="U30" s="622"/>
      <c r="V30" s="622"/>
      <c r="W30" s="622"/>
      <c r="X30" s="622"/>
      <c r="Y30" s="623"/>
      <c r="Z30" s="624">
        <v>0.8</v>
      </c>
      <c r="AA30" s="624"/>
      <c r="AB30" s="624"/>
      <c r="AC30" s="624"/>
      <c r="AD30" s="625">
        <v>10602</v>
      </c>
      <c r="AE30" s="625"/>
      <c r="AF30" s="625"/>
      <c r="AG30" s="625"/>
      <c r="AH30" s="625"/>
      <c r="AI30" s="625"/>
      <c r="AJ30" s="625"/>
      <c r="AK30" s="625"/>
      <c r="AL30" s="626">
        <v>0.1</v>
      </c>
      <c r="AM30" s="627"/>
      <c r="AN30" s="627"/>
      <c r="AO30" s="628"/>
      <c r="AP30" s="669" t="s">
        <v>302</v>
      </c>
      <c r="AQ30" s="670"/>
      <c r="AR30" s="670"/>
      <c r="AS30" s="670"/>
      <c r="AT30" s="675" t="s">
        <v>303</v>
      </c>
      <c r="AU30" s="210"/>
      <c r="AV30" s="210"/>
      <c r="AW30" s="210"/>
      <c r="AX30" s="607" t="s">
        <v>180</v>
      </c>
      <c r="AY30" s="608"/>
      <c r="AZ30" s="608"/>
      <c r="BA30" s="608"/>
      <c r="BB30" s="608"/>
      <c r="BC30" s="608"/>
      <c r="BD30" s="608"/>
      <c r="BE30" s="608"/>
      <c r="BF30" s="609"/>
      <c r="BG30" s="681">
        <v>99.2</v>
      </c>
      <c r="BH30" s="682"/>
      <c r="BI30" s="682"/>
      <c r="BJ30" s="682"/>
      <c r="BK30" s="682"/>
      <c r="BL30" s="682"/>
      <c r="BM30" s="616">
        <v>96.4</v>
      </c>
      <c r="BN30" s="682"/>
      <c r="BO30" s="682"/>
      <c r="BP30" s="682"/>
      <c r="BQ30" s="683"/>
      <c r="BR30" s="681">
        <v>99.1</v>
      </c>
      <c r="BS30" s="682"/>
      <c r="BT30" s="682"/>
      <c r="BU30" s="682"/>
      <c r="BV30" s="682"/>
      <c r="BW30" s="682"/>
      <c r="BX30" s="616">
        <v>95.2</v>
      </c>
      <c r="BY30" s="682"/>
      <c r="BZ30" s="682"/>
      <c r="CA30" s="682"/>
      <c r="CB30" s="683"/>
      <c r="CD30" s="686"/>
      <c r="CE30" s="687"/>
      <c r="CF30" s="636" t="s">
        <v>304</v>
      </c>
      <c r="CG30" s="637"/>
      <c r="CH30" s="637"/>
      <c r="CI30" s="637"/>
      <c r="CJ30" s="637"/>
      <c r="CK30" s="637"/>
      <c r="CL30" s="637"/>
      <c r="CM30" s="637"/>
      <c r="CN30" s="637"/>
      <c r="CO30" s="637"/>
      <c r="CP30" s="637"/>
      <c r="CQ30" s="638"/>
      <c r="CR30" s="621">
        <v>1449966</v>
      </c>
      <c r="CS30" s="622"/>
      <c r="CT30" s="622"/>
      <c r="CU30" s="622"/>
      <c r="CV30" s="622"/>
      <c r="CW30" s="622"/>
      <c r="CX30" s="622"/>
      <c r="CY30" s="623"/>
      <c r="CZ30" s="626">
        <v>7.1</v>
      </c>
      <c r="DA30" s="654"/>
      <c r="DB30" s="654"/>
      <c r="DC30" s="659"/>
      <c r="DD30" s="630">
        <v>1352166</v>
      </c>
      <c r="DE30" s="622"/>
      <c r="DF30" s="622"/>
      <c r="DG30" s="622"/>
      <c r="DH30" s="622"/>
      <c r="DI30" s="622"/>
      <c r="DJ30" s="622"/>
      <c r="DK30" s="623"/>
      <c r="DL30" s="630">
        <v>1352166</v>
      </c>
      <c r="DM30" s="622"/>
      <c r="DN30" s="622"/>
      <c r="DO30" s="622"/>
      <c r="DP30" s="622"/>
      <c r="DQ30" s="622"/>
      <c r="DR30" s="622"/>
      <c r="DS30" s="622"/>
      <c r="DT30" s="622"/>
      <c r="DU30" s="622"/>
      <c r="DV30" s="623"/>
      <c r="DW30" s="626">
        <v>11.3</v>
      </c>
      <c r="DX30" s="654"/>
      <c r="DY30" s="654"/>
      <c r="DZ30" s="654"/>
      <c r="EA30" s="654"/>
      <c r="EB30" s="654"/>
      <c r="EC30" s="655"/>
    </row>
    <row r="31" spans="2:133" ht="11.25" customHeight="1">
      <c r="B31" s="618" t="s">
        <v>305</v>
      </c>
      <c r="C31" s="619"/>
      <c r="D31" s="619"/>
      <c r="E31" s="619"/>
      <c r="F31" s="619"/>
      <c r="G31" s="619"/>
      <c r="H31" s="619"/>
      <c r="I31" s="619"/>
      <c r="J31" s="619"/>
      <c r="K31" s="619"/>
      <c r="L31" s="619"/>
      <c r="M31" s="619"/>
      <c r="N31" s="619"/>
      <c r="O31" s="619"/>
      <c r="P31" s="619"/>
      <c r="Q31" s="620"/>
      <c r="R31" s="621">
        <v>29583</v>
      </c>
      <c r="S31" s="622"/>
      <c r="T31" s="622"/>
      <c r="U31" s="622"/>
      <c r="V31" s="622"/>
      <c r="W31" s="622"/>
      <c r="X31" s="622"/>
      <c r="Y31" s="623"/>
      <c r="Z31" s="624">
        <v>0.1</v>
      </c>
      <c r="AA31" s="624"/>
      <c r="AB31" s="624"/>
      <c r="AC31" s="624"/>
      <c r="AD31" s="625" t="s">
        <v>232</v>
      </c>
      <c r="AE31" s="625"/>
      <c r="AF31" s="625"/>
      <c r="AG31" s="625"/>
      <c r="AH31" s="625"/>
      <c r="AI31" s="625"/>
      <c r="AJ31" s="625"/>
      <c r="AK31" s="625"/>
      <c r="AL31" s="626" t="s">
        <v>232</v>
      </c>
      <c r="AM31" s="627"/>
      <c r="AN31" s="627"/>
      <c r="AO31" s="628"/>
      <c r="AP31" s="671"/>
      <c r="AQ31" s="672"/>
      <c r="AR31" s="672"/>
      <c r="AS31" s="672"/>
      <c r="AT31" s="676"/>
      <c r="AU31" s="209" t="s">
        <v>306</v>
      </c>
      <c r="AV31" s="209"/>
      <c r="AW31" s="209"/>
      <c r="AX31" s="618" t="s">
        <v>307</v>
      </c>
      <c r="AY31" s="619"/>
      <c r="AZ31" s="619"/>
      <c r="BA31" s="619"/>
      <c r="BB31" s="619"/>
      <c r="BC31" s="619"/>
      <c r="BD31" s="619"/>
      <c r="BE31" s="619"/>
      <c r="BF31" s="620"/>
      <c r="BG31" s="678">
        <v>99.2</v>
      </c>
      <c r="BH31" s="657"/>
      <c r="BI31" s="657"/>
      <c r="BJ31" s="657"/>
      <c r="BK31" s="657"/>
      <c r="BL31" s="657"/>
      <c r="BM31" s="627">
        <v>96.2</v>
      </c>
      <c r="BN31" s="679"/>
      <c r="BO31" s="679"/>
      <c r="BP31" s="679"/>
      <c r="BQ31" s="680"/>
      <c r="BR31" s="678">
        <v>99.2</v>
      </c>
      <c r="BS31" s="657"/>
      <c r="BT31" s="657"/>
      <c r="BU31" s="657"/>
      <c r="BV31" s="657"/>
      <c r="BW31" s="657"/>
      <c r="BX31" s="627">
        <v>95.5</v>
      </c>
      <c r="BY31" s="679"/>
      <c r="BZ31" s="679"/>
      <c r="CA31" s="679"/>
      <c r="CB31" s="680"/>
      <c r="CD31" s="686"/>
      <c r="CE31" s="687"/>
      <c r="CF31" s="636" t="s">
        <v>308</v>
      </c>
      <c r="CG31" s="637"/>
      <c r="CH31" s="637"/>
      <c r="CI31" s="637"/>
      <c r="CJ31" s="637"/>
      <c r="CK31" s="637"/>
      <c r="CL31" s="637"/>
      <c r="CM31" s="637"/>
      <c r="CN31" s="637"/>
      <c r="CO31" s="637"/>
      <c r="CP31" s="637"/>
      <c r="CQ31" s="638"/>
      <c r="CR31" s="621">
        <v>133875</v>
      </c>
      <c r="CS31" s="657"/>
      <c r="CT31" s="657"/>
      <c r="CU31" s="657"/>
      <c r="CV31" s="657"/>
      <c r="CW31" s="657"/>
      <c r="CX31" s="657"/>
      <c r="CY31" s="658"/>
      <c r="CZ31" s="626">
        <v>0.7</v>
      </c>
      <c r="DA31" s="654"/>
      <c r="DB31" s="654"/>
      <c r="DC31" s="659"/>
      <c r="DD31" s="630">
        <v>133875</v>
      </c>
      <c r="DE31" s="657"/>
      <c r="DF31" s="657"/>
      <c r="DG31" s="657"/>
      <c r="DH31" s="657"/>
      <c r="DI31" s="657"/>
      <c r="DJ31" s="657"/>
      <c r="DK31" s="658"/>
      <c r="DL31" s="630">
        <v>133875</v>
      </c>
      <c r="DM31" s="657"/>
      <c r="DN31" s="657"/>
      <c r="DO31" s="657"/>
      <c r="DP31" s="657"/>
      <c r="DQ31" s="657"/>
      <c r="DR31" s="657"/>
      <c r="DS31" s="657"/>
      <c r="DT31" s="657"/>
      <c r="DU31" s="657"/>
      <c r="DV31" s="658"/>
      <c r="DW31" s="626">
        <v>1.1000000000000001</v>
      </c>
      <c r="DX31" s="654"/>
      <c r="DY31" s="654"/>
      <c r="DZ31" s="654"/>
      <c r="EA31" s="654"/>
      <c r="EB31" s="654"/>
      <c r="EC31" s="655"/>
    </row>
    <row r="32" spans="2:133" ht="11.25" customHeight="1">
      <c r="B32" s="618" t="s">
        <v>309</v>
      </c>
      <c r="C32" s="619"/>
      <c r="D32" s="619"/>
      <c r="E32" s="619"/>
      <c r="F32" s="619"/>
      <c r="G32" s="619"/>
      <c r="H32" s="619"/>
      <c r="I32" s="619"/>
      <c r="J32" s="619"/>
      <c r="K32" s="619"/>
      <c r="L32" s="619"/>
      <c r="M32" s="619"/>
      <c r="N32" s="619"/>
      <c r="O32" s="619"/>
      <c r="P32" s="619"/>
      <c r="Q32" s="620"/>
      <c r="R32" s="621">
        <v>14413</v>
      </c>
      <c r="S32" s="622"/>
      <c r="T32" s="622"/>
      <c r="U32" s="622"/>
      <c r="V32" s="622"/>
      <c r="W32" s="622"/>
      <c r="X32" s="622"/>
      <c r="Y32" s="623"/>
      <c r="Z32" s="624">
        <v>0.1</v>
      </c>
      <c r="AA32" s="624"/>
      <c r="AB32" s="624"/>
      <c r="AC32" s="624"/>
      <c r="AD32" s="625" t="s">
        <v>226</v>
      </c>
      <c r="AE32" s="625"/>
      <c r="AF32" s="625"/>
      <c r="AG32" s="625"/>
      <c r="AH32" s="625"/>
      <c r="AI32" s="625"/>
      <c r="AJ32" s="625"/>
      <c r="AK32" s="625"/>
      <c r="AL32" s="626" t="s">
        <v>131</v>
      </c>
      <c r="AM32" s="627"/>
      <c r="AN32" s="627"/>
      <c r="AO32" s="628"/>
      <c r="AP32" s="673"/>
      <c r="AQ32" s="674"/>
      <c r="AR32" s="674"/>
      <c r="AS32" s="674"/>
      <c r="AT32" s="677"/>
      <c r="AU32" s="211"/>
      <c r="AV32" s="211"/>
      <c r="AW32" s="211"/>
      <c r="AX32" s="666" t="s">
        <v>310</v>
      </c>
      <c r="AY32" s="667"/>
      <c r="AZ32" s="667"/>
      <c r="BA32" s="667"/>
      <c r="BB32" s="667"/>
      <c r="BC32" s="667"/>
      <c r="BD32" s="667"/>
      <c r="BE32" s="667"/>
      <c r="BF32" s="668"/>
      <c r="BG32" s="690">
        <v>99.2</v>
      </c>
      <c r="BH32" s="691"/>
      <c r="BI32" s="691"/>
      <c r="BJ32" s="691"/>
      <c r="BK32" s="691"/>
      <c r="BL32" s="691"/>
      <c r="BM32" s="692">
        <v>96</v>
      </c>
      <c r="BN32" s="691"/>
      <c r="BO32" s="691"/>
      <c r="BP32" s="691"/>
      <c r="BQ32" s="693"/>
      <c r="BR32" s="690">
        <v>98.9</v>
      </c>
      <c r="BS32" s="691"/>
      <c r="BT32" s="691"/>
      <c r="BU32" s="691"/>
      <c r="BV32" s="691"/>
      <c r="BW32" s="691"/>
      <c r="BX32" s="692">
        <v>94.2</v>
      </c>
      <c r="BY32" s="691"/>
      <c r="BZ32" s="691"/>
      <c r="CA32" s="691"/>
      <c r="CB32" s="693"/>
      <c r="CD32" s="688"/>
      <c r="CE32" s="689"/>
      <c r="CF32" s="636" t="s">
        <v>311</v>
      </c>
      <c r="CG32" s="637"/>
      <c r="CH32" s="637"/>
      <c r="CI32" s="637"/>
      <c r="CJ32" s="637"/>
      <c r="CK32" s="637"/>
      <c r="CL32" s="637"/>
      <c r="CM32" s="637"/>
      <c r="CN32" s="637"/>
      <c r="CO32" s="637"/>
      <c r="CP32" s="637"/>
      <c r="CQ32" s="638"/>
      <c r="CR32" s="621">
        <v>34</v>
      </c>
      <c r="CS32" s="622"/>
      <c r="CT32" s="622"/>
      <c r="CU32" s="622"/>
      <c r="CV32" s="622"/>
      <c r="CW32" s="622"/>
      <c r="CX32" s="622"/>
      <c r="CY32" s="623"/>
      <c r="CZ32" s="626">
        <v>0</v>
      </c>
      <c r="DA32" s="654"/>
      <c r="DB32" s="654"/>
      <c r="DC32" s="659"/>
      <c r="DD32" s="630">
        <v>34</v>
      </c>
      <c r="DE32" s="622"/>
      <c r="DF32" s="622"/>
      <c r="DG32" s="622"/>
      <c r="DH32" s="622"/>
      <c r="DI32" s="622"/>
      <c r="DJ32" s="622"/>
      <c r="DK32" s="623"/>
      <c r="DL32" s="630">
        <v>34</v>
      </c>
      <c r="DM32" s="622"/>
      <c r="DN32" s="622"/>
      <c r="DO32" s="622"/>
      <c r="DP32" s="622"/>
      <c r="DQ32" s="622"/>
      <c r="DR32" s="622"/>
      <c r="DS32" s="622"/>
      <c r="DT32" s="622"/>
      <c r="DU32" s="622"/>
      <c r="DV32" s="623"/>
      <c r="DW32" s="626">
        <v>0</v>
      </c>
      <c r="DX32" s="654"/>
      <c r="DY32" s="654"/>
      <c r="DZ32" s="654"/>
      <c r="EA32" s="654"/>
      <c r="EB32" s="654"/>
      <c r="EC32" s="655"/>
    </row>
    <row r="33" spans="2:133" ht="11.25" customHeight="1">
      <c r="B33" s="618" t="s">
        <v>312</v>
      </c>
      <c r="C33" s="619"/>
      <c r="D33" s="619"/>
      <c r="E33" s="619"/>
      <c r="F33" s="619"/>
      <c r="G33" s="619"/>
      <c r="H33" s="619"/>
      <c r="I33" s="619"/>
      <c r="J33" s="619"/>
      <c r="K33" s="619"/>
      <c r="L33" s="619"/>
      <c r="M33" s="619"/>
      <c r="N33" s="619"/>
      <c r="O33" s="619"/>
      <c r="P33" s="619"/>
      <c r="Q33" s="620"/>
      <c r="R33" s="621">
        <v>611896</v>
      </c>
      <c r="S33" s="622"/>
      <c r="T33" s="622"/>
      <c r="U33" s="622"/>
      <c r="V33" s="622"/>
      <c r="W33" s="622"/>
      <c r="X33" s="622"/>
      <c r="Y33" s="623"/>
      <c r="Z33" s="624">
        <v>2.9</v>
      </c>
      <c r="AA33" s="624"/>
      <c r="AB33" s="624"/>
      <c r="AC33" s="624"/>
      <c r="AD33" s="625" t="s">
        <v>232</v>
      </c>
      <c r="AE33" s="625"/>
      <c r="AF33" s="625"/>
      <c r="AG33" s="625"/>
      <c r="AH33" s="625"/>
      <c r="AI33" s="625"/>
      <c r="AJ33" s="625"/>
      <c r="AK33" s="625"/>
      <c r="AL33" s="626" t="s">
        <v>131</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313</v>
      </c>
      <c r="CE33" s="637"/>
      <c r="CF33" s="637"/>
      <c r="CG33" s="637"/>
      <c r="CH33" s="637"/>
      <c r="CI33" s="637"/>
      <c r="CJ33" s="637"/>
      <c r="CK33" s="637"/>
      <c r="CL33" s="637"/>
      <c r="CM33" s="637"/>
      <c r="CN33" s="637"/>
      <c r="CO33" s="637"/>
      <c r="CP33" s="637"/>
      <c r="CQ33" s="638"/>
      <c r="CR33" s="621">
        <v>7833926</v>
      </c>
      <c r="CS33" s="657"/>
      <c r="CT33" s="657"/>
      <c r="CU33" s="657"/>
      <c r="CV33" s="657"/>
      <c r="CW33" s="657"/>
      <c r="CX33" s="657"/>
      <c r="CY33" s="658"/>
      <c r="CZ33" s="626">
        <v>38.6</v>
      </c>
      <c r="DA33" s="654"/>
      <c r="DB33" s="654"/>
      <c r="DC33" s="659"/>
      <c r="DD33" s="630">
        <v>6455724</v>
      </c>
      <c r="DE33" s="657"/>
      <c r="DF33" s="657"/>
      <c r="DG33" s="657"/>
      <c r="DH33" s="657"/>
      <c r="DI33" s="657"/>
      <c r="DJ33" s="657"/>
      <c r="DK33" s="658"/>
      <c r="DL33" s="630">
        <v>4727152</v>
      </c>
      <c r="DM33" s="657"/>
      <c r="DN33" s="657"/>
      <c r="DO33" s="657"/>
      <c r="DP33" s="657"/>
      <c r="DQ33" s="657"/>
      <c r="DR33" s="657"/>
      <c r="DS33" s="657"/>
      <c r="DT33" s="657"/>
      <c r="DU33" s="657"/>
      <c r="DV33" s="658"/>
      <c r="DW33" s="626">
        <v>39.4</v>
      </c>
      <c r="DX33" s="654"/>
      <c r="DY33" s="654"/>
      <c r="DZ33" s="654"/>
      <c r="EA33" s="654"/>
      <c r="EB33" s="654"/>
      <c r="EC33" s="655"/>
    </row>
    <row r="34" spans="2:133" ht="11.25" customHeight="1">
      <c r="B34" s="618" t="s">
        <v>314</v>
      </c>
      <c r="C34" s="619"/>
      <c r="D34" s="619"/>
      <c r="E34" s="619"/>
      <c r="F34" s="619"/>
      <c r="G34" s="619"/>
      <c r="H34" s="619"/>
      <c r="I34" s="619"/>
      <c r="J34" s="619"/>
      <c r="K34" s="619"/>
      <c r="L34" s="619"/>
      <c r="M34" s="619"/>
      <c r="N34" s="619"/>
      <c r="O34" s="619"/>
      <c r="P34" s="619"/>
      <c r="Q34" s="620"/>
      <c r="R34" s="621">
        <v>385125</v>
      </c>
      <c r="S34" s="622"/>
      <c r="T34" s="622"/>
      <c r="U34" s="622"/>
      <c r="V34" s="622"/>
      <c r="W34" s="622"/>
      <c r="X34" s="622"/>
      <c r="Y34" s="623"/>
      <c r="Z34" s="624">
        <v>1.8</v>
      </c>
      <c r="AA34" s="624"/>
      <c r="AB34" s="624"/>
      <c r="AC34" s="624"/>
      <c r="AD34" s="625" t="s">
        <v>232</v>
      </c>
      <c r="AE34" s="625"/>
      <c r="AF34" s="625"/>
      <c r="AG34" s="625"/>
      <c r="AH34" s="625"/>
      <c r="AI34" s="625"/>
      <c r="AJ34" s="625"/>
      <c r="AK34" s="625"/>
      <c r="AL34" s="626" t="s">
        <v>226</v>
      </c>
      <c r="AM34" s="627"/>
      <c r="AN34" s="627"/>
      <c r="AO34" s="628"/>
      <c r="AP34" s="214"/>
      <c r="AQ34" s="600" t="s">
        <v>315</v>
      </c>
      <c r="AR34" s="601"/>
      <c r="AS34" s="601"/>
      <c r="AT34" s="601"/>
      <c r="AU34" s="601"/>
      <c r="AV34" s="601"/>
      <c r="AW34" s="601"/>
      <c r="AX34" s="601"/>
      <c r="AY34" s="601"/>
      <c r="AZ34" s="601"/>
      <c r="BA34" s="601"/>
      <c r="BB34" s="601"/>
      <c r="BC34" s="601"/>
      <c r="BD34" s="601"/>
      <c r="BE34" s="601"/>
      <c r="BF34" s="602"/>
      <c r="BG34" s="600" t="s">
        <v>316</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317</v>
      </c>
      <c r="CE34" s="637"/>
      <c r="CF34" s="637"/>
      <c r="CG34" s="637"/>
      <c r="CH34" s="637"/>
      <c r="CI34" s="637"/>
      <c r="CJ34" s="637"/>
      <c r="CK34" s="637"/>
      <c r="CL34" s="637"/>
      <c r="CM34" s="637"/>
      <c r="CN34" s="637"/>
      <c r="CO34" s="637"/>
      <c r="CP34" s="637"/>
      <c r="CQ34" s="638"/>
      <c r="CR34" s="621">
        <v>2085582</v>
      </c>
      <c r="CS34" s="622"/>
      <c r="CT34" s="622"/>
      <c r="CU34" s="622"/>
      <c r="CV34" s="622"/>
      <c r="CW34" s="622"/>
      <c r="CX34" s="622"/>
      <c r="CY34" s="623"/>
      <c r="CZ34" s="626">
        <v>10.3</v>
      </c>
      <c r="DA34" s="654"/>
      <c r="DB34" s="654"/>
      <c r="DC34" s="659"/>
      <c r="DD34" s="630">
        <v>1704939</v>
      </c>
      <c r="DE34" s="622"/>
      <c r="DF34" s="622"/>
      <c r="DG34" s="622"/>
      <c r="DH34" s="622"/>
      <c r="DI34" s="622"/>
      <c r="DJ34" s="622"/>
      <c r="DK34" s="623"/>
      <c r="DL34" s="630">
        <v>1212389</v>
      </c>
      <c r="DM34" s="622"/>
      <c r="DN34" s="622"/>
      <c r="DO34" s="622"/>
      <c r="DP34" s="622"/>
      <c r="DQ34" s="622"/>
      <c r="DR34" s="622"/>
      <c r="DS34" s="622"/>
      <c r="DT34" s="622"/>
      <c r="DU34" s="622"/>
      <c r="DV34" s="623"/>
      <c r="DW34" s="626">
        <v>10.1</v>
      </c>
      <c r="DX34" s="654"/>
      <c r="DY34" s="654"/>
      <c r="DZ34" s="654"/>
      <c r="EA34" s="654"/>
      <c r="EB34" s="654"/>
      <c r="EC34" s="655"/>
    </row>
    <row r="35" spans="2:133" ht="11.25" customHeight="1">
      <c r="B35" s="618" t="s">
        <v>318</v>
      </c>
      <c r="C35" s="619"/>
      <c r="D35" s="619"/>
      <c r="E35" s="619"/>
      <c r="F35" s="619"/>
      <c r="G35" s="619"/>
      <c r="H35" s="619"/>
      <c r="I35" s="619"/>
      <c r="J35" s="619"/>
      <c r="K35" s="619"/>
      <c r="L35" s="619"/>
      <c r="M35" s="619"/>
      <c r="N35" s="619"/>
      <c r="O35" s="619"/>
      <c r="P35" s="619"/>
      <c r="Q35" s="620"/>
      <c r="R35" s="621">
        <v>1007027</v>
      </c>
      <c r="S35" s="622"/>
      <c r="T35" s="622"/>
      <c r="U35" s="622"/>
      <c r="V35" s="622"/>
      <c r="W35" s="622"/>
      <c r="X35" s="622"/>
      <c r="Y35" s="623"/>
      <c r="Z35" s="624">
        <v>4.8</v>
      </c>
      <c r="AA35" s="624"/>
      <c r="AB35" s="624"/>
      <c r="AC35" s="624"/>
      <c r="AD35" s="625" t="s">
        <v>232</v>
      </c>
      <c r="AE35" s="625"/>
      <c r="AF35" s="625"/>
      <c r="AG35" s="625"/>
      <c r="AH35" s="625"/>
      <c r="AI35" s="625"/>
      <c r="AJ35" s="625"/>
      <c r="AK35" s="625"/>
      <c r="AL35" s="626" t="s">
        <v>226</v>
      </c>
      <c r="AM35" s="627"/>
      <c r="AN35" s="627"/>
      <c r="AO35" s="628"/>
      <c r="AP35" s="214"/>
      <c r="AQ35" s="694" t="s">
        <v>319</v>
      </c>
      <c r="AR35" s="695"/>
      <c r="AS35" s="695"/>
      <c r="AT35" s="695"/>
      <c r="AU35" s="695"/>
      <c r="AV35" s="695"/>
      <c r="AW35" s="695"/>
      <c r="AX35" s="695"/>
      <c r="AY35" s="696"/>
      <c r="AZ35" s="610">
        <v>3519738</v>
      </c>
      <c r="BA35" s="611"/>
      <c r="BB35" s="611"/>
      <c r="BC35" s="611"/>
      <c r="BD35" s="611"/>
      <c r="BE35" s="611"/>
      <c r="BF35" s="697"/>
      <c r="BG35" s="632" t="s">
        <v>320</v>
      </c>
      <c r="BH35" s="633"/>
      <c r="BI35" s="633"/>
      <c r="BJ35" s="633"/>
      <c r="BK35" s="633"/>
      <c r="BL35" s="633"/>
      <c r="BM35" s="633"/>
      <c r="BN35" s="633"/>
      <c r="BO35" s="633"/>
      <c r="BP35" s="633"/>
      <c r="BQ35" s="633"/>
      <c r="BR35" s="633"/>
      <c r="BS35" s="633"/>
      <c r="BT35" s="633"/>
      <c r="BU35" s="634"/>
      <c r="BV35" s="610">
        <v>298802</v>
      </c>
      <c r="BW35" s="611"/>
      <c r="BX35" s="611"/>
      <c r="BY35" s="611"/>
      <c r="BZ35" s="611"/>
      <c r="CA35" s="611"/>
      <c r="CB35" s="697"/>
      <c r="CD35" s="636" t="s">
        <v>321</v>
      </c>
      <c r="CE35" s="637"/>
      <c r="CF35" s="637"/>
      <c r="CG35" s="637"/>
      <c r="CH35" s="637"/>
      <c r="CI35" s="637"/>
      <c r="CJ35" s="637"/>
      <c r="CK35" s="637"/>
      <c r="CL35" s="637"/>
      <c r="CM35" s="637"/>
      <c r="CN35" s="637"/>
      <c r="CO35" s="637"/>
      <c r="CP35" s="637"/>
      <c r="CQ35" s="638"/>
      <c r="CR35" s="621">
        <v>202271</v>
      </c>
      <c r="CS35" s="657"/>
      <c r="CT35" s="657"/>
      <c r="CU35" s="657"/>
      <c r="CV35" s="657"/>
      <c r="CW35" s="657"/>
      <c r="CX35" s="657"/>
      <c r="CY35" s="658"/>
      <c r="CZ35" s="626">
        <v>1</v>
      </c>
      <c r="DA35" s="654"/>
      <c r="DB35" s="654"/>
      <c r="DC35" s="659"/>
      <c r="DD35" s="630">
        <v>114773</v>
      </c>
      <c r="DE35" s="657"/>
      <c r="DF35" s="657"/>
      <c r="DG35" s="657"/>
      <c r="DH35" s="657"/>
      <c r="DI35" s="657"/>
      <c r="DJ35" s="657"/>
      <c r="DK35" s="658"/>
      <c r="DL35" s="630">
        <v>114773</v>
      </c>
      <c r="DM35" s="657"/>
      <c r="DN35" s="657"/>
      <c r="DO35" s="657"/>
      <c r="DP35" s="657"/>
      <c r="DQ35" s="657"/>
      <c r="DR35" s="657"/>
      <c r="DS35" s="657"/>
      <c r="DT35" s="657"/>
      <c r="DU35" s="657"/>
      <c r="DV35" s="658"/>
      <c r="DW35" s="626">
        <v>1</v>
      </c>
      <c r="DX35" s="654"/>
      <c r="DY35" s="654"/>
      <c r="DZ35" s="654"/>
      <c r="EA35" s="654"/>
      <c r="EB35" s="654"/>
      <c r="EC35" s="655"/>
    </row>
    <row r="36" spans="2:133" ht="11.25" customHeight="1">
      <c r="B36" s="618" t="s">
        <v>322</v>
      </c>
      <c r="C36" s="619"/>
      <c r="D36" s="619"/>
      <c r="E36" s="619"/>
      <c r="F36" s="619"/>
      <c r="G36" s="619"/>
      <c r="H36" s="619"/>
      <c r="I36" s="619"/>
      <c r="J36" s="619"/>
      <c r="K36" s="619"/>
      <c r="L36" s="619"/>
      <c r="M36" s="619"/>
      <c r="N36" s="619"/>
      <c r="O36" s="619"/>
      <c r="P36" s="619"/>
      <c r="Q36" s="620"/>
      <c r="R36" s="621" t="s">
        <v>226</v>
      </c>
      <c r="S36" s="622"/>
      <c r="T36" s="622"/>
      <c r="U36" s="622"/>
      <c r="V36" s="622"/>
      <c r="W36" s="622"/>
      <c r="X36" s="622"/>
      <c r="Y36" s="623"/>
      <c r="Z36" s="624" t="s">
        <v>131</v>
      </c>
      <c r="AA36" s="624"/>
      <c r="AB36" s="624"/>
      <c r="AC36" s="624"/>
      <c r="AD36" s="625" t="s">
        <v>226</v>
      </c>
      <c r="AE36" s="625"/>
      <c r="AF36" s="625"/>
      <c r="AG36" s="625"/>
      <c r="AH36" s="625"/>
      <c r="AI36" s="625"/>
      <c r="AJ36" s="625"/>
      <c r="AK36" s="625"/>
      <c r="AL36" s="626" t="s">
        <v>226</v>
      </c>
      <c r="AM36" s="627"/>
      <c r="AN36" s="627"/>
      <c r="AO36" s="628"/>
      <c r="AQ36" s="698" t="s">
        <v>323</v>
      </c>
      <c r="AR36" s="699"/>
      <c r="AS36" s="699"/>
      <c r="AT36" s="699"/>
      <c r="AU36" s="699"/>
      <c r="AV36" s="699"/>
      <c r="AW36" s="699"/>
      <c r="AX36" s="699"/>
      <c r="AY36" s="700"/>
      <c r="AZ36" s="621">
        <v>489390</v>
      </c>
      <c r="BA36" s="622"/>
      <c r="BB36" s="622"/>
      <c r="BC36" s="622"/>
      <c r="BD36" s="657"/>
      <c r="BE36" s="657"/>
      <c r="BF36" s="680"/>
      <c r="BG36" s="636" t="s">
        <v>324</v>
      </c>
      <c r="BH36" s="637"/>
      <c r="BI36" s="637"/>
      <c r="BJ36" s="637"/>
      <c r="BK36" s="637"/>
      <c r="BL36" s="637"/>
      <c r="BM36" s="637"/>
      <c r="BN36" s="637"/>
      <c r="BO36" s="637"/>
      <c r="BP36" s="637"/>
      <c r="BQ36" s="637"/>
      <c r="BR36" s="637"/>
      <c r="BS36" s="637"/>
      <c r="BT36" s="637"/>
      <c r="BU36" s="638"/>
      <c r="BV36" s="621">
        <v>133106</v>
      </c>
      <c r="BW36" s="622"/>
      <c r="BX36" s="622"/>
      <c r="BY36" s="622"/>
      <c r="BZ36" s="622"/>
      <c r="CA36" s="622"/>
      <c r="CB36" s="631"/>
      <c r="CD36" s="636" t="s">
        <v>325</v>
      </c>
      <c r="CE36" s="637"/>
      <c r="CF36" s="637"/>
      <c r="CG36" s="637"/>
      <c r="CH36" s="637"/>
      <c r="CI36" s="637"/>
      <c r="CJ36" s="637"/>
      <c r="CK36" s="637"/>
      <c r="CL36" s="637"/>
      <c r="CM36" s="637"/>
      <c r="CN36" s="637"/>
      <c r="CO36" s="637"/>
      <c r="CP36" s="637"/>
      <c r="CQ36" s="638"/>
      <c r="CR36" s="621">
        <v>2614587</v>
      </c>
      <c r="CS36" s="622"/>
      <c r="CT36" s="622"/>
      <c r="CU36" s="622"/>
      <c r="CV36" s="622"/>
      <c r="CW36" s="622"/>
      <c r="CX36" s="622"/>
      <c r="CY36" s="623"/>
      <c r="CZ36" s="626">
        <v>12.9</v>
      </c>
      <c r="DA36" s="654"/>
      <c r="DB36" s="654"/>
      <c r="DC36" s="659"/>
      <c r="DD36" s="630">
        <v>2254731</v>
      </c>
      <c r="DE36" s="622"/>
      <c r="DF36" s="622"/>
      <c r="DG36" s="622"/>
      <c r="DH36" s="622"/>
      <c r="DI36" s="622"/>
      <c r="DJ36" s="622"/>
      <c r="DK36" s="623"/>
      <c r="DL36" s="630">
        <v>1542553</v>
      </c>
      <c r="DM36" s="622"/>
      <c r="DN36" s="622"/>
      <c r="DO36" s="622"/>
      <c r="DP36" s="622"/>
      <c r="DQ36" s="622"/>
      <c r="DR36" s="622"/>
      <c r="DS36" s="622"/>
      <c r="DT36" s="622"/>
      <c r="DU36" s="622"/>
      <c r="DV36" s="623"/>
      <c r="DW36" s="626">
        <v>12.8</v>
      </c>
      <c r="DX36" s="654"/>
      <c r="DY36" s="654"/>
      <c r="DZ36" s="654"/>
      <c r="EA36" s="654"/>
      <c r="EB36" s="654"/>
      <c r="EC36" s="655"/>
    </row>
    <row r="37" spans="2:133" ht="11.25" customHeight="1">
      <c r="B37" s="618" t="s">
        <v>326</v>
      </c>
      <c r="C37" s="619"/>
      <c r="D37" s="619"/>
      <c r="E37" s="619"/>
      <c r="F37" s="619"/>
      <c r="G37" s="619"/>
      <c r="H37" s="619"/>
      <c r="I37" s="619"/>
      <c r="J37" s="619"/>
      <c r="K37" s="619"/>
      <c r="L37" s="619"/>
      <c r="M37" s="619"/>
      <c r="N37" s="619"/>
      <c r="O37" s="619"/>
      <c r="P37" s="619"/>
      <c r="Q37" s="620"/>
      <c r="R37" s="621">
        <v>649227</v>
      </c>
      <c r="S37" s="622"/>
      <c r="T37" s="622"/>
      <c r="U37" s="622"/>
      <c r="V37" s="622"/>
      <c r="W37" s="622"/>
      <c r="X37" s="622"/>
      <c r="Y37" s="623"/>
      <c r="Z37" s="624">
        <v>3.1</v>
      </c>
      <c r="AA37" s="624"/>
      <c r="AB37" s="624"/>
      <c r="AC37" s="624"/>
      <c r="AD37" s="625" t="s">
        <v>232</v>
      </c>
      <c r="AE37" s="625"/>
      <c r="AF37" s="625"/>
      <c r="AG37" s="625"/>
      <c r="AH37" s="625"/>
      <c r="AI37" s="625"/>
      <c r="AJ37" s="625"/>
      <c r="AK37" s="625"/>
      <c r="AL37" s="626" t="s">
        <v>226</v>
      </c>
      <c r="AM37" s="627"/>
      <c r="AN37" s="627"/>
      <c r="AO37" s="628"/>
      <c r="AQ37" s="698" t="s">
        <v>327</v>
      </c>
      <c r="AR37" s="699"/>
      <c r="AS37" s="699"/>
      <c r="AT37" s="699"/>
      <c r="AU37" s="699"/>
      <c r="AV37" s="699"/>
      <c r="AW37" s="699"/>
      <c r="AX37" s="699"/>
      <c r="AY37" s="700"/>
      <c r="AZ37" s="621">
        <v>371426</v>
      </c>
      <c r="BA37" s="622"/>
      <c r="BB37" s="622"/>
      <c r="BC37" s="622"/>
      <c r="BD37" s="657"/>
      <c r="BE37" s="657"/>
      <c r="BF37" s="680"/>
      <c r="BG37" s="636" t="s">
        <v>328</v>
      </c>
      <c r="BH37" s="637"/>
      <c r="BI37" s="637"/>
      <c r="BJ37" s="637"/>
      <c r="BK37" s="637"/>
      <c r="BL37" s="637"/>
      <c r="BM37" s="637"/>
      <c r="BN37" s="637"/>
      <c r="BO37" s="637"/>
      <c r="BP37" s="637"/>
      <c r="BQ37" s="637"/>
      <c r="BR37" s="637"/>
      <c r="BS37" s="637"/>
      <c r="BT37" s="637"/>
      <c r="BU37" s="638"/>
      <c r="BV37" s="621">
        <v>8073</v>
      </c>
      <c r="BW37" s="622"/>
      <c r="BX37" s="622"/>
      <c r="BY37" s="622"/>
      <c r="BZ37" s="622"/>
      <c r="CA37" s="622"/>
      <c r="CB37" s="631"/>
      <c r="CD37" s="636" t="s">
        <v>329</v>
      </c>
      <c r="CE37" s="637"/>
      <c r="CF37" s="637"/>
      <c r="CG37" s="637"/>
      <c r="CH37" s="637"/>
      <c r="CI37" s="637"/>
      <c r="CJ37" s="637"/>
      <c r="CK37" s="637"/>
      <c r="CL37" s="637"/>
      <c r="CM37" s="637"/>
      <c r="CN37" s="637"/>
      <c r="CO37" s="637"/>
      <c r="CP37" s="637"/>
      <c r="CQ37" s="638"/>
      <c r="CR37" s="621">
        <v>934876</v>
      </c>
      <c r="CS37" s="657"/>
      <c r="CT37" s="657"/>
      <c r="CU37" s="657"/>
      <c r="CV37" s="657"/>
      <c r="CW37" s="657"/>
      <c r="CX37" s="657"/>
      <c r="CY37" s="658"/>
      <c r="CZ37" s="626">
        <v>4.5999999999999996</v>
      </c>
      <c r="DA37" s="654"/>
      <c r="DB37" s="654"/>
      <c r="DC37" s="659"/>
      <c r="DD37" s="630">
        <v>785090</v>
      </c>
      <c r="DE37" s="657"/>
      <c r="DF37" s="657"/>
      <c r="DG37" s="657"/>
      <c r="DH37" s="657"/>
      <c r="DI37" s="657"/>
      <c r="DJ37" s="657"/>
      <c r="DK37" s="658"/>
      <c r="DL37" s="630">
        <v>765862</v>
      </c>
      <c r="DM37" s="657"/>
      <c r="DN37" s="657"/>
      <c r="DO37" s="657"/>
      <c r="DP37" s="657"/>
      <c r="DQ37" s="657"/>
      <c r="DR37" s="657"/>
      <c r="DS37" s="657"/>
      <c r="DT37" s="657"/>
      <c r="DU37" s="657"/>
      <c r="DV37" s="658"/>
      <c r="DW37" s="626">
        <v>6.4</v>
      </c>
      <c r="DX37" s="654"/>
      <c r="DY37" s="654"/>
      <c r="DZ37" s="654"/>
      <c r="EA37" s="654"/>
      <c r="EB37" s="654"/>
      <c r="EC37" s="655"/>
    </row>
    <row r="38" spans="2:133" ht="11.25" customHeight="1">
      <c r="B38" s="666" t="s">
        <v>330</v>
      </c>
      <c r="C38" s="667"/>
      <c r="D38" s="667"/>
      <c r="E38" s="667"/>
      <c r="F38" s="667"/>
      <c r="G38" s="667"/>
      <c r="H38" s="667"/>
      <c r="I38" s="667"/>
      <c r="J38" s="667"/>
      <c r="K38" s="667"/>
      <c r="L38" s="667"/>
      <c r="M38" s="667"/>
      <c r="N38" s="667"/>
      <c r="O38" s="667"/>
      <c r="P38" s="667"/>
      <c r="Q38" s="668"/>
      <c r="R38" s="701">
        <v>20915249</v>
      </c>
      <c r="S38" s="702"/>
      <c r="T38" s="702"/>
      <c r="U38" s="702"/>
      <c r="V38" s="702"/>
      <c r="W38" s="702"/>
      <c r="X38" s="702"/>
      <c r="Y38" s="703"/>
      <c r="Z38" s="704">
        <v>100</v>
      </c>
      <c r="AA38" s="704"/>
      <c r="AB38" s="704"/>
      <c r="AC38" s="704"/>
      <c r="AD38" s="705">
        <v>11355571</v>
      </c>
      <c r="AE38" s="705"/>
      <c r="AF38" s="705"/>
      <c r="AG38" s="705"/>
      <c r="AH38" s="705"/>
      <c r="AI38" s="705"/>
      <c r="AJ38" s="705"/>
      <c r="AK38" s="705"/>
      <c r="AL38" s="706">
        <v>100</v>
      </c>
      <c r="AM38" s="692"/>
      <c r="AN38" s="692"/>
      <c r="AO38" s="707"/>
      <c r="AQ38" s="698" t="s">
        <v>331</v>
      </c>
      <c r="AR38" s="699"/>
      <c r="AS38" s="699"/>
      <c r="AT38" s="699"/>
      <c r="AU38" s="699"/>
      <c r="AV38" s="699"/>
      <c r="AW38" s="699"/>
      <c r="AX38" s="699"/>
      <c r="AY38" s="700"/>
      <c r="AZ38" s="621">
        <v>186738</v>
      </c>
      <c r="BA38" s="622"/>
      <c r="BB38" s="622"/>
      <c r="BC38" s="622"/>
      <c r="BD38" s="657"/>
      <c r="BE38" s="657"/>
      <c r="BF38" s="680"/>
      <c r="BG38" s="636" t="s">
        <v>332</v>
      </c>
      <c r="BH38" s="637"/>
      <c r="BI38" s="637"/>
      <c r="BJ38" s="637"/>
      <c r="BK38" s="637"/>
      <c r="BL38" s="637"/>
      <c r="BM38" s="637"/>
      <c r="BN38" s="637"/>
      <c r="BO38" s="637"/>
      <c r="BP38" s="637"/>
      <c r="BQ38" s="637"/>
      <c r="BR38" s="637"/>
      <c r="BS38" s="637"/>
      <c r="BT38" s="637"/>
      <c r="BU38" s="638"/>
      <c r="BV38" s="621">
        <v>12939</v>
      </c>
      <c r="BW38" s="622"/>
      <c r="BX38" s="622"/>
      <c r="BY38" s="622"/>
      <c r="BZ38" s="622"/>
      <c r="CA38" s="622"/>
      <c r="CB38" s="631"/>
      <c r="CD38" s="636" t="s">
        <v>333</v>
      </c>
      <c r="CE38" s="637"/>
      <c r="CF38" s="637"/>
      <c r="CG38" s="637"/>
      <c r="CH38" s="637"/>
      <c r="CI38" s="637"/>
      <c r="CJ38" s="637"/>
      <c r="CK38" s="637"/>
      <c r="CL38" s="637"/>
      <c r="CM38" s="637"/>
      <c r="CN38" s="637"/>
      <c r="CO38" s="637"/>
      <c r="CP38" s="637"/>
      <c r="CQ38" s="638"/>
      <c r="CR38" s="621">
        <v>2472184</v>
      </c>
      <c r="CS38" s="622"/>
      <c r="CT38" s="622"/>
      <c r="CU38" s="622"/>
      <c r="CV38" s="622"/>
      <c r="CW38" s="622"/>
      <c r="CX38" s="622"/>
      <c r="CY38" s="623"/>
      <c r="CZ38" s="626">
        <v>12.2</v>
      </c>
      <c r="DA38" s="654"/>
      <c r="DB38" s="654"/>
      <c r="DC38" s="659"/>
      <c r="DD38" s="630">
        <v>2007928</v>
      </c>
      <c r="DE38" s="622"/>
      <c r="DF38" s="622"/>
      <c r="DG38" s="622"/>
      <c r="DH38" s="622"/>
      <c r="DI38" s="622"/>
      <c r="DJ38" s="622"/>
      <c r="DK38" s="623"/>
      <c r="DL38" s="630">
        <v>1857437</v>
      </c>
      <c r="DM38" s="622"/>
      <c r="DN38" s="622"/>
      <c r="DO38" s="622"/>
      <c r="DP38" s="622"/>
      <c r="DQ38" s="622"/>
      <c r="DR38" s="622"/>
      <c r="DS38" s="622"/>
      <c r="DT38" s="622"/>
      <c r="DU38" s="622"/>
      <c r="DV38" s="623"/>
      <c r="DW38" s="626">
        <v>15.5</v>
      </c>
      <c r="DX38" s="654"/>
      <c r="DY38" s="654"/>
      <c r="DZ38" s="654"/>
      <c r="EA38" s="654"/>
      <c r="EB38" s="654"/>
      <c r="EC38" s="655"/>
    </row>
    <row r="39" spans="2:133" ht="11.25" customHeight="1">
      <c r="AQ39" s="698" t="s">
        <v>334</v>
      </c>
      <c r="AR39" s="699"/>
      <c r="AS39" s="699"/>
      <c r="AT39" s="699"/>
      <c r="AU39" s="699"/>
      <c r="AV39" s="699"/>
      <c r="AW39" s="699"/>
      <c r="AX39" s="699"/>
      <c r="AY39" s="700"/>
      <c r="AZ39" s="621" t="s">
        <v>232</v>
      </c>
      <c r="BA39" s="622"/>
      <c r="BB39" s="622"/>
      <c r="BC39" s="622"/>
      <c r="BD39" s="657"/>
      <c r="BE39" s="657"/>
      <c r="BF39" s="680"/>
      <c r="BG39" s="712" t="s">
        <v>335</v>
      </c>
      <c r="BH39" s="713"/>
      <c r="BI39" s="713"/>
      <c r="BJ39" s="713"/>
      <c r="BK39" s="713"/>
      <c r="BL39" s="215"/>
      <c r="BM39" s="637" t="s">
        <v>336</v>
      </c>
      <c r="BN39" s="637"/>
      <c r="BO39" s="637"/>
      <c r="BP39" s="637"/>
      <c r="BQ39" s="637"/>
      <c r="BR39" s="637"/>
      <c r="BS39" s="637"/>
      <c r="BT39" s="637"/>
      <c r="BU39" s="638"/>
      <c r="BV39" s="621">
        <v>82</v>
      </c>
      <c r="BW39" s="622"/>
      <c r="BX39" s="622"/>
      <c r="BY39" s="622"/>
      <c r="BZ39" s="622"/>
      <c r="CA39" s="622"/>
      <c r="CB39" s="631"/>
      <c r="CD39" s="636" t="s">
        <v>337</v>
      </c>
      <c r="CE39" s="637"/>
      <c r="CF39" s="637"/>
      <c r="CG39" s="637"/>
      <c r="CH39" s="637"/>
      <c r="CI39" s="637"/>
      <c r="CJ39" s="637"/>
      <c r="CK39" s="637"/>
      <c r="CL39" s="637"/>
      <c r="CM39" s="637"/>
      <c r="CN39" s="637"/>
      <c r="CO39" s="637"/>
      <c r="CP39" s="637"/>
      <c r="CQ39" s="638"/>
      <c r="CR39" s="621">
        <v>384302</v>
      </c>
      <c r="CS39" s="657"/>
      <c r="CT39" s="657"/>
      <c r="CU39" s="657"/>
      <c r="CV39" s="657"/>
      <c r="CW39" s="657"/>
      <c r="CX39" s="657"/>
      <c r="CY39" s="658"/>
      <c r="CZ39" s="626">
        <v>1.9</v>
      </c>
      <c r="DA39" s="654"/>
      <c r="DB39" s="654"/>
      <c r="DC39" s="659"/>
      <c r="DD39" s="630">
        <v>373353</v>
      </c>
      <c r="DE39" s="657"/>
      <c r="DF39" s="657"/>
      <c r="DG39" s="657"/>
      <c r="DH39" s="657"/>
      <c r="DI39" s="657"/>
      <c r="DJ39" s="657"/>
      <c r="DK39" s="658"/>
      <c r="DL39" s="630" t="s">
        <v>226</v>
      </c>
      <c r="DM39" s="657"/>
      <c r="DN39" s="657"/>
      <c r="DO39" s="657"/>
      <c r="DP39" s="657"/>
      <c r="DQ39" s="657"/>
      <c r="DR39" s="657"/>
      <c r="DS39" s="657"/>
      <c r="DT39" s="657"/>
      <c r="DU39" s="657"/>
      <c r="DV39" s="658"/>
      <c r="DW39" s="626" t="s">
        <v>131</v>
      </c>
      <c r="DX39" s="654"/>
      <c r="DY39" s="654"/>
      <c r="DZ39" s="654"/>
      <c r="EA39" s="654"/>
      <c r="EB39" s="654"/>
      <c r="EC39" s="655"/>
    </row>
    <row r="40" spans="2:133" ht="11.25" customHeight="1">
      <c r="AQ40" s="698" t="s">
        <v>338</v>
      </c>
      <c r="AR40" s="699"/>
      <c r="AS40" s="699"/>
      <c r="AT40" s="699"/>
      <c r="AU40" s="699"/>
      <c r="AV40" s="699"/>
      <c r="AW40" s="699"/>
      <c r="AX40" s="699"/>
      <c r="AY40" s="700"/>
      <c r="AZ40" s="621">
        <v>644751</v>
      </c>
      <c r="BA40" s="622"/>
      <c r="BB40" s="622"/>
      <c r="BC40" s="622"/>
      <c r="BD40" s="657"/>
      <c r="BE40" s="657"/>
      <c r="BF40" s="680"/>
      <c r="BG40" s="712"/>
      <c r="BH40" s="713"/>
      <c r="BI40" s="713"/>
      <c r="BJ40" s="713"/>
      <c r="BK40" s="713"/>
      <c r="BL40" s="215"/>
      <c r="BM40" s="637" t="s">
        <v>339</v>
      </c>
      <c r="BN40" s="637"/>
      <c r="BO40" s="637"/>
      <c r="BP40" s="637"/>
      <c r="BQ40" s="637"/>
      <c r="BR40" s="637"/>
      <c r="BS40" s="637"/>
      <c r="BT40" s="637"/>
      <c r="BU40" s="638"/>
      <c r="BV40" s="621">
        <v>153</v>
      </c>
      <c r="BW40" s="622"/>
      <c r="BX40" s="622"/>
      <c r="BY40" s="622"/>
      <c r="BZ40" s="622"/>
      <c r="CA40" s="622"/>
      <c r="CB40" s="631"/>
      <c r="CD40" s="636" t="s">
        <v>340</v>
      </c>
      <c r="CE40" s="637"/>
      <c r="CF40" s="637"/>
      <c r="CG40" s="637"/>
      <c r="CH40" s="637"/>
      <c r="CI40" s="637"/>
      <c r="CJ40" s="637"/>
      <c r="CK40" s="637"/>
      <c r="CL40" s="637"/>
      <c r="CM40" s="637"/>
      <c r="CN40" s="637"/>
      <c r="CO40" s="637"/>
      <c r="CP40" s="637"/>
      <c r="CQ40" s="638"/>
      <c r="CR40" s="621">
        <v>75000</v>
      </c>
      <c r="CS40" s="622"/>
      <c r="CT40" s="622"/>
      <c r="CU40" s="622"/>
      <c r="CV40" s="622"/>
      <c r="CW40" s="622"/>
      <c r="CX40" s="622"/>
      <c r="CY40" s="623"/>
      <c r="CZ40" s="626">
        <v>0.4</v>
      </c>
      <c r="DA40" s="654"/>
      <c r="DB40" s="654"/>
      <c r="DC40" s="659"/>
      <c r="DD40" s="630" t="s">
        <v>131</v>
      </c>
      <c r="DE40" s="622"/>
      <c r="DF40" s="622"/>
      <c r="DG40" s="622"/>
      <c r="DH40" s="622"/>
      <c r="DI40" s="622"/>
      <c r="DJ40" s="622"/>
      <c r="DK40" s="623"/>
      <c r="DL40" s="630" t="s">
        <v>226</v>
      </c>
      <c r="DM40" s="622"/>
      <c r="DN40" s="622"/>
      <c r="DO40" s="622"/>
      <c r="DP40" s="622"/>
      <c r="DQ40" s="622"/>
      <c r="DR40" s="622"/>
      <c r="DS40" s="622"/>
      <c r="DT40" s="622"/>
      <c r="DU40" s="622"/>
      <c r="DV40" s="623"/>
      <c r="DW40" s="626" t="s">
        <v>226</v>
      </c>
      <c r="DX40" s="654"/>
      <c r="DY40" s="654"/>
      <c r="DZ40" s="654"/>
      <c r="EA40" s="654"/>
      <c r="EB40" s="654"/>
      <c r="EC40" s="655"/>
    </row>
    <row r="41" spans="2:133" ht="11.25" customHeight="1">
      <c r="AQ41" s="708" t="s">
        <v>341</v>
      </c>
      <c r="AR41" s="709"/>
      <c r="AS41" s="709"/>
      <c r="AT41" s="709"/>
      <c r="AU41" s="709"/>
      <c r="AV41" s="709"/>
      <c r="AW41" s="709"/>
      <c r="AX41" s="709"/>
      <c r="AY41" s="710"/>
      <c r="AZ41" s="701">
        <v>1827433</v>
      </c>
      <c r="BA41" s="702"/>
      <c r="BB41" s="702"/>
      <c r="BC41" s="702"/>
      <c r="BD41" s="691"/>
      <c r="BE41" s="691"/>
      <c r="BF41" s="693"/>
      <c r="BG41" s="714"/>
      <c r="BH41" s="715"/>
      <c r="BI41" s="715"/>
      <c r="BJ41" s="715"/>
      <c r="BK41" s="715"/>
      <c r="BL41" s="216"/>
      <c r="BM41" s="646" t="s">
        <v>342</v>
      </c>
      <c r="BN41" s="646"/>
      <c r="BO41" s="646"/>
      <c r="BP41" s="646"/>
      <c r="BQ41" s="646"/>
      <c r="BR41" s="646"/>
      <c r="BS41" s="646"/>
      <c r="BT41" s="646"/>
      <c r="BU41" s="647"/>
      <c r="BV41" s="701">
        <v>428</v>
      </c>
      <c r="BW41" s="702"/>
      <c r="BX41" s="702"/>
      <c r="BY41" s="702"/>
      <c r="BZ41" s="702"/>
      <c r="CA41" s="702"/>
      <c r="CB41" s="711"/>
      <c r="CD41" s="636" t="s">
        <v>343</v>
      </c>
      <c r="CE41" s="637"/>
      <c r="CF41" s="637"/>
      <c r="CG41" s="637"/>
      <c r="CH41" s="637"/>
      <c r="CI41" s="637"/>
      <c r="CJ41" s="637"/>
      <c r="CK41" s="637"/>
      <c r="CL41" s="637"/>
      <c r="CM41" s="637"/>
      <c r="CN41" s="637"/>
      <c r="CO41" s="637"/>
      <c r="CP41" s="637"/>
      <c r="CQ41" s="638"/>
      <c r="CR41" s="621" t="s">
        <v>226</v>
      </c>
      <c r="CS41" s="657"/>
      <c r="CT41" s="657"/>
      <c r="CU41" s="657"/>
      <c r="CV41" s="657"/>
      <c r="CW41" s="657"/>
      <c r="CX41" s="657"/>
      <c r="CY41" s="658"/>
      <c r="CZ41" s="626" t="s">
        <v>226</v>
      </c>
      <c r="DA41" s="654"/>
      <c r="DB41" s="654"/>
      <c r="DC41" s="659"/>
      <c r="DD41" s="630" t="s">
        <v>226</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345</v>
      </c>
      <c r="CE42" s="619"/>
      <c r="CF42" s="619"/>
      <c r="CG42" s="619"/>
      <c r="CH42" s="619"/>
      <c r="CI42" s="619"/>
      <c r="CJ42" s="619"/>
      <c r="CK42" s="619"/>
      <c r="CL42" s="619"/>
      <c r="CM42" s="619"/>
      <c r="CN42" s="619"/>
      <c r="CO42" s="619"/>
      <c r="CP42" s="619"/>
      <c r="CQ42" s="620"/>
      <c r="CR42" s="621">
        <v>1317295</v>
      </c>
      <c r="CS42" s="622"/>
      <c r="CT42" s="622"/>
      <c r="CU42" s="622"/>
      <c r="CV42" s="622"/>
      <c r="CW42" s="622"/>
      <c r="CX42" s="622"/>
      <c r="CY42" s="623"/>
      <c r="CZ42" s="626">
        <v>6.5</v>
      </c>
      <c r="DA42" s="627"/>
      <c r="DB42" s="627"/>
      <c r="DC42" s="722"/>
      <c r="DD42" s="630">
        <v>501432</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347</v>
      </c>
      <c r="CE43" s="619"/>
      <c r="CF43" s="619"/>
      <c r="CG43" s="619"/>
      <c r="CH43" s="619"/>
      <c r="CI43" s="619"/>
      <c r="CJ43" s="619"/>
      <c r="CK43" s="619"/>
      <c r="CL43" s="619"/>
      <c r="CM43" s="619"/>
      <c r="CN43" s="619"/>
      <c r="CO43" s="619"/>
      <c r="CP43" s="619"/>
      <c r="CQ43" s="620"/>
      <c r="CR43" s="621">
        <v>59382</v>
      </c>
      <c r="CS43" s="657"/>
      <c r="CT43" s="657"/>
      <c r="CU43" s="657"/>
      <c r="CV43" s="657"/>
      <c r="CW43" s="657"/>
      <c r="CX43" s="657"/>
      <c r="CY43" s="658"/>
      <c r="CZ43" s="626">
        <v>0.3</v>
      </c>
      <c r="DA43" s="654"/>
      <c r="DB43" s="654"/>
      <c r="DC43" s="659"/>
      <c r="DD43" s="630">
        <v>58543</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348</v>
      </c>
      <c r="CD44" s="733" t="s">
        <v>299</v>
      </c>
      <c r="CE44" s="734"/>
      <c r="CF44" s="618" t="s">
        <v>349</v>
      </c>
      <c r="CG44" s="619"/>
      <c r="CH44" s="619"/>
      <c r="CI44" s="619"/>
      <c r="CJ44" s="619"/>
      <c r="CK44" s="619"/>
      <c r="CL44" s="619"/>
      <c r="CM44" s="619"/>
      <c r="CN44" s="619"/>
      <c r="CO44" s="619"/>
      <c r="CP44" s="619"/>
      <c r="CQ44" s="620"/>
      <c r="CR44" s="621">
        <v>1309796</v>
      </c>
      <c r="CS44" s="622"/>
      <c r="CT44" s="622"/>
      <c r="CU44" s="622"/>
      <c r="CV44" s="622"/>
      <c r="CW44" s="622"/>
      <c r="CX44" s="622"/>
      <c r="CY44" s="623"/>
      <c r="CZ44" s="626">
        <v>6.5</v>
      </c>
      <c r="DA44" s="627"/>
      <c r="DB44" s="627"/>
      <c r="DC44" s="722"/>
      <c r="DD44" s="630">
        <v>497008</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350</v>
      </c>
      <c r="CG45" s="619"/>
      <c r="CH45" s="619"/>
      <c r="CI45" s="619"/>
      <c r="CJ45" s="619"/>
      <c r="CK45" s="619"/>
      <c r="CL45" s="619"/>
      <c r="CM45" s="619"/>
      <c r="CN45" s="619"/>
      <c r="CO45" s="619"/>
      <c r="CP45" s="619"/>
      <c r="CQ45" s="620"/>
      <c r="CR45" s="621">
        <v>676622</v>
      </c>
      <c r="CS45" s="657"/>
      <c r="CT45" s="657"/>
      <c r="CU45" s="657"/>
      <c r="CV45" s="657"/>
      <c r="CW45" s="657"/>
      <c r="CX45" s="657"/>
      <c r="CY45" s="658"/>
      <c r="CZ45" s="626">
        <v>3.3</v>
      </c>
      <c r="DA45" s="654"/>
      <c r="DB45" s="654"/>
      <c r="DC45" s="659"/>
      <c r="DD45" s="630">
        <v>42404</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351</v>
      </c>
      <c r="CG46" s="619"/>
      <c r="CH46" s="619"/>
      <c r="CI46" s="619"/>
      <c r="CJ46" s="619"/>
      <c r="CK46" s="619"/>
      <c r="CL46" s="619"/>
      <c r="CM46" s="619"/>
      <c r="CN46" s="619"/>
      <c r="CO46" s="619"/>
      <c r="CP46" s="619"/>
      <c r="CQ46" s="620"/>
      <c r="CR46" s="621">
        <v>597515</v>
      </c>
      <c r="CS46" s="622"/>
      <c r="CT46" s="622"/>
      <c r="CU46" s="622"/>
      <c r="CV46" s="622"/>
      <c r="CW46" s="622"/>
      <c r="CX46" s="622"/>
      <c r="CY46" s="623"/>
      <c r="CZ46" s="626">
        <v>2.9</v>
      </c>
      <c r="DA46" s="627"/>
      <c r="DB46" s="627"/>
      <c r="DC46" s="722"/>
      <c r="DD46" s="630">
        <v>449645</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352</v>
      </c>
      <c r="CG47" s="619"/>
      <c r="CH47" s="619"/>
      <c r="CI47" s="619"/>
      <c r="CJ47" s="619"/>
      <c r="CK47" s="619"/>
      <c r="CL47" s="619"/>
      <c r="CM47" s="619"/>
      <c r="CN47" s="619"/>
      <c r="CO47" s="619"/>
      <c r="CP47" s="619"/>
      <c r="CQ47" s="620"/>
      <c r="CR47" s="621">
        <v>7499</v>
      </c>
      <c r="CS47" s="657"/>
      <c r="CT47" s="657"/>
      <c r="CU47" s="657"/>
      <c r="CV47" s="657"/>
      <c r="CW47" s="657"/>
      <c r="CX47" s="657"/>
      <c r="CY47" s="658"/>
      <c r="CZ47" s="626">
        <v>0</v>
      </c>
      <c r="DA47" s="654"/>
      <c r="DB47" s="654"/>
      <c r="DC47" s="659"/>
      <c r="DD47" s="630">
        <v>4424</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353</v>
      </c>
      <c r="CG48" s="619"/>
      <c r="CH48" s="619"/>
      <c r="CI48" s="619"/>
      <c r="CJ48" s="619"/>
      <c r="CK48" s="619"/>
      <c r="CL48" s="619"/>
      <c r="CM48" s="619"/>
      <c r="CN48" s="619"/>
      <c r="CO48" s="619"/>
      <c r="CP48" s="619"/>
      <c r="CQ48" s="620"/>
      <c r="CR48" s="621" t="s">
        <v>232</v>
      </c>
      <c r="CS48" s="622"/>
      <c r="CT48" s="622"/>
      <c r="CU48" s="622"/>
      <c r="CV48" s="622"/>
      <c r="CW48" s="622"/>
      <c r="CX48" s="622"/>
      <c r="CY48" s="623"/>
      <c r="CZ48" s="626" t="s">
        <v>226</v>
      </c>
      <c r="DA48" s="627"/>
      <c r="DB48" s="627"/>
      <c r="DC48" s="722"/>
      <c r="DD48" s="630" t="s">
        <v>131</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354</v>
      </c>
      <c r="CE49" s="667"/>
      <c r="CF49" s="667"/>
      <c r="CG49" s="667"/>
      <c r="CH49" s="667"/>
      <c r="CI49" s="667"/>
      <c r="CJ49" s="667"/>
      <c r="CK49" s="667"/>
      <c r="CL49" s="667"/>
      <c r="CM49" s="667"/>
      <c r="CN49" s="667"/>
      <c r="CO49" s="667"/>
      <c r="CP49" s="667"/>
      <c r="CQ49" s="668"/>
      <c r="CR49" s="701">
        <v>20301494</v>
      </c>
      <c r="CS49" s="691"/>
      <c r="CT49" s="691"/>
      <c r="CU49" s="691"/>
      <c r="CV49" s="691"/>
      <c r="CW49" s="691"/>
      <c r="CX49" s="691"/>
      <c r="CY49" s="723"/>
      <c r="CZ49" s="706">
        <v>100</v>
      </c>
      <c r="DA49" s="724"/>
      <c r="DB49" s="724"/>
      <c r="DC49" s="725"/>
      <c r="DD49" s="726">
        <v>13060494</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J5o3o0/uz/L+FN6aJO8o+0qWgZOeHxDV+DTMAtMA+dn+S/3zR8x9SaM5fhSccV6Ra/cuFaxh6YD04ZGD3Wge+w==" saltValue="0wVMGeLIXhrotA0xKAseS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356</v>
      </c>
      <c r="DK2" s="769"/>
      <c r="DL2" s="769"/>
      <c r="DM2" s="769"/>
      <c r="DN2" s="769"/>
      <c r="DO2" s="770"/>
      <c r="DP2" s="229"/>
      <c r="DQ2" s="768" t="s">
        <v>357</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358</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360</v>
      </c>
      <c r="B5" s="763"/>
      <c r="C5" s="763"/>
      <c r="D5" s="763"/>
      <c r="E5" s="763"/>
      <c r="F5" s="763"/>
      <c r="G5" s="763"/>
      <c r="H5" s="763"/>
      <c r="I5" s="763"/>
      <c r="J5" s="763"/>
      <c r="K5" s="763"/>
      <c r="L5" s="763"/>
      <c r="M5" s="763"/>
      <c r="N5" s="763"/>
      <c r="O5" s="763"/>
      <c r="P5" s="764"/>
      <c r="Q5" s="739" t="s">
        <v>361</v>
      </c>
      <c r="R5" s="740"/>
      <c r="S5" s="740"/>
      <c r="T5" s="740"/>
      <c r="U5" s="741"/>
      <c r="V5" s="739" t="s">
        <v>362</v>
      </c>
      <c r="W5" s="740"/>
      <c r="X5" s="740"/>
      <c r="Y5" s="740"/>
      <c r="Z5" s="741"/>
      <c r="AA5" s="739" t="s">
        <v>363</v>
      </c>
      <c r="AB5" s="740"/>
      <c r="AC5" s="740"/>
      <c r="AD5" s="740"/>
      <c r="AE5" s="740"/>
      <c r="AF5" s="772" t="s">
        <v>364</v>
      </c>
      <c r="AG5" s="740"/>
      <c r="AH5" s="740"/>
      <c r="AI5" s="740"/>
      <c r="AJ5" s="751"/>
      <c r="AK5" s="740" t="s">
        <v>365</v>
      </c>
      <c r="AL5" s="740"/>
      <c r="AM5" s="740"/>
      <c r="AN5" s="740"/>
      <c r="AO5" s="741"/>
      <c r="AP5" s="739" t="s">
        <v>366</v>
      </c>
      <c r="AQ5" s="740"/>
      <c r="AR5" s="740"/>
      <c r="AS5" s="740"/>
      <c r="AT5" s="741"/>
      <c r="AU5" s="739" t="s">
        <v>367</v>
      </c>
      <c r="AV5" s="740"/>
      <c r="AW5" s="740"/>
      <c r="AX5" s="740"/>
      <c r="AY5" s="751"/>
      <c r="AZ5" s="236"/>
      <c r="BA5" s="236"/>
      <c r="BB5" s="236"/>
      <c r="BC5" s="236"/>
      <c r="BD5" s="236"/>
      <c r="BE5" s="237"/>
      <c r="BF5" s="237"/>
      <c r="BG5" s="237"/>
      <c r="BH5" s="237"/>
      <c r="BI5" s="237"/>
      <c r="BJ5" s="237"/>
      <c r="BK5" s="237"/>
      <c r="BL5" s="237"/>
      <c r="BM5" s="237"/>
      <c r="BN5" s="237"/>
      <c r="BO5" s="237"/>
      <c r="BP5" s="237"/>
      <c r="BQ5" s="762" t="s">
        <v>368</v>
      </c>
      <c r="BR5" s="763"/>
      <c r="BS5" s="763"/>
      <c r="BT5" s="763"/>
      <c r="BU5" s="763"/>
      <c r="BV5" s="763"/>
      <c r="BW5" s="763"/>
      <c r="BX5" s="763"/>
      <c r="BY5" s="763"/>
      <c r="BZ5" s="763"/>
      <c r="CA5" s="763"/>
      <c r="CB5" s="763"/>
      <c r="CC5" s="763"/>
      <c r="CD5" s="763"/>
      <c r="CE5" s="763"/>
      <c r="CF5" s="763"/>
      <c r="CG5" s="764"/>
      <c r="CH5" s="739" t="s">
        <v>369</v>
      </c>
      <c r="CI5" s="740"/>
      <c r="CJ5" s="740"/>
      <c r="CK5" s="740"/>
      <c r="CL5" s="741"/>
      <c r="CM5" s="739" t="s">
        <v>370</v>
      </c>
      <c r="CN5" s="740"/>
      <c r="CO5" s="740"/>
      <c r="CP5" s="740"/>
      <c r="CQ5" s="741"/>
      <c r="CR5" s="739" t="s">
        <v>371</v>
      </c>
      <c r="CS5" s="740"/>
      <c r="CT5" s="740"/>
      <c r="CU5" s="740"/>
      <c r="CV5" s="741"/>
      <c r="CW5" s="739" t="s">
        <v>372</v>
      </c>
      <c r="CX5" s="740"/>
      <c r="CY5" s="740"/>
      <c r="CZ5" s="740"/>
      <c r="DA5" s="741"/>
      <c r="DB5" s="739" t="s">
        <v>373</v>
      </c>
      <c r="DC5" s="740"/>
      <c r="DD5" s="740"/>
      <c r="DE5" s="740"/>
      <c r="DF5" s="741"/>
      <c r="DG5" s="745" t="s">
        <v>374</v>
      </c>
      <c r="DH5" s="746"/>
      <c r="DI5" s="746"/>
      <c r="DJ5" s="746"/>
      <c r="DK5" s="747"/>
      <c r="DL5" s="745" t="s">
        <v>375</v>
      </c>
      <c r="DM5" s="746"/>
      <c r="DN5" s="746"/>
      <c r="DO5" s="746"/>
      <c r="DP5" s="747"/>
      <c r="DQ5" s="739" t="s">
        <v>376</v>
      </c>
      <c r="DR5" s="740"/>
      <c r="DS5" s="740"/>
      <c r="DT5" s="740"/>
      <c r="DU5" s="741"/>
      <c r="DV5" s="739" t="s">
        <v>367</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377</v>
      </c>
      <c r="C7" s="754"/>
      <c r="D7" s="754"/>
      <c r="E7" s="754"/>
      <c r="F7" s="754"/>
      <c r="G7" s="754"/>
      <c r="H7" s="754"/>
      <c r="I7" s="754"/>
      <c r="J7" s="754"/>
      <c r="K7" s="754"/>
      <c r="L7" s="754"/>
      <c r="M7" s="754"/>
      <c r="N7" s="754"/>
      <c r="O7" s="754"/>
      <c r="P7" s="755"/>
      <c r="Q7" s="756"/>
      <c r="R7" s="757"/>
      <c r="S7" s="757"/>
      <c r="T7" s="757"/>
      <c r="U7" s="757"/>
      <c r="V7" s="757"/>
      <c r="W7" s="757"/>
      <c r="X7" s="757"/>
      <c r="Y7" s="757"/>
      <c r="Z7" s="757"/>
      <c r="AA7" s="757"/>
      <c r="AB7" s="757"/>
      <c r="AC7" s="757"/>
      <c r="AD7" s="757"/>
      <c r="AE7" s="758"/>
      <c r="AF7" s="759">
        <v>433</v>
      </c>
      <c r="AG7" s="760"/>
      <c r="AH7" s="760"/>
      <c r="AI7" s="760"/>
      <c r="AJ7" s="761"/>
      <c r="AK7" s="796"/>
      <c r="AL7" s="797"/>
      <c r="AM7" s="797"/>
      <c r="AN7" s="797"/>
      <c r="AO7" s="797"/>
      <c r="AP7" s="797"/>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c r="BT7" s="801"/>
      <c r="BU7" s="801"/>
      <c r="BV7" s="801"/>
      <c r="BW7" s="801"/>
      <c r="BX7" s="801"/>
      <c r="BY7" s="801"/>
      <c r="BZ7" s="801"/>
      <c r="CA7" s="801"/>
      <c r="CB7" s="801"/>
      <c r="CC7" s="801"/>
      <c r="CD7" s="801"/>
      <c r="CE7" s="801"/>
      <c r="CF7" s="801"/>
      <c r="CG7" s="802"/>
      <c r="CH7" s="793"/>
      <c r="CI7" s="794"/>
      <c r="CJ7" s="794"/>
      <c r="CK7" s="794"/>
      <c r="CL7" s="795"/>
      <c r="CM7" s="793"/>
      <c r="CN7" s="794"/>
      <c r="CO7" s="794"/>
      <c r="CP7" s="794"/>
      <c r="CQ7" s="795"/>
      <c r="CR7" s="793"/>
      <c r="CS7" s="794"/>
      <c r="CT7" s="794"/>
      <c r="CU7" s="794"/>
      <c r="CV7" s="795"/>
      <c r="CW7" s="793"/>
      <c r="CX7" s="794"/>
      <c r="CY7" s="794"/>
      <c r="CZ7" s="794"/>
      <c r="DA7" s="795"/>
      <c r="DB7" s="793"/>
      <c r="DC7" s="794"/>
      <c r="DD7" s="794"/>
      <c r="DE7" s="794"/>
      <c r="DF7" s="795"/>
      <c r="DG7" s="793"/>
      <c r="DH7" s="794"/>
      <c r="DI7" s="794"/>
      <c r="DJ7" s="794"/>
      <c r="DK7" s="795"/>
      <c r="DL7" s="793"/>
      <c r="DM7" s="794"/>
      <c r="DN7" s="794"/>
      <c r="DO7" s="794"/>
      <c r="DP7" s="795"/>
      <c r="DQ7" s="793"/>
      <c r="DR7" s="794"/>
      <c r="DS7" s="794"/>
      <c r="DT7" s="794"/>
      <c r="DU7" s="795"/>
      <c r="DV7" s="774"/>
      <c r="DW7" s="775"/>
      <c r="DX7" s="775"/>
      <c r="DY7" s="775"/>
      <c r="DZ7" s="776"/>
      <c r="EA7" s="234"/>
    </row>
    <row r="8" spans="1:131" s="235" customFormat="1" ht="26.25" customHeight="1">
      <c r="A8" s="241">
        <v>2</v>
      </c>
      <c r="B8" s="777" t="s">
        <v>378</v>
      </c>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t="s">
        <v>379</v>
      </c>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380</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381</v>
      </c>
      <c r="B23" s="812" t="s">
        <v>382</v>
      </c>
      <c r="C23" s="813"/>
      <c r="D23" s="813"/>
      <c r="E23" s="813"/>
      <c r="F23" s="813"/>
      <c r="G23" s="813"/>
      <c r="H23" s="813"/>
      <c r="I23" s="813"/>
      <c r="J23" s="813"/>
      <c r="K23" s="813"/>
      <c r="L23" s="813"/>
      <c r="M23" s="813"/>
      <c r="N23" s="813"/>
      <c r="O23" s="813"/>
      <c r="P23" s="814"/>
      <c r="Q23" s="815"/>
      <c r="R23" s="816"/>
      <c r="S23" s="816"/>
      <c r="T23" s="816"/>
      <c r="U23" s="816"/>
      <c r="V23" s="816"/>
      <c r="W23" s="816"/>
      <c r="X23" s="816"/>
      <c r="Y23" s="816"/>
      <c r="Z23" s="816"/>
      <c r="AA23" s="816"/>
      <c r="AB23" s="816"/>
      <c r="AC23" s="816"/>
      <c r="AD23" s="816"/>
      <c r="AE23" s="817"/>
      <c r="AF23" s="818">
        <v>433</v>
      </c>
      <c r="AG23" s="816"/>
      <c r="AH23" s="816"/>
      <c r="AI23" s="816"/>
      <c r="AJ23" s="819"/>
      <c r="AK23" s="820"/>
      <c r="AL23" s="821"/>
      <c r="AM23" s="821"/>
      <c r="AN23" s="821"/>
      <c r="AO23" s="821"/>
      <c r="AP23" s="816"/>
      <c r="AQ23" s="816"/>
      <c r="AR23" s="816"/>
      <c r="AS23" s="816"/>
      <c r="AT23" s="816"/>
      <c r="AU23" s="822"/>
      <c r="AV23" s="822"/>
      <c r="AW23" s="822"/>
      <c r="AX23" s="822"/>
      <c r="AY23" s="823"/>
      <c r="AZ23" s="831" t="s">
        <v>379</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383</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384</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360</v>
      </c>
      <c r="B26" s="763"/>
      <c r="C26" s="763"/>
      <c r="D26" s="763"/>
      <c r="E26" s="763"/>
      <c r="F26" s="763"/>
      <c r="G26" s="763"/>
      <c r="H26" s="763"/>
      <c r="I26" s="763"/>
      <c r="J26" s="763"/>
      <c r="K26" s="763"/>
      <c r="L26" s="763"/>
      <c r="M26" s="763"/>
      <c r="N26" s="763"/>
      <c r="O26" s="763"/>
      <c r="P26" s="764"/>
      <c r="Q26" s="739" t="s">
        <v>385</v>
      </c>
      <c r="R26" s="740"/>
      <c r="S26" s="740"/>
      <c r="T26" s="740"/>
      <c r="U26" s="741"/>
      <c r="V26" s="739" t="s">
        <v>386</v>
      </c>
      <c r="W26" s="740"/>
      <c r="X26" s="740"/>
      <c r="Y26" s="740"/>
      <c r="Z26" s="741"/>
      <c r="AA26" s="739" t="s">
        <v>387</v>
      </c>
      <c r="AB26" s="740"/>
      <c r="AC26" s="740"/>
      <c r="AD26" s="740"/>
      <c r="AE26" s="740"/>
      <c r="AF26" s="834" t="s">
        <v>388</v>
      </c>
      <c r="AG26" s="835"/>
      <c r="AH26" s="835"/>
      <c r="AI26" s="835"/>
      <c r="AJ26" s="836"/>
      <c r="AK26" s="740" t="s">
        <v>389</v>
      </c>
      <c r="AL26" s="740"/>
      <c r="AM26" s="740"/>
      <c r="AN26" s="740"/>
      <c r="AO26" s="741"/>
      <c r="AP26" s="739" t="s">
        <v>390</v>
      </c>
      <c r="AQ26" s="740"/>
      <c r="AR26" s="740"/>
      <c r="AS26" s="740"/>
      <c r="AT26" s="741"/>
      <c r="AU26" s="739" t="s">
        <v>391</v>
      </c>
      <c r="AV26" s="740"/>
      <c r="AW26" s="740"/>
      <c r="AX26" s="740"/>
      <c r="AY26" s="741"/>
      <c r="AZ26" s="739" t="s">
        <v>392</v>
      </c>
      <c r="BA26" s="740"/>
      <c r="BB26" s="740"/>
      <c r="BC26" s="740"/>
      <c r="BD26" s="741"/>
      <c r="BE26" s="739" t="s">
        <v>367</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393</v>
      </c>
      <c r="C28" s="754"/>
      <c r="D28" s="754"/>
      <c r="E28" s="754"/>
      <c r="F28" s="754"/>
      <c r="G28" s="754"/>
      <c r="H28" s="754"/>
      <c r="I28" s="754"/>
      <c r="J28" s="754"/>
      <c r="K28" s="754"/>
      <c r="L28" s="754"/>
      <c r="M28" s="754"/>
      <c r="N28" s="754"/>
      <c r="O28" s="754"/>
      <c r="P28" s="755"/>
      <c r="Q28" s="844"/>
      <c r="R28" s="845"/>
      <c r="S28" s="845"/>
      <c r="T28" s="845"/>
      <c r="U28" s="845"/>
      <c r="V28" s="845"/>
      <c r="W28" s="845"/>
      <c r="X28" s="845"/>
      <c r="Y28" s="845"/>
      <c r="Z28" s="845"/>
      <c r="AA28" s="845"/>
      <c r="AB28" s="845"/>
      <c r="AC28" s="845"/>
      <c r="AD28" s="845"/>
      <c r="AE28" s="846"/>
      <c r="AF28" s="847">
        <v>299</v>
      </c>
      <c r="AG28" s="845"/>
      <c r="AH28" s="845"/>
      <c r="AI28" s="845"/>
      <c r="AJ28" s="848"/>
      <c r="AK28" s="849"/>
      <c r="AL28" s="840"/>
      <c r="AM28" s="840"/>
      <c r="AN28" s="840"/>
      <c r="AO28" s="840"/>
      <c r="AP28" s="840"/>
      <c r="AQ28" s="840"/>
      <c r="AR28" s="840"/>
      <c r="AS28" s="840"/>
      <c r="AT28" s="840"/>
      <c r="AU28" s="840"/>
      <c r="AV28" s="840"/>
      <c r="AW28" s="840"/>
      <c r="AX28" s="840"/>
      <c r="AY28" s="840"/>
      <c r="AZ28" s="841"/>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394</v>
      </c>
      <c r="C29" s="778"/>
      <c r="D29" s="778"/>
      <c r="E29" s="778"/>
      <c r="F29" s="778"/>
      <c r="G29" s="778"/>
      <c r="H29" s="778"/>
      <c r="I29" s="778"/>
      <c r="J29" s="778"/>
      <c r="K29" s="778"/>
      <c r="L29" s="778"/>
      <c r="M29" s="778"/>
      <c r="N29" s="778"/>
      <c r="O29" s="778"/>
      <c r="P29" s="779"/>
      <c r="Q29" s="780"/>
      <c r="R29" s="781"/>
      <c r="S29" s="781"/>
      <c r="T29" s="781"/>
      <c r="U29" s="781"/>
      <c r="V29" s="781"/>
      <c r="W29" s="781"/>
      <c r="X29" s="781"/>
      <c r="Y29" s="781"/>
      <c r="Z29" s="781"/>
      <c r="AA29" s="781"/>
      <c r="AB29" s="781"/>
      <c r="AC29" s="781"/>
      <c r="AD29" s="781"/>
      <c r="AE29" s="782"/>
      <c r="AF29" s="783">
        <v>417</v>
      </c>
      <c r="AG29" s="784"/>
      <c r="AH29" s="784"/>
      <c r="AI29" s="784"/>
      <c r="AJ29" s="785"/>
      <c r="AK29" s="852"/>
      <c r="AL29" s="853"/>
      <c r="AM29" s="853"/>
      <c r="AN29" s="853"/>
      <c r="AO29" s="853"/>
      <c r="AP29" s="853"/>
      <c r="AQ29" s="853"/>
      <c r="AR29" s="853"/>
      <c r="AS29" s="853"/>
      <c r="AT29" s="853"/>
      <c r="AU29" s="853"/>
      <c r="AV29" s="853"/>
      <c r="AW29" s="853"/>
      <c r="AX29" s="853"/>
      <c r="AY29" s="853"/>
      <c r="AZ29" s="854"/>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395</v>
      </c>
      <c r="C30" s="778"/>
      <c r="D30" s="778"/>
      <c r="E30" s="778"/>
      <c r="F30" s="778"/>
      <c r="G30" s="778"/>
      <c r="H30" s="778"/>
      <c r="I30" s="778"/>
      <c r="J30" s="778"/>
      <c r="K30" s="778"/>
      <c r="L30" s="778"/>
      <c r="M30" s="778"/>
      <c r="N30" s="778"/>
      <c r="O30" s="778"/>
      <c r="P30" s="779"/>
      <c r="Q30" s="780"/>
      <c r="R30" s="781"/>
      <c r="S30" s="781"/>
      <c r="T30" s="781"/>
      <c r="U30" s="781"/>
      <c r="V30" s="781"/>
      <c r="W30" s="781"/>
      <c r="X30" s="781"/>
      <c r="Y30" s="781"/>
      <c r="Z30" s="781"/>
      <c r="AA30" s="781"/>
      <c r="AB30" s="781"/>
      <c r="AC30" s="781"/>
      <c r="AD30" s="781"/>
      <c r="AE30" s="782"/>
      <c r="AF30" s="783">
        <v>9</v>
      </c>
      <c r="AG30" s="784"/>
      <c r="AH30" s="784"/>
      <c r="AI30" s="784"/>
      <c r="AJ30" s="785"/>
      <c r="AK30" s="852"/>
      <c r="AL30" s="853"/>
      <c r="AM30" s="853"/>
      <c r="AN30" s="853"/>
      <c r="AO30" s="853"/>
      <c r="AP30" s="853"/>
      <c r="AQ30" s="853"/>
      <c r="AR30" s="853"/>
      <c r="AS30" s="853"/>
      <c r="AT30" s="853"/>
      <c r="AU30" s="853"/>
      <c r="AV30" s="853"/>
      <c r="AW30" s="853"/>
      <c r="AX30" s="853"/>
      <c r="AY30" s="853"/>
      <c r="AZ30" s="854"/>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396</v>
      </c>
      <c r="C31" s="778"/>
      <c r="D31" s="778"/>
      <c r="E31" s="778"/>
      <c r="F31" s="778"/>
      <c r="G31" s="778"/>
      <c r="H31" s="778"/>
      <c r="I31" s="778"/>
      <c r="J31" s="778"/>
      <c r="K31" s="778"/>
      <c r="L31" s="778"/>
      <c r="M31" s="778"/>
      <c r="N31" s="778"/>
      <c r="O31" s="778"/>
      <c r="P31" s="779"/>
      <c r="Q31" s="780"/>
      <c r="R31" s="781"/>
      <c r="S31" s="781"/>
      <c r="T31" s="781"/>
      <c r="U31" s="781"/>
      <c r="V31" s="781"/>
      <c r="W31" s="781"/>
      <c r="X31" s="781"/>
      <c r="Y31" s="781"/>
      <c r="Z31" s="781"/>
      <c r="AA31" s="781"/>
      <c r="AB31" s="781"/>
      <c r="AC31" s="781"/>
      <c r="AD31" s="781"/>
      <c r="AE31" s="782"/>
      <c r="AF31" s="783">
        <v>4</v>
      </c>
      <c r="AG31" s="784"/>
      <c r="AH31" s="784"/>
      <c r="AI31" s="784"/>
      <c r="AJ31" s="785"/>
      <c r="AK31" s="852"/>
      <c r="AL31" s="853"/>
      <c r="AM31" s="853"/>
      <c r="AN31" s="853"/>
      <c r="AO31" s="853"/>
      <c r="AP31" s="853"/>
      <c r="AQ31" s="853"/>
      <c r="AR31" s="853"/>
      <c r="AS31" s="853"/>
      <c r="AT31" s="853"/>
      <c r="AU31" s="853"/>
      <c r="AV31" s="853"/>
      <c r="AW31" s="853"/>
      <c r="AX31" s="853"/>
      <c r="AY31" s="853"/>
      <c r="AZ31" s="854"/>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397</v>
      </c>
      <c r="C32" s="778"/>
      <c r="D32" s="778"/>
      <c r="E32" s="778"/>
      <c r="F32" s="778"/>
      <c r="G32" s="778"/>
      <c r="H32" s="778"/>
      <c r="I32" s="778"/>
      <c r="J32" s="778"/>
      <c r="K32" s="778"/>
      <c r="L32" s="778"/>
      <c r="M32" s="778"/>
      <c r="N32" s="778"/>
      <c r="O32" s="778"/>
      <c r="P32" s="779"/>
      <c r="Q32" s="780"/>
      <c r="R32" s="781"/>
      <c r="S32" s="781"/>
      <c r="T32" s="781"/>
      <c r="U32" s="781"/>
      <c r="V32" s="781"/>
      <c r="W32" s="781"/>
      <c r="X32" s="781"/>
      <c r="Y32" s="781"/>
      <c r="Z32" s="781"/>
      <c r="AA32" s="781"/>
      <c r="AB32" s="781"/>
      <c r="AC32" s="781"/>
      <c r="AD32" s="781"/>
      <c r="AE32" s="782"/>
      <c r="AF32" s="783">
        <v>671</v>
      </c>
      <c r="AG32" s="784"/>
      <c r="AH32" s="784"/>
      <c r="AI32" s="784"/>
      <c r="AJ32" s="785"/>
      <c r="AK32" s="852"/>
      <c r="AL32" s="853"/>
      <c r="AM32" s="853"/>
      <c r="AN32" s="853"/>
      <c r="AO32" s="853"/>
      <c r="AP32" s="853"/>
      <c r="AQ32" s="853"/>
      <c r="AR32" s="853"/>
      <c r="AS32" s="853"/>
      <c r="AT32" s="853"/>
      <c r="AU32" s="853"/>
      <c r="AV32" s="853"/>
      <c r="AW32" s="853"/>
      <c r="AX32" s="853"/>
      <c r="AY32" s="853"/>
      <c r="AZ32" s="854"/>
      <c r="BA32" s="854"/>
      <c r="BB32" s="854"/>
      <c r="BC32" s="854"/>
      <c r="BD32" s="854"/>
      <c r="BE32" s="850" t="s">
        <v>398</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399</v>
      </c>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v>267</v>
      </c>
      <c r="AG33" s="784"/>
      <c r="AH33" s="784"/>
      <c r="AI33" s="784"/>
      <c r="AJ33" s="785"/>
      <c r="AK33" s="852"/>
      <c r="AL33" s="853"/>
      <c r="AM33" s="853"/>
      <c r="AN33" s="853"/>
      <c r="AO33" s="853"/>
      <c r="AP33" s="853"/>
      <c r="AQ33" s="853"/>
      <c r="AR33" s="853"/>
      <c r="AS33" s="853"/>
      <c r="AT33" s="853"/>
      <c r="AU33" s="853"/>
      <c r="AV33" s="853"/>
      <c r="AW33" s="853"/>
      <c r="AX33" s="853"/>
      <c r="AY33" s="853"/>
      <c r="AZ33" s="854"/>
      <c r="BA33" s="854"/>
      <c r="BB33" s="854"/>
      <c r="BC33" s="854"/>
      <c r="BD33" s="854"/>
      <c r="BE33" s="850" t="s">
        <v>398</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t="s">
        <v>400</v>
      </c>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v>631</v>
      </c>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t="s">
        <v>398</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401</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381</v>
      </c>
      <c r="B63" s="812" t="s">
        <v>402</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2298</v>
      </c>
      <c r="AG63" s="864"/>
      <c r="AH63" s="864"/>
      <c r="AI63" s="864"/>
      <c r="AJ63" s="865"/>
      <c r="AK63" s="866"/>
      <c r="AL63" s="861"/>
      <c r="AM63" s="861"/>
      <c r="AN63" s="861"/>
      <c r="AO63" s="861"/>
      <c r="AP63" s="864"/>
      <c r="AQ63" s="864"/>
      <c r="AR63" s="864"/>
      <c r="AS63" s="864"/>
      <c r="AT63" s="864"/>
      <c r="AU63" s="864"/>
      <c r="AV63" s="864"/>
      <c r="AW63" s="864"/>
      <c r="AX63" s="864"/>
      <c r="AY63" s="864"/>
      <c r="AZ63" s="868"/>
      <c r="BA63" s="868"/>
      <c r="BB63" s="868"/>
      <c r="BC63" s="868"/>
      <c r="BD63" s="868"/>
      <c r="BE63" s="869"/>
      <c r="BF63" s="869"/>
      <c r="BG63" s="869"/>
      <c r="BH63" s="869"/>
      <c r="BI63" s="870"/>
      <c r="BJ63" s="871" t="s">
        <v>379</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404</v>
      </c>
      <c r="B66" s="763"/>
      <c r="C66" s="763"/>
      <c r="D66" s="763"/>
      <c r="E66" s="763"/>
      <c r="F66" s="763"/>
      <c r="G66" s="763"/>
      <c r="H66" s="763"/>
      <c r="I66" s="763"/>
      <c r="J66" s="763"/>
      <c r="K66" s="763"/>
      <c r="L66" s="763"/>
      <c r="M66" s="763"/>
      <c r="N66" s="763"/>
      <c r="O66" s="763"/>
      <c r="P66" s="764"/>
      <c r="Q66" s="739" t="s">
        <v>385</v>
      </c>
      <c r="R66" s="740"/>
      <c r="S66" s="740"/>
      <c r="T66" s="740"/>
      <c r="U66" s="741"/>
      <c r="V66" s="739" t="s">
        <v>405</v>
      </c>
      <c r="W66" s="740"/>
      <c r="X66" s="740"/>
      <c r="Y66" s="740"/>
      <c r="Z66" s="741"/>
      <c r="AA66" s="739" t="s">
        <v>406</v>
      </c>
      <c r="AB66" s="740"/>
      <c r="AC66" s="740"/>
      <c r="AD66" s="740"/>
      <c r="AE66" s="741"/>
      <c r="AF66" s="874" t="s">
        <v>407</v>
      </c>
      <c r="AG66" s="835"/>
      <c r="AH66" s="835"/>
      <c r="AI66" s="835"/>
      <c r="AJ66" s="875"/>
      <c r="AK66" s="739" t="s">
        <v>389</v>
      </c>
      <c r="AL66" s="763"/>
      <c r="AM66" s="763"/>
      <c r="AN66" s="763"/>
      <c r="AO66" s="764"/>
      <c r="AP66" s="739" t="s">
        <v>408</v>
      </c>
      <c r="AQ66" s="740"/>
      <c r="AR66" s="740"/>
      <c r="AS66" s="740"/>
      <c r="AT66" s="741"/>
      <c r="AU66" s="739" t="s">
        <v>409</v>
      </c>
      <c r="AV66" s="740"/>
      <c r="AW66" s="740"/>
      <c r="AX66" s="740"/>
      <c r="AY66" s="741"/>
      <c r="AZ66" s="739" t="s">
        <v>367</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c r="C68" s="892"/>
      <c r="D68" s="892"/>
      <c r="E68" s="892"/>
      <c r="F68" s="892"/>
      <c r="G68" s="892"/>
      <c r="H68" s="892"/>
      <c r="I68" s="892"/>
      <c r="J68" s="892"/>
      <c r="K68" s="892"/>
      <c r="L68" s="892"/>
      <c r="M68" s="892"/>
      <c r="N68" s="892"/>
      <c r="O68" s="892"/>
      <c r="P68" s="893"/>
      <c r="Q68" s="894"/>
      <c r="R68" s="888"/>
      <c r="S68" s="888"/>
      <c r="T68" s="888"/>
      <c r="U68" s="888"/>
      <c r="V68" s="888"/>
      <c r="W68" s="888"/>
      <c r="X68" s="888"/>
      <c r="Y68" s="888"/>
      <c r="Z68" s="888"/>
      <c r="AA68" s="888"/>
      <c r="AB68" s="888"/>
      <c r="AC68" s="888"/>
      <c r="AD68" s="888"/>
      <c r="AE68" s="888"/>
      <c r="AF68" s="888"/>
      <c r="AG68" s="888"/>
      <c r="AH68" s="888"/>
      <c r="AI68" s="888"/>
      <c r="AJ68" s="888"/>
      <c r="AK68" s="888"/>
      <c r="AL68" s="888"/>
      <c r="AM68" s="888"/>
      <c r="AN68" s="888"/>
      <c r="AO68" s="888"/>
      <c r="AP68" s="888"/>
      <c r="AQ68" s="888"/>
      <c r="AR68" s="888"/>
      <c r="AS68" s="888"/>
      <c r="AT68" s="888"/>
      <c r="AU68" s="888"/>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c r="C69" s="896"/>
      <c r="D69" s="896"/>
      <c r="E69" s="896"/>
      <c r="F69" s="896"/>
      <c r="G69" s="896"/>
      <c r="H69" s="896"/>
      <c r="I69" s="896"/>
      <c r="J69" s="896"/>
      <c r="K69" s="896"/>
      <c r="L69" s="896"/>
      <c r="M69" s="896"/>
      <c r="N69" s="896"/>
      <c r="O69" s="896"/>
      <c r="P69" s="897"/>
      <c r="Q69" s="898"/>
      <c r="R69" s="853"/>
      <c r="S69" s="853"/>
      <c r="T69" s="853"/>
      <c r="U69" s="853"/>
      <c r="V69" s="853"/>
      <c r="W69" s="853"/>
      <c r="X69" s="853"/>
      <c r="Y69" s="853"/>
      <c r="Z69" s="853"/>
      <c r="AA69" s="853"/>
      <c r="AB69" s="853"/>
      <c r="AC69" s="853"/>
      <c r="AD69" s="853"/>
      <c r="AE69" s="853"/>
      <c r="AF69" s="853"/>
      <c r="AG69" s="853"/>
      <c r="AH69" s="853"/>
      <c r="AI69" s="853"/>
      <c r="AJ69" s="853"/>
      <c r="AK69" s="853"/>
      <c r="AL69" s="853"/>
      <c r="AM69" s="853"/>
      <c r="AN69" s="853"/>
      <c r="AO69" s="853"/>
      <c r="AP69" s="853"/>
      <c r="AQ69" s="853"/>
      <c r="AR69" s="853"/>
      <c r="AS69" s="853"/>
      <c r="AT69" s="853"/>
      <c r="AU69" s="853"/>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c r="C70" s="896"/>
      <c r="D70" s="896"/>
      <c r="E70" s="896"/>
      <c r="F70" s="896"/>
      <c r="G70" s="896"/>
      <c r="H70" s="896"/>
      <c r="I70" s="896"/>
      <c r="J70" s="896"/>
      <c r="K70" s="896"/>
      <c r="L70" s="896"/>
      <c r="M70" s="896"/>
      <c r="N70" s="896"/>
      <c r="O70" s="896"/>
      <c r="P70" s="897"/>
      <c r="Q70" s="898"/>
      <c r="R70" s="853"/>
      <c r="S70" s="853"/>
      <c r="T70" s="853"/>
      <c r="U70" s="853"/>
      <c r="V70" s="853"/>
      <c r="W70" s="853"/>
      <c r="X70" s="853"/>
      <c r="Y70" s="853"/>
      <c r="Z70" s="853"/>
      <c r="AA70" s="853"/>
      <c r="AB70" s="853"/>
      <c r="AC70" s="853"/>
      <c r="AD70" s="853"/>
      <c r="AE70" s="853"/>
      <c r="AF70" s="853"/>
      <c r="AG70" s="853"/>
      <c r="AH70" s="853"/>
      <c r="AI70" s="853"/>
      <c r="AJ70" s="853"/>
      <c r="AK70" s="853"/>
      <c r="AL70" s="853"/>
      <c r="AM70" s="853"/>
      <c r="AN70" s="853"/>
      <c r="AO70" s="853"/>
      <c r="AP70" s="853"/>
      <c r="AQ70" s="853"/>
      <c r="AR70" s="853"/>
      <c r="AS70" s="853"/>
      <c r="AT70" s="853"/>
      <c r="AU70" s="853"/>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c r="C71" s="896"/>
      <c r="D71" s="896"/>
      <c r="E71" s="896"/>
      <c r="F71" s="896"/>
      <c r="G71" s="896"/>
      <c r="H71" s="896"/>
      <c r="I71" s="896"/>
      <c r="J71" s="896"/>
      <c r="K71" s="896"/>
      <c r="L71" s="896"/>
      <c r="M71" s="896"/>
      <c r="N71" s="896"/>
      <c r="O71" s="896"/>
      <c r="P71" s="897"/>
      <c r="Q71" s="898"/>
      <c r="R71" s="853"/>
      <c r="S71" s="853"/>
      <c r="T71" s="853"/>
      <c r="U71" s="853"/>
      <c r="V71" s="853"/>
      <c r="W71" s="853"/>
      <c r="X71" s="853"/>
      <c r="Y71" s="853"/>
      <c r="Z71" s="853"/>
      <c r="AA71" s="853"/>
      <c r="AB71" s="853"/>
      <c r="AC71" s="853"/>
      <c r="AD71" s="853"/>
      <c r="AE71" s="853"/>
      <c r="AF71" s="853"/>
      <c r="AG71" s="853"/>
      <c r="AH71" s="853"/>
      <c r="AI71" s="853"/>
      <c r="AJ71" s="853"/>
      <c r="AK71" s="853"/>
      <c r="AL71" s="853"/>
      <c r="AM71" s="853"/>
      <c r="AN71" s="853"/>
      <c r="AO71" s="853"/>
      <c r="AP71" s="853"/>
      <c r="AQ71" s="853"/>
      <c r="AR71" s="853"/>
      <c r="AS71" s="853"/>
      <c r="AT71" s="853"/>
      <c r="AU71" s="853"/>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c r="C72" s="896"/>
      <c r="D72" s="896"/>
      <c r="E72" s="896"/>
      <c r="F72" s="896"/>
      <c r="G72" s="896"/>
      <c r="H72" s="896"/>
      <c r="I72" s="896"/>
      <c r="J72" s="896"/>
      <c r="K72" s="896"/>
      <c r="L72" s="896"/>
      <c r="M72" s="896"/>
      <c r="N72" s="896"/>
      <c r="O72" s="896"/>
      <c r="P72" s="897"/>
      <c r="Q72" s="898"/>
      <c r="R72" s="853"/>
      <c r="S72" s="853"/>
      <c r="T72" s="853"/>
      <c r="U72" s="853"/>
      <c r="V72" s="853"/>
      <c r="W72" s="853"/>
      <c r="X72" s="853"/>
      <c r="Y72" s="853"/>
      <c r="Z72" s="853"/>
      <c r="AA72" s="853"/>
      <c r="AB72" s="853"/>
      <c r="AC72" s="853"/>
      <c r="AD72" s="853"/>
      <c r="AE72" s="853"/>
      <c r="AF72" s="853"/>
      <c r="AG72" s="853"/>
      <c r="AH72" s="853"/>
      <c r="AI72" s="853"/>
      <c r="AJ72" s="853"/>
      <c r="AK72" s="853"/>
      <c r="AL72" s="853"/>
      <c r="AM72" s="853"/>
      <c r="AN72" s="853"/>
      <c r="AO72" s="853"/>
      <c r="AP72" s="853"/>
      <c r="AQ72" s="853"/>
      <c r="AR72" s="853"/>
      <c r="AS72" s="853"/>
      <c r="AT72" s="853"/>
      <c r="AU72" s="853"/>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c r="C73" s="896"/>
      <c r="D73" s="896"/>
      <c r="E73" s="896"/>
      <c r="F73" s="896"/>
      <c r="G73" s="896"/>
      <c r="H73" s="896"/>
      <c r="I73" s="896"/>
      <c r="J73" s="896"/>
      <c r="K73" s="896"/>
      <c r="L73" s="896"/>
      <c r="M73" s="896"/>
      <c r="N73" s="896"/>
      <c r="O73" s="896"/>
      <c r="P73" s="897"/>
      <c r="Q73" s="898"/>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381</v>
      </c>
      <c r="B88" s="812" t="s">
        <v>410</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c r="AG88" s="864"/>
      <c r="AH88" s="864"/>
      <c r="AI88" s="864"/>
      <c r="AJ88" s="864"/>
      <c r="AK88" s="861"/>
      <c r="AL88" s="861"/>
      <c r="AM88" s="861"/>
      <c r="AN88" s="861"/>
      <c r="AO88" s="861"/>
      <c r="AP88" s="864"/>
      <c r="AQ88" s="864"/>
      <c r="AR88" s="864"/>
      <c r="AS88" s="864"/>
      <c r="AT88" s="864"/>
      <c r="AU88" s="864"/>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12" t="s">
        <v>411</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412</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413</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416</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417</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418</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419</v>
      </c>
      <c r="AB109" s="917"/>
      <c r="AC109" s="917"/>
      <c r="AD109" s="917"/>
      <c r="AE109" s="918"/>
      <c r="AF109" s="916" t="s">
        <v>298</v>
      </c>
      <c r="AG109" s="917"/>
      <c r="AH109" s="917"/>
      <c r="AI109" s="917"/>
      <c r="AJ109" s="918"/>
      <c r="AK109" s="916" t="s">
        <v>297</v>
      </c>
      <c r="AL109" s="917"/>
      <c r="AM109" s="917"/>
      <c r="AN109" s="917"/>
      <c r="AO109" s="918"/>
      <c r="AP109" s="916" t="s">
        <v>420</v>
      </c>
      <c r="AQ109" s="917"/>
      <c r="AR109" s="917"/>
      <c r="AS109" s="917"/>
      <c r="AT109" s="919"/>
      <c r="AU109" s="936" t="s">
        <v>418</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419</v>
      </c>
      <c r="BR109" s="917"/>
      <c r="BS109" s="917"/>
      <c r="BT109" s="917"/>
      <c r="BU109" s="918"/>
      <c r="BV109" s="916" t="s">
        <v>298</v>
      </c>
      <c r="BW109" s="917"/>
      <c r="BX109" s="917"/>
      <c r="BY109" s="917"/>
      <c r="BZ109" s="918"/>
      <c r="CA109" s="916" t="s">
        <v>297</v>
      </c>
      <c r="CB109" s="917"/>
      <c r="CC109" s="917"/>
      <c r="CD109" s="917"/>
      <c r="CE109" s="918"/>
      <c r="CF109" s="937" t="s">
        <v>420</v>
      </c>
      <c r="CG109" s="937"/>
      <c r="CH109" s="937"/>
      <c r="CI109" s="937"/>
      <c r="CJ109" s="937"/>
      <c r="CK109" s="916" t="s">
        <v>421</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419</v>
      </c>
      <c r="DH109" s="917"/>
      <c r="DI109" s="917"/>
      <c r="DJ109" s="917"/>
      <c r="DK109" s="918"/>
      <c r="DL109" s="916" t="s">
        <v>298</v>
      </c>
      <c r="DM109" s="917"/>
      <c r="DN109" s="917"/>
      <c r="DO109" s="917"/>
      <c r="DP109" s="918"/>
      <c r="DQ109" s="916" t="s">
        <v>297</v>
      </c>
      <c r="DR109" s="917"/>
      <c r="DS109" s="917"/>
      <c r="DT109" s="917"/>
      <c r="DU109" s="918"/>
      <c r="DV109" s="916" t="s">
        <v>420</v>
      </c>
      <c r="DW109" s="917"/>
      <c r="DX109" s="917"/>
      <c r="DY109" s="917"/>
      <c r="DZ109" s="919"/>
    </row>
    <row r="110" spans="1:131" s="226" customFormat="1" ht="26.25" customHeight="1">
      <c r="A110" s="920" t="s">
        <v>422</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1487261</v>
      </c>
      <c r="AB110" s="924"/>
      <c r="AC110" s="924"/>
      <c r="AD110" s="924"/>
      <c r="AE110" s="925"/>
      <c r="AF110" s="926">
        <v>1620607</v>
      </c>
      <c r="AG110" s="924"/>
      <c r="AH110" s="924"/>
      <c r="AI110" s="924"/>
      <c r="AJ110" s="925"/>
      <c r="AK110" s="926">
        <v>1583841</v>
      </c>
      <c r="AL110" s="924"/>
      <c r="AM110" s="924"/>
      <c r="AN110" s="924"/>
      <c r="AO110" s="925"/>
      <c r="AP110" s="927">
        <v>15.3</v>
      </c>
      <c r="AQ110" s="928"/>
      <c r="AR110" s="928"/>
      <c r="AS110" s="928"/>
      <c r="AT110" s="929"/>
      <c r="AU110" s="930" t="s">
        <v>67</v>
      </c>
      <c r="AV110" s="931"/>
      <c r="AW110" s="931"/>
      <c r="AX110" s="931"/>
      <c r="AY110" s="931"/>
      <c r="AZ110" s="972" t="s">
        <v>423</v>
      </c>
      <c r="BA110" s="921"/>
      <c r="BB110" s="921"/>
      <c r="BC110" s="921"/>
      <c r="BD110" s="921"/>
      <c r="BE110" s="921"/>
      <c r="BF110" s="921"/>
      <c r="BG110" s="921"/>
      <c r="BH110" s="921"/>
      <c r="BI110" s="921"/>
      <c r="BJ110" s="921"/>
      <c r="BK110" s="921"/>
      <c r="BL110" s="921"/>
      <c r="BM110" s="921"/>
      <c r="BN110" s="921"/>
      <c r="BO110" s="921"/>
      <c r="BP110" s="922"/>
      <c r="BQ110" s="958">
        <v>15917526</v>
      </c>
      <c r="BR110" s="959"/>
      <c r="BS110" s="959"/>
      <c r="BT110" s="959"/>
      <c r="BU110" s="959"/>
      <c r="BV110" s="959">
        <v>15543131</v>
      </c>
      <c r="BW110" s="959"/>
      <c r="BX110" s="959"/>
      <c r="BY110" s="959"/>
      <c r="BZ110" s="959"/>
      <c r="CA110" s="959">
        <v>15100192</v>
      </c>
      <c r="CB110" s="959"/>
      <c r="CC110" s="959"/>
      <c r="CD110" s="959"/>
      <c r="CE110" s="959"/>
      <c r="CF110" s="973">
        <v>145.6</v>
      </c>
      <c r="CG110" s="974"/>
      <c r="CH110" s="974"/>
      <c r="CI110" s="974"/>
      <c r="CJ110" s="974"/>
      <c r="CK110" s="975" t="s">
        <v>424</v>
      </c>
      <c r="CL110" s="976"/>
      <c r="CM110" s="955" t="s">
        <v>425</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379</v>
      </c>
      <c r="DH110" s="959"/>
      <c r="DI110" s="959"/>
      <c r="DJ110" s="959"/>
      <c r="DK110" s="959"/>
      <c r="DL110" s="959" t="s">
        <v>426</v>
      </c>
      <c r="DM110" s="959"/>
      <c r="DN110" s="959"/>
      <c r="DO110" s="959"/>
      <c r="DP110" s="959"/>
      <c r="DQ110" s="959" t="s">
        <v>427</v>
      </c>
      <c r="DR110" s="959"/>
      <c r="DS110" s="959"/>
      <c r="DT110" s="959"/>
      <c r="DU110" s="959"/>
      <c r="DV110" s="960" t="s">
        <v>379</v>
      </c>
      <c r="DW110" s="960"/>
      <c r="DX110" s="960"/>
      <c r="DY110" s="960"/>
      <c r="DZ110" s="961"/>
    </row>
    <row r="111" spans="1:131" s="226" customFormat="1" ht="26.25" customHeight="1">
      <c r="A111" s="962" t="s">
        <v>428</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429</v>
      </c>
      <c r="AB111" s="966"/>
      <c r="AC111" s="966"/>
      <c r="AD111" s="966"/>
      <c r="AE111" s="967"/>
      <c r="AF111" s="968" t="s">
        <v>379</v>
      </c>
      <c r="AG111" s="966"/>
      <c r="AH111" s="966"/>
      <c r="AI111" s="966"/>
      <c r="AJ111" s="967"/>
      <c r="AK111" s="968" t="s">
        <v>379</v>
      </c>
      <c r="AL111" s="966"/>
      <c r="AM111" s="966"/>
      <c r="AN111" s="966"/>
      <c r="AO111" s="967"/>
      <c r="AP111" s="969" t="s">
        <v>379</v>
      </c>
      <c r="AQ111" s="970"/>
      <c r="AR111" s="970"/>
      <c r="AS111" s="970"/>
      <c r="AT111" s="971"/>
      <c r="AU111" s="932"/>
      <c r="AV111" s="933"/>
      <c r="AW111" s="933"/>
      <c r="AX111" s="933"/>
      <c r="AY111" s="933"/>
      <c r="AZ111" s="981" t="s">
        <v>430</v>
      </c>
      <c r="BA111" s="982"/>
      <c r="BB111" s="982"/>
      <c r="BC111" s="982"/>
      <c r="BD111" s="982"/>
      <c r="BE111" s="982"/>
      <c r="BF111" s="982"/>
      <c r="BG111" s="982"/>
      <c r="BH111" s="982"/>
      <c r="BI111" s="982"/>
      <c r="BJ111" s="982"/>
      <c r="BK111" s="982"/>
      <c r="BL111" s="982"/>
      <c r="BM111" s="982"/>
      <c r="BN111" s="982"/>
      <c r="BO111" s="982"/>
      <c r="BP111" s="983"/>
      <c r="BQ111" s="951">
        <v>202821</v>
      </c>
      <c r="BR111" s="952"/>
      <c r="BS111" s="952"/>
      <c r="BT111" s="952"/>
      <c r="BU111" s="952"/>
      <c r="BV111" s="952">
        <v>183713</v>
      </c>
      <c r="BW111" s="952"/>
      <c r="BX111" s="952"/>
      <c r="BY111" s="952"/>
      <c r="BZ111" s="952"/>
      <c r="CA111" s="952">
        <v>164605</v>
      </c>
      <c r="CB111" s="952"/>
      <c r="CC111" s="952"/>
      <c r="CD111" s="952"/>
      <c r="CE111" s="952"/>
      <c r="CF111" s="946">
        <v>1.6</v>
      </c>
      <c r="CG111" s="947"/>
      <c r="CH111" s="947"/>
      <c r="CI111" s="947"/>
      <c r="CJ111" s="947"/>
      <c r="CK111" s="977"/>
      <c r="CL111" s="978"/>
      <c r="CM111" s="948" t="s">
        <v>431</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379</v>
      </c>
      <c r="DH111" s="952"/>
      <c r="DI111" s="952"/>
      <c r="DJ111" s="952"/>
      <c r="DK111" s="952"/>
      <c r="DL111" s="952" t="s">
        <v>427</v>
      </c>
      <c r="DM111" s="952"/>
      <c r="DN111" s="952"/>
      <c r="DO111" s="952"/>
      <c r="DP111" s="952"/>
      <c r="DQ111" s="952" t="s">
        <v>379</v>
      </c>
      <c r="DR111" s="952"/>
      <c r="DS111" s="952"/>
      <c r="DT111" s="952"/>
      <c r="DU111" s="952"/>
      <c r="DV111" s="953" t="s">
        <v>379</v>
      </c>
      <c r="DW111" s="953"/>
      <c r="DX111" s="953"/>
      <c r="DY111" s="953"/>
      <c r="DZ111" s="954"/>
    </row>
    <row r="112" spans="1:131" s="226" customFormat="1" ht="26.25" customHeight="1">
      <c r="A112" s="984" t="s">
        <v>432</v>
      </c>
      <c r="B112" s="985"/>
      <c r="C112" s="982" t="s">
        <v>433</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379</v>
      </c>
      <c r="AB112" s="991"/>
      <c r="AC112" s="991"/>
      <c r="AD112" s="991"/>
      <c r="AE112" s="992"/>
      <c r="AF112" s="993" t="s">
        <v>379</v>
      </c>
      <c r="AG112" s="991"/>
      <c r="AH112" s="991"/>
      <c r="AI112" s="991"/>
      <c r="AJ112" s="992"/>
      <c r="AK112" s="993" t="s">
        <v>379</v>
      </c>
      <c r="AL112" s="991"/>
      <c r="AM112" s="991"/>
      <c r="AN112" s="991"/>
      <c r="AO112" s="992"/>
      <c r="AP112" s="994" t="s">
        <v>429</v>
      </c>
      <c r="AQ112" s="995"/>
      <c r="AR112" s="995"/>
      <c r="AS112" s="995"/>
      <c r="AT112" s="996"/>
      <c r="AU112" s="932"/>
      <c r="AV112" s="933"/>
      <c r="AW112" s="933"/>
      <c r="AX112" s="933"/>
      <c r="AY112" s="933"/>
      <c r="AZ112" s="981" t="s">
        <v>434</v>
      </c>
      <c r="BA112" s="982"/>
      <c r="BB112" s="982"/>
      <c r="BC112" s="982"/>
      <c r="BD112" s="982"/>
      <c r="BE112" s="982"/>
      <c r="BF112" s="982"/>
      <c r="BG112" s="982"/>
      <c r="BH112" s="982"/>
      <c r="BI112" s="982"/>
      <c r="BJ112" s="982"/>
      <c r="BK112" s="982"/>
      <c r="BL112" s="982"/>
      <c r="BM112" s="982"/>
      <c r="BN112" s="982"/>
      <c r="BO112" s="982"/>
      <c r="BP112" s="983"/>
      <c r="BQ112" s="951">
        <v>6534018</v>
      </c>
      <c r="BR112" s="952"/>
      <c r="BS112" s="952"/>
      <c r="BT112" s="952"/>
      <c r="BU112" s="952"/>
      <c r="BV112" s="952">
        <v>6242897</v>
      </c>
      <c r="BW112" s="952"/>
      <c r="BX112" s="952"/>
      <c r="BY112" s="952"/>
      <c r="BZ112" s="952"/>
      <c r="CA112" s="952">
        <v>6039992</v>
      </c>
      <c r="CB112" s="952"/>
      <c r="CC112" s="952"/>
      <c r="CD112" s="952"/>
      <c r="CE112" s="952"/>
      <c r="CF112" s="946">
        <v>58.2</v>
      </c>
      <c r="CG112" s="947"/>
      <c r="CH112" s="947"/>
      <c r="CI112" s="947"/>
      <c r="CJ112" s="947"/>
      <c r="CK112" s="977"/>
      <c r="CL112" s="978"/>
      <c r="CM112" s="948" t="s">
        <v>435</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379</v>
      </c>
      <c r="DH112" s="952"/>
      <c r="DI112" s="952"/>
      <c r="DJ112" s="952"/>
      <c r="DK112" s="952"/>
      <c r="DL112" s="952" t="s">
        <v>379</v>
      </c>
      <c r="DM112" s="952"/>
      <c r="DN112" s="952"/>
      <c r="DO112" s="952"/>
      <c r="DP112" s="952"/>
      <c r="DQ112" s="952" t="s">
        <v>379</v>
      </c>
      <c r="DR112" s="952"/>
      <c r="DS112" s="952"/>
      <c r="DT112" s="952"/>
      <c r="DU112" s="952"/>
      <c r="DV112" s="953" t="s">
        <v>379</v>
      </c>
      <c r="DW112" s="953"/>
      <c r="DX112" s="953"/>
      <c r="DY112" s="953"/>
      <c r="DZ112" s="954"/>
    </row>
    <row r="113" spans="1:130" s="226" customFormat="1" ht="26.25" customHeight="1">
      <c r="A113" s="986"/>
      <c r="B113" s="987"/>
      <c r="C113" s="982" t="s">
        <v>436</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836728</v>
      </c>
      <c r="AB113" s="966"/>
      <c r="AC113" s="966"/>
      <c r="AD113" s="966"/>
      <c r="AE113" s="967"/>
      <c r="AF113" s="968">
        <v>769148</v>
      </c>
      <c r="AG113" s="966"/>
      <c r="AH113" s="966"/>
      <c r="AI113" s="966"/>
      <c r="AJ113" s="967"/>
      <c r="AK113" s="968">
        <v>632655</v>
      </c>
      <c r="AL113" s="966"/>
      <c r="AM113" s="966"/>
      <c r="AN113" s="966"/>
      <c r="AO113" s="967"/>
      <c r="AP113" s="969">
        <v>6.1</v>
      </c>
      <c r="AQ113" s="970"/>
      <c r="AR113" s="970"/>
      <c r="AS113" s="970"/>
      <c r="AT113" s="971"/>
      <c r="AU113" s="932"/>
      <c r="AV113" s="933"/>
      <c r="AW113" s="933"/>
      <c r="AX113" s="933"/>
      <c r="AY113" s="933"/>
      <c r="AZ113" s="981" t="s">
        <v>437</v>
      </c>
      <c r="BA113" s="982"/>
      <c r="BB113" s="982"/>
      <c r="BC113" s="982"/>
      <c r="BD113" s="982"/>
      <c r="BE113" s="982"/>
      <c r="BF113" s="982"/>
      <c r="BG113" s="982"/>
      <c r="BH113" s="982"/>
      <c r="BI113" s="982"/>
      <c r="BJ113" s="982"/>
      <c r="BK113" s="982"/>
      <c r="BL113" s="982"/>
      <c r="BM113" s="982"/>
      <c r="BN113" s="982"/>
      <c r="BO113" s="982"/>
      <c r="BP113" s="983"/>
      <c r="BQ113" s="951">
        <v>671449</v>
      </c>
      <c r="BR113" s="952"/>
      <c r="BS113" s="952"/>
      <c r="BT113" s="952"/>
      <c r="BU113" s="952"/>
      <c r="BV113" s="952">
        <v>614433</v>
      </c>
      <c r="BW113" s="952"/>
      <c r="BX113" s="952"/>
      <c r="BY113" s="952"/>
      <c r="BZ113" s="952"/>
      <c r="CA113" s="952">
        <v>506412</v>
      </c>
      <c r="CB113" s="952"/>
      <c r="CC113" s="952"/>
      <c r="CD113" s="952"/>
      <c r="CE113" s="952"/>
      <c r="CF113" s="946">
        <v>4.9000000000000004</v>
      </c>
      <c r="CG113" s="947"/>
      <c r="CH113" s="947"/>
      <c r="CI113" s="947"/>
      <c r="CJ113" s="947"/>
      <c r="CK113" s="977"/>
      <c r="CL113" s="978"/>
      <c r="CM113" s="948" t="s">
        <v>438</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427</v>
      </c>
      <c r="DH113" s="991"/>
      <c r="DI113" s="991"/>
      <c r="DJ113" s="991"/>
      <c r="DK113" s="992"/>
      <c r="DL113" s="993" t="s">
        <v>379</v>
      </c>
      <c r="DM113" s="991"/>
      <c r="DN113" s="991"/>
      <c r="DO113" s="991"/>
      <c r="DP113" s="992"/>
      <c r="DQ113" s="993" t="s">
        <v>439</v>
      </c>
      <c r="DR113" s="991"/>
      <c r="DS113" s="991"/>
      <c r="DT113" s="991"/>
      <c r="DU113" s="992"/>
      <c r="DV113" s="994" t="s">
        <v>379</v>
      </c>
      <c r="DW113" s="995"/>
      <c r="DX113" s="995"/>
      <c r="DY113" s="995"/>
      <c r="DZ113" s="996"/>
    </row>
    <row r="114" spans="1:130" s="226" customFormat="1" ht="26.25" customHeight="1">
      <c r="A114" s="986"/>
      <c r="B114" s="987"/>
      <c r="C114" s="982" t="s">
        <v>440</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100968</v>
      </c>
      <c r="AB114" s="991"/>
      <c r="AC114" s="991"/>
      <c r="AD114" s="991"/>
      <c r="AE114" s="992"/>
      <c r="AF114" s="993">
        <v>98926</v>
      </c>
      <c r="AG114" s="991"/>
      <c r="AH114" s="991"/>
      <c r="AI114" s="991"/>
      <c r="AJ114" s="992"/>
      <c r="AK114" s="993">
        <v>99729</v>
      </c>
      <c r="AL114" s="991"/>
      <c r="AM114" s="991"/>
      <c r="AN114" s="991"/>
      <c r="AO114" s="992"/>
      <c r="AP114" s="994">
        <v>1</v>
      </c>
      <c r="AQ114" s="995"/>
      <c r="AR114" s="995"/>
      <c r="AS114" s="995"/>
      <c r="AT114" s="996"/>
      <c r="AU114" s="932"/>
      <c r="AV114" s="933"/>
      <c r="AW114" s="933"/>
      <c r="AX114" s="933"/>
      <c r="AY114" s="933"/>
      <c r="AZ114" s="981" t="s">
        <v>441</v>
      </c>
      <c r="BA114" s="982"/>
      <c r="BB114" s="982"/>
      <c r="BC114" s="982"/>
      <c r="BD114" s="982"/>
      <c r="BE114" s="982"/>
      <c r="BF114" s="982"/>
      <c r="BG114" s="982"/>
      <c r="BH114" s="982"/>
      <c r="BI114" s="982"/>
      <c r="BJ114" s="982"/>
      <c r="BK114" s="982"/>
      <c r="BL114" s="982"/>
      <c r="BM114" s="982"/>
      <c r="BN114" s="982"/>
      <c r="BO114" s="982"/>
      <c r="BP114" s="983"/>
      <c r="BQ114" s="951">
        <v>1904919</v>
      </c>
      <c r="BR114" s="952"/>
      <c r="BS114" s="952"/>
      <c r="BT114" s="952"/>
      <c r="BU114" s="952"/>
      <c r="BV114" s="952">
        <v>1927925</v>
      </c>
      <c r="BW114" s="952"/>
      <c r="BX114" s="952"/>
      <c r="BY114" s="952"/>
      <c r="BZ114" s="952"/>
      <c r="CA114" s="952">
        <v>1929643</v>
      </c>
      <c r="CB114" s="952"/>
      <c r="CC114" s="952"/>
      <c r="CD114" s="952"/>
      <c r="CE114" s="952"/>
      <c r="CF114" s="946">
        <v>18.600000000000001</v>
      </c>
      <c r="CG114" s="947"/>
      <c r="CH114" s="947"/>
      <c r="CI114" s="947"/>
      <c r="CJ114" s="947"/>
      <c r="CK114" s="977"/>
      <c r="CL114" s="978"/>
      <c r="CM114" s="948" t="s">
        <v>442</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379</v>
      </c>
      <c r="DH114" s="991"/>
      <c r="DI114" s="991"/>
      <c r="DJ114" s="991"/>
      <c r="DK114" s="992"/>
      <c r="DL114" s="993" t="s">
        <v>427</v>
      </c>
      <c r="DM114" s="991"/>
      <c r="DN114" s="991"/>
      <c r="DO114" s="991"/>
      <c r="DP114" s="992"/>
      <c r="DQ114" s="993" t="s">
        <v>379</v>
      </c>
      <c r="DR114" s="991"/>
      <c r="DS114" s="991"/>
      <c r="DT114" s="991"/>
      <c r="DU114" s="992"/>
      <c r="DV114" s="994" t="s">
        <v>429</v>
      </c>
      <c r="DW114" s="995"/>
      <c r="DX114" s="995"/>
      <c r="DY114" s="995"/>
      <c r="DZ114" s="996"/>
    </row>
    <row r="115" spans="1:130" s="226" customFormat="1" ht="26.25" customHeight="1">
      <c r="A115" s="986"/>
      <c r="B115" s="987"/>
      <c r="C115" s="982" t="s">
        <v>443</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8625</v>
      </c>
      <c r="AB115" s="966"/>
      <c r="AC115" s="966"/>
      <c r="AD115" s="966"/>
      <c r="AE115" s="967"/>
      <c r="AF115" s="968">
        <v>12657</v>
      </c>
      <c r="AG115" s="966"/>
      <c r="AH115" s="966"/>
      <c r="AI115" s="966"/>
      <c r="AJ115" s="967"/>
      <c r="AK115" s="968">
        <v>7367</v>
      </c>
      <c r="AL115" s="966"/>
      <c r="AM115" s="966"/>
      <c r="AN115" s="966"/>
      <c r="AO115" s="967"/>
      <c r="AP115" s="969">
        <v>0.1</v>
      </c>
      <c r="AQ115" s="970"/>
      <c r="AR115" s="970"/>
      <c r="AS115" s="970"/>
      <c r="AT115" s="971"/>
      <c r="AU115" s="932"/>
      <c r="AV115" s="933"/>
      <c r="AW115" s="933"/>
      <c r="AX115" s="933"/>
      <c r="AY115" s="933"/>
      <c r="AZ115" s="981" t="s">
        <v>444</v>
      </c>
      <c r="BA115" s="982"/>
      <c r="BB115" s="982"/>
      <c r="BC115" s="982"/>
      <c r="BD115" s="982"/>
      <c r="BE115" s="982"/>
      <c r="BF115" s="982"/>
      <c r="BG115" s="982"/>
      <c r="BH115" s="982"/>
      <c r="BI115" s="982"/>
      <c r="BJ115" s="982"/>
      <c r="BK115" s="982"/>
      <c r="BL115" s="982"/>
      <c r="BM115" s="982"/>
      <c r="BN115" s="982"/>
      <c r="BO115" s="982"/>
      <c r="BP115" s="983"/>
      <c r="BQ115" s="951">
        <v>924</v>
      </c>
      <c r="BR115" s="952"/>
      <c r="BS115" s="952"/>
      <c r="BT115" s="952"/>
      <c r="BU115" s="952"/>
      <c r="BV115" s="952">
        <v>2244</v>
      </c>
      <c r="BW115" s="952"/>
      <c r="BX115" s="952"/>
      <c r="BY115" s="952"/>
      <c r="BZ115" s="952"/>
      <c r="CA115" s="952">
        <v>2164</v>
      </c>
      <c r="CB115" s="952"/>
      <c r="CC115" s="952"/>
      <c r="CD115" s="952"/>
      <c r="CE115" s="952"/>
      <c r="CF115" s="946">
        <v>0</v>
      </c>
      <c r="CG115" s="947"/>
      <c r="CH115" s="947"/>
      <c r="CI115" s="947"/>
      <c r="CJ115" s="947"/>
      <c r="CK115" s="977"/>
      <c r="CL115" s="978"/>
      <c r="CM115" s="981" t="s">
        <v>445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379</v>
      </c>
      <c r="DH115" s="991"/>
      <c r="DI115" s="991"/>
      <c r="DJ115" s="991"/>
      <c r="DK115" s="992"/>
      <c r="DL115" s="993" t="s">
        <v>379</v>
      </c>
      <c r="DM115" s="991"/>
      <c r="DN115" s="991"/>
      <c r="DO115" s="991"/>
      <c r="DP115" s="992"/>
      <c r="DQ115" s="993" t="s">
        <v>379</v>
      </c>
      <c r="DR115" s="991"/>
      <c r="DS115" s="991"/>
      <c r="DT115" s="991"/>
      <c r="DU115" s="992"/>
      <c r="DV115" s="994" t="s">
        <v>379</v>
      </c>
      <c r="DW115" s="995"/>
      <c r="DX115" s="995"/>
      <c r="DY115" s="995"/>
      <c r="DZ115" s="996"/>
    </row>
    <row r="116" spans="1:130" s="226" customFormat="1" ht="26.25" customHeight="1">
      <c r="A116" s="988"/>
      <c r="B116" s="989"/>
      <c r="C116" s="997" t="s">
        <v>446</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379</v>
      </c>
      <c r="AB116" s="991"/>
      <c r="AC116" s="991"/>
      <c r="AD116" s="991"/>
      <c r="AE116" s="992"/>
      <c r="AF116" s="993" t="s">
        <v>429</v>
      </c>
      <c r="AG116" s="991"/>
      <c r="AH116" s="991"/>
      <c r="AI116" s="991"/>
      <c r="AJ116" s="992"/>
      <c r="AK116" s="993" t="s">
        <v>379</v>
      </c>
      <c r="AL116" s="991"/>
      <c r="AM116" s="991"/>
      <c r="AN116" s="991"/>
      <c r="AO116" s="992"/>
      <c r="AP116" s="994" t="s">
        <v>379</v>
      </c>
      <c r="AQ116" s="995"/>
      <c r="AR116" s="995"/>
      <c r="AS116" s="995"/>
      <c r="AT116" s="996"/>
      <c r="AU116" s="932"/>
      <c r="AV116" s="933"/>
      <c r="AW116" s="933"/>
      <c r="AX116" s="933"/>
      <c r="AY116" s="933"/>
      <c r="AZ116" s="999" t="s">
        <v>447</v>
      </c>
      <c r="BA116" s="1000"/>
      <c r="BB116" s="1000"/>
      <c r="BC116" s="1000"/>
      <c r="BD116" s="1000"/>
      <c r="BE116" s="1000"/>
      <c r="BF116" s="1000"/>
      <c r="BG116" s="1000"/>
      <c r="BH116" s="1000"/>
      <c r="BI116" s="1000"/>
      <c r="BJ116" s="1000"/>
      <c r="BK116" s="1000"/>
      <c r="BL116" s="1000"/>
      <c r="BM116" s="1000"/>
      <c r="BN116" s="1000"/>
      <c r="BO116" s="1000"/>
      <c r="BP116" s="1001"/>
      <c r="BQ116" s="951" t="s">
        <v>379</v>
      </c>
      <c r="BR116" s="952"/>
      <c r="BS116" s="952"/>
      <c r="BT116" s="952"/>
      <c r="BU116" s="952"/>
      <c r="BV116" s="952" t="s">
        <v>429</v>
      </c>
      <c r="BW116" s="952"/>
      <c r="BX116" s="952"/>
      <c r="BY116" s="952"/>
      <c r="BZ116" s="952"/>
      <c r="CA116" s="952" t="s">
        <v>379</v>
      </c>
      <c r="CB116" s="952"/>
      <c r="CC116" s="952"/>
      <c r="CD116" s="952"/>
      <c r="CE116" s="952"/>
      <c r="CF116" s="946" t="s">
        <v>379</v>
      </c>
      <c r="CG116" s="947"/>
      <c r="CH116" s="947"/>
      <c r="CI116" s="947"/>
      <c r="CJ116" s="947"/>
      <c r="CK116" s="977"/>
      <c r="CL116" s="978"/>
      <c r="CM116" s="948" t="s">
        <v>448</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379</v>
      </c>
      <c r="DH116" s="991"/>
      <c r="DI116" s="991"/>
      <c r="DJ116" s="991"/>
      <c r="DK116" s="992"/>
      <c r="DL116" s="993" t="s">
        <v>429</v>
      </c>
      <c r="DM116" s="991"/>
      <c r="DN116" s="991"/>
      <c r="DO116" s="991"/>
      <c r="DP116" s="992"/>
      <c r="DQ116" s="993" t="s">
        <v>379</v>
      </c>
      <c r="DR116" s="991"/>
      <c r="DS116" s="991"/>
      <c r="DT116" s="991"/>
      <c r="DU116" s="992"/>
      <c r="DV116" s="994" t="s">
        <v>429</v>
      </c>
      <c r="DW116" s="995"/>
      <c r="DX116" s="995"/>
      <c r="DY116" s="995"/>
      <c r="DZ116" s="996"/>
    </row>
    <row r="117" spans="1:130" s="226" customFormat="1" ht="26.25" customHeight="1">
      <c r="A117" s="936" t="s">
        <v>180</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449</v>
      </c>
      <c r="Z117" s="918"/>
      <c r="AA117" s="1008">
        <v>2433582</v>
      </c>
      <c r="AB117" s="1009"/>
      <c r="AC117" s="1009"/>
      <c r="AD117" s="1009"/>
      <c r="AE117" s="1010"/>
      <c r="AF117" s="1011">
        <v>2501338</v>
      </c>
      <c r="AG117" s="1009"/>
      <c r="AH117" s="1009"/>
      <c r="AI117" s="1009"/>
      <c r="AJ117" s="1010"/>
      <c r="AK117" s="1011">
        <v>2323592</v>
      </c>
      <c r="AL117" s="1009"/>
      <c r="AM117" s="1009"/>
      <c r="AN117" s="1009"/>
      <c r="AO117" s="1010"/>
      <c r="AP117" s="1012"/>
      <c r="AQ117" s="1013"/>
      <c r="AR117" s="1013"/>
      <c r="AS117" s="1013"/>
      <c r="AT117" s="1014"/>
      <c r="AU117" s="932"/>
      <c r="AV117" s="933"/>
      <c r="AW117" s="933"/>
      <c r="AX117" s="933"/>
      <c r="AY117" s="933"/>
      <c r="AZ117" s="999" t="s">
        <v>450</v>
      </c>
      <c r="BA117" s="1000"/>
      <c r="BB117" s="1000"/>
      <c r="BC117" s="1000"/>
      <c r="BD117" s="1000"/>
      <c r="BE117" s="1000"/>
      <c r="BF117" s="1000"/>
      <c r="BG117" s="1000"/>
      <c r="BH117" s="1000"/>
      <c r="BI117" s="1000"/>
      <c r="BJ117" s="1000"/>
      <c r="BK117" s="1000"/>
      <c r="BL117" s="1000"/>
      <c r="BM117" s="1000"/>
      <c r="BN117" s="1000"/>
      <c r="BO117" s="1000"/>
      <c r="BP117" s="1001"/>
      <c r="BQ117" s="951" t="s">
        <v>439</v>
      </c>
      <c r="BR117" s="952"/>
      <c r="BS117" s="952"/>
      <c r="BT117" s="952"/>
      <c r="BU117" s="952"/>
      <c r="BV117" s="952" t="s">
        <v>379</v>
      </c>
      <c r="BW117" s="952"/>
      <c r="BX117" s="952"/>
      <c r="BY117" s="952"/>
      <c r="BZ117" s="952"/>
      <c r="CA117" s="952" t="s">
        <v>426</v>
      </c>
      <c r="CB117" s="952"/>
      <c r="CC117" s="952"/>
      <c r="CD117" s="952"/>
      <c r="CE117" s="952"/>
      <c r="CF117" s="946" t="s">
        <v>379</v>
      </c>
      <c r="CG117" s="947"/>
      <c r="CH117" s="947"/>
      <c r="CI117" s="947"/>
      <c r="CJ117" s="947"/>
      <c r="CK117" s="977"/>
      <c r="CL117" s="978"/>
      <c r="CM117" s="948" t="s">
        <v>451</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426</v>
      </c>
      <c r="DH117" s="991"/>
      <c r="DI117" s="991"/>
      <c r="DJ117" s="991"/>
      <c r="DK117" s="992"/>
      <c r="DL117" s="993" t="s">
        <v>439</v>
      </c>
      <c r="DM117" s="991"/>
      <c r="DN117" s="991"/>
      <c r="DO117" s="991"/>
      <c r="DP117" s="992"/>
      <c r="DQ117" s="993" t="s">
        <v>426</v>
      </c>
      <c r="DR117" s="991"/>
      <c r="DS117" s="991"/>
      <c r="DT117" s="991"/>
      <c r="DU117" s="992"/>
      <c r="DV117" s="994" t="s">
        <v>427</v>
      </c>
      <c r="DW117" s="995"/>
      <c r="DX117" s="995"/>
      <c r="DY117" s="995"/>
      <c r="DZ117" s="996"/>
    </row>
    <row r="118" spans="1:130" s="226" customFormat="1" ht="26.25" customHeight="1">
      <c r="A118" s="936" t="s">
        <v>421</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419</v>
      </c>
      <c r="AB118" s="917"/>
      <c r="AC118" s="917"/>
      <c r="AD118" s="917"/>
      <c r="AE118" s="918"/>
      <c r="AF118" s="916" t="s">
        <v>298</v>
      </c>
      <c r="AG118" s="917"/>
      <c r="AH118" s="917"/>
      <c r="AI118" s="917"/>
      <c r="AJ118" s="918"/>
      <c r="AK118" s="916" t="s">
        <v>297</v>
      </c>
      <c r="AL118" s="917"/>
      <c r="AM118" s="917"/>
      <c r="AN118" s="917"/>
      <c r="AO118" s="918"/>
      <c r="AP118" s="1003" t="s">
        <v>420</v>
      </c>
      <c r="AQ118" s="1004"/>
      <c r="AR118" s="1004"/>
      <c r="AS118" s="1004"/>
      <c r="AT118" s="1005"/>
      <c r="AU118" s="932"/>
      <c r="AV118" s="933"/>
      <c r="AW118" s="933"/>
      <c r="AX118" s="933"/>
      <c r="AY118" s="933"/>
      <c r="AZ118" s="1006" t="s">
        <v>452</v>
      </c>
      <c r="BA118" s="997"/>
      <c r="BB118" s="997"/>
      <c r="BC118" s="997"/>
      <c r="BD118" s="997"/>
      <c r="BE118" s="997"/>
      <c r="BF118" s="997"/>
      <c r="BG118" s="997"/>
      <c r="BH118" s="997"/>
      <c r="BI118" s="997"/>
      <c r="BJ118" s="997"/>
      <c r="BK118" s="997"/>
      <c r="BL118" s="997"/>
      <c r="BM118" s="997"/>
      <c r="BN118" s="997"/>
      <c r="BO118" s="997"/>
      <c r="BP118" s="998"/>
      <c r="BQ118" s="1029" t="s">
        <v>439</v>
      </c>
      <c r="BR118" s="1030"/>
      <c r="BS118" s="1030"/>
      <c r="BT118" s="1030"/>
      <c r="BU118" s="1030"/>
      <c r="BV118" s="1030" t="s">
        <v>427</v>
      </c>
      <c r="BW118" s="1030"/>
      <c r="BX118" s="1030"/>
      <c r="BY118" s="1030"/>
      <c r="BZ118" s="1030"/>
      <c r="CA118" s="1030" t="s">
        <v>426</v>
      </c>
      <c r="CB118" s="1030"/>
      <c r="CC118" s="1030"/>
      <c r="CD118" s="1030"/>
      <c r="CE118" s="1030"/>
      <c r="CF118" s="946" t="s">
        <v>427</v>
      </c>
      <c r="CG118" s="947"/>
      <c r="CH118" s="947"/>
      <c r="CI118" s="947"/>
      <c r="CJ118" s="947"/>
      <c r="CK118" s="977"/>
      <c r="CL118" s="978"/>
      <c r="CM118" s="948" t="s">
        <v>453</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439</v>
      </c>
      <c r="DH118" s="991"/>
      <c r="DI118" s="991"/>
      <c r="DJ118" s="991"/>
      <c r="DK118" s="992"/>
      <c r="DL118" s="993" t="s">
        <v>426</v>
      </c>
      <c r="DM118" s="991"/>
      <c r="DN118" s="991"/>
      <c r="DO118" s="991"/>
      <c r="DP118" s="992"/>
      <c r="DQ118" s="993" t="s">
        <v>427</v>
      </c>
      <c r="DR118" s="991"/>
      <c r="DS118" s="991"/>
      <c r="DT118" s="991"/>
      <c r="DU118" s="992"/>
      <c r="DV118" s="994" t="s">
        <v>439</v>
      </c>
      <c r="DW118" s="995"/>
      <c r="DX118" s="995"/>
      <c r="DY118" s="995"/>
      <c r="DZ118" s="996"/>
    </row>
    <row r="119" spans="1:130" s="226" customFormat="1" ht="26.25" customHeight="1">
      <c r="A119" s="1090" t="s">
        <v>424</v>
      </c>
      <c r="B119" s="976"/>
      <c r="C119" s="955" t="s">
        <v>425</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426</v>
      </c>
      <c r="AB119" s="924"/>
      <c r="AC119" s="924"/>
      <c r="AD119" s="924"/>
      <c r="AE119" s="925"/>
      <c r="AF119" s="926" t="s">
        <v>439</v>
      </c>
      <c r="AG119" s="924"/>
      <c r="AH119" s="924"/>
      <c r="AI119" s="924"/>
      <c r="AJ119" s="925"/>
      <c r="AK119" s="926" t="s">
        <v>426</v>
      </c>
      <c r="AL119" s="924"/>
      <c r="AM119" s="924"/>
      <c r="AN119" s="924"/>
      <c r="AO119" s="925"/>
      <c r="AP119" s="927" t="s">
        <v>427</v>
      </c>
      <c r="AQ119" s="928"/>
      <c r="AR119" s="928"/>
      <c r="AS119" s="928"/>
      <c r="AT119" s="929"/>
      <c r="AU119" s="934"/>
      <c r="AV119" s="935"/>
      <c r="AW119" s="935"/>
      <c r="AX119" s="935"/>
      <c r="AY119" s="935"/>
      <c r="AZ119" s="257" t="s">
        <v>180</v>
      </c>
      <c r="BA119" s="257"/>
      <c r="BB119" s="257"/>
      <c r="BC119" s="257"/>
      <c r="BD119" s="257"/>
      <c r="BE119" s="257"/>
      <c r="BF119" s="257"/>
      <c r="BG119" s="257"/>
      <c r="BH119" s="257"/>
      <c r="BI119" s="257"/>
      <c r="BJ119" s="257"/>
      <c r="BK119" s="257"/>
      <c r="BL119" s="257"/>
      <c r="BM119" s="257"/>
      <c r="BN119" s="257"/>
      <c r="BO119" s="1007" t="s">
        <v>454</v>
      </c>
      <c r="BP119" s="1038"/>
      <c r="BQ119" s="1029">
        <v>25231657</v>
      </c>
      <c r="BR119" s="1030"/>
      <c r="BS119" s="1030"/>
      <c r="BT119" s="1030"/>
      <c r="BU119" s="1030"/>
      <c r="BV119" s="1030">
        <v>24514343</v>
      </c>
      <c r="BW119" s="1030"/>
      <c r="BX119" s="1030"/>
      <c r="BY119" s="1030"/>
      <c r="BZ119" s="1030"/>
      <c r="CA119" s="1030">
        <v>23743008</v>
      </c>
      <c r="CB119" s="1030"/>
      <c r="CC119" s="1030"/>
      <c r="CD119" s="1030"/>
      <c r="CE119" s="1030"/>
      <c r="CF119" s="1031"/>
      <c r="CG119" s="1032"/>
      <c r="CH119" s="1032"/>
      <c r="CI119" s="1032"/>
      <c r="CJ119" s="1033"/>
      <c r="CK119" s="979"/>
      <c r="CL119" s="980"/>
      <c r="CM119" s="1034" t="s">
        <v>455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202821</v>
      </c>
      <c r="DH119" s="1016"/>
      <c r="DI119" s="1016"/>
      <c r="DJ119" s="1016"/>
      <c r="DK119" s="1017"/>
      <c r="DL119" s="1015">
        <v>183713</v>
      </c>
      <c r="DM119" s="1016"/>
      <c r="DN119" s="1016"/>
      <c r="DO119" s="1016"/>
      <c r="DP119" s="1017"/>
      <c r="DQ119" s="1015">
        <v>164605</v>
      </c>
      <c r="DR119" s="1016"/>
      <c r="DS119" s="1016"/>
      <c r="DT119" s="1016"/>
      <c r="DU119" s="1017"/>
      <c r="DV119" s="1018">
        <v>1.6</v>
      </c>
      <c r="DW119" s="1019"/>
      <c r="DX119" s="1019"/>
      <c r="DY119" s="1019"/>
      <c r="DZ119" s="1020"/>
    </row>
    <row r="120" spans="1:130" s="226" customFormat="1" ht="26.25" customHeight="1">
      <c r="A120" s="1091"/>
      <c r="B120" s="978"/>
      <c r="C120" s="948" t="s">
        <v>431</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427</v>
      </c>
      <c r="AB120" s="991"/>
      <c r="AC120" s="991"/>
      <c r="AD120" s="991"/>
      <c r="AE120" s="992"/>
      <c r="AF120" s="993" t="s">
        <v>427</v>
      </c>
      <c r="AG120" s="991"/>
      <c r="AH120" s="991"/>
      <c r="AI120" s="991"/>
      <c r="AJ120" s="992"/>
      <c r="AK120" s="993" t="s">
        <v>439</v>
      </c>
      <c r="AL120" s="991"/>
      <c r="AM120" s="991"/>
      <c r="AN120" s="991"/>
      <c r="AO120" s="992"/>
      <c r="AP120" s="994" t="s">
        <v>427</v>
      </c>
      <c r="AQ120" s="995"/>
      <c r="AR120" s="995"/>
      <c r="AS120" s="995"/>
      <c r="AT120" s="996"/>
      <c r="AU120" s="1021" t="s">
        <v>456</v>
      </c>
      <c r="AV120" s="1022"/>
      <c r="AW120" s="1022"/>
      <c r="AX120" s="1022"/>
      <c r="AY120" s="1023"/>
      <c r="AZ120" s="972" t="s">
        <v>457</v>
      </c>
      <c r="BA120" s="921"/>
      <c r="BB120" s="921"/>
      <c r="BC120" s="921"/>
      <c r="BD120" s="921"/>
      <c r="BE120" s="921"/>
      <c r="BF120" s="921"/>
      <c r="BG120" s="921"/>
      <c r="BH120" s="921"/>
      <c r="BI120" s="921"/>
      <c r="BJ120" s="921"/>
      <c r="BK120" s="921"/>
      <c r="BL120" s="921"/>
      <c r="BM120" s="921"/>
      <c r="BN120" s="921"/>
      <c r="BO120" s="921"/>
      <c r="BP120" s="922"/>
      <c r="BQ120" s="958">
        <v>6662741</v>
      </c>
      <c r="BR120" s="959"/>
      <c r="BS120" s="959"/>
      <c r="BT120" s="959"/>
      <c r="BU120" s="959"/>
      <c r="BV120" s="959">
        <v>7765390</v>
      </c>
      <c r="BW120" s="959"/>
      <c r="BX120" s="959"/>
      <c r="BY120" s="959"/>
      <c r="BZ120" s="959"/>
      <c r="CA120" s="959">
        <v>8152004</v>
      </c>
      <c r="CB120" s="959"/>
      <c r="CC120" s="959"/>
      <c r="CD120" s="959"/>
      <c r="CE120" s="959"/>
      <c r="CF120" s="973">
        <v>78.599999999999994</v>
      </c>
      <c r="CG120" s="974"/>
      <c r="CH120" s="974"/>
      <c r="CI120" s="974"/>
      <c r="CJ120" s="974"/>
      <c r="CK120" s="1039" t="s">
        <v>458</v>
      </c>
      <c r="CL120" s="1040"/>
      <c r="CM120" s="1040"/>
      <c r="CN120" s="1040"/>
      <c r="CO120" s="1041"/>
      <c r="CP120" s="1047" t="s">
        <v>459</v>
      </c>
      <c r="CQ120" s="1048"/>
      <c r="CR120" s="1048"/>
      <c r="CS120" s="1048"/>
      <c r="CT120" s="1048"/>
      <c r="CU120" s="1048"/>
      <c r="CV120" s="1048"/>
      <c r="CW120" s="1048"/>
      <c r="CX120" s="1048"/>
      <c r="CY120" s="1048"/>
      <c r="CZ120" s="1048"/>
      <c r="DA120" s="1048"/>
      <c r="DB120" s="1048"/>
      <c r="DC120" s="1048"/>
      <c r="DD120" s="1048"/>
      <c r="DE120" s="1048"/>
      <c r="DF120" s="1049"/>
      <c r="DG120" s="958">
        <v>4052026</v>
      </c>
      <c r="DH120" s="959"/>
      <c r="DI120" s="959"/>
      <c r="DJ120" s="959"/>
      <c r="DK120" s="959"/>
      <c r="DL120" s="959">
        <v>3727978</v>
      </c>
      <c r="DM120" s="959"/>
      <c r="DN120" s="959"/>
      <c r="DO120" s="959"/>
      <c r="DP120" s="959"/>
      <c r="DQ120" s="959">
        <v>3234832</v>
      </c>
      <c r="DR120" s="959"/>
      <c r="DS120" s="959"/>
      <c r="DT120" s="959"/>
      <c r="DU120" s="959"/>
      <c r="DV120" s="960">
        <v>31.2</v>
      </c>
      <c r="DW120" s="960"/>
      <c r="DX120" s="960"/>
      <c r="DY120" s="960"/>
      <c r="DZ120" s="961"/>
    </row>
    <row r="121" spans="1:130" s="226" customFormat="1" ht="26.25" customHeight="1">
      <c r="A121" s="1091"/>
      <c r="B121" s="978"/>
      <c r="C121" s="999" t="s">
        <v>460</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427</v>
      </c>
      <c r="AB121" s="991"/>
      <c r="AC121" s="991"/>
      <c r="AD121" s="991"/>
      <c r="AE121" s="992"/>
      <c r="AF121" s="993" t="s">
        <v>427</v>
      </c>
      <c r="AG121" s="991"/>
      <c r="AH121" s="991"/>
      <c r="AI121" s="991"/>
      <c r="AJ121" s="992"/>
      <c r="AK121" s="993" t="s">
        <v>427</v>
      </c>
      <c r="AL121" s="991"/>
      <c r="AM121" s="991"/>
      <c r="AN121" s="991"/>
      <c r="AO121" s="992"/>
      <c r="AP121" s="994" t="s">
        <v>427</v>
      </c>
      <c r="AQ121" s="995"/>
      <c r="AR121" s="995"/>
      <c r="AS121" s="995"/>
      <c r="AT121" s="996"/>
      <c r="AU121" s="1024"/>
      <c r="AV121" s="1025"/>
      <c r="AW121" s="1025"/>
      <c r="AX121" s="1025"/>
      <c r="AY121" s="1026"/>
      <c r="AZ121" s="981" t="s">
        <v>461</v>
      </c>
      <c r="BA121" s="982"/>
      <c r="BB121" s="982"/>
      <c r="BC121" s="982"/>
      <c r="BD121" s="982"/>
      <c r="BE121" s="982"/>
      <c r="BF121" s="982"/>
      <c r="BG121" s="982"/>
      <c r="BH121" s="982"/>
      <c r="BI121" s="982"/>
      <c r="BJ121" s="982"/>
      <c r="BK121" s="982"/>
      <c r="BL121" s="982"/>
      <c r="BM121" s="982"/>
      <c r="BN121" s="982"/>
      <c r="BO121" s="982"/>
      <c r="BP121" s="983"/>
      <c r="BQ121" s="951">
        <v>1449163</v>
      </c>
      <c r="BR121" s="952"/>
      <c r="BS121" s="952"/>
      <c r="BT121" s="952"/>
      <c r="BU121" s="952"/>
      <c r="BV121" s="952">
        <v>1404165</v>
      </c>
      <c r="BW121" s="952"/>
      <c r="BX121" s="952"/>
      <c r="BY121" s="952"/>
      <c r="BZ121" s="952"/>
      <c r="CA121" s="952">
        <v>1315936</v>
      </c>
      <c r="CB121" s="952"/>
      <c r="CC121" s="952"/>
      <c r="CD121" s="952"/>
      <c r="CE121" s="952"/>
      <c r="CF121" s="946">
        <v>12.7</v>
      </c>
      <c r="CG121" s="947"/>
      <c r="CH121" s="947"/>
      <c r="CI121" s="947"/>
      <c r="CJ121" s="947"/>
      <c r="CK121" s="1042"/>
      <c r="CL121" s="1043"/>
      <c r="CM121" s="1043"/>
      <c r="CN121" s="1043"/>
      <c r="CO121" s="1044"/>
      <c r="CP121" s="1052" t="s">
        <v>462</v>
      </c>
      <c r="CQ121" s="1053"/>
      <c r="CR121" s="1053"/>
      <c r="CS121" s="1053"/>
      <c r="CT121" s="1053"/>
      <c r="CU121" s="1053"/>
      <c r="CV121" s="1053"/>
      <c r="CW121" s="1053"/>
      <c r="CX121" s="1053"/>
      <c r="CY121" s="1053"/>
      <c r="CZ121" s="1053"/>
      <c r="DA121" s="1053"/>
      <c r="DB121" s="1053"/>
      <c r="DC121" s="1053"/>
      <c r="DD121" s="1053"/>
      <c r="DE121" s="1053"/>
      <c r="DF121" s="1054"/>
      <c r="DG121" s="951">
        <v>1956158</v>
      </c>
      <c r="DH121" s="952"/>
      <c r="DI121" s="952"/>
      <c r="DJ121" s="952"/>
      <c r="DK121" s="952"/>
      <c r="DL121" s="952">
        <v>1914993</v>
      </c>
      <c r="DM121" s="952"/>
      <c r="DN121" s="952"/>
      <c r="DO121" s="952"/>
      <c r="DP121" s="952"/>
      <c r="DQ121" s="952">
        <v>1921353</v>
      </c>
      <c r="DR121" s="952"/>
      <c r="DS121" s="952"/>
      <c r="DT121" s="952"/>
      <c r="DU121" s="952"/>
      <c r="DV121" s="953">
        <v>18.5</v>
      </c>
      <c r="DW121" s="953"/>
      <c r="DX121" s="953"/>
      <c r="DY121" s="953"/>
      <c r="DZ121" s="954"/>
    </row>
    <row r="122" spans="1:130" s="226" customFormat="1" ht="26.25" customHeight="1">
      <c r="A122" s="1091"/>
      <c r="B122" s="978"/>
      <c r="C122" s="948" t="s">
        <v>442</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427</v>
      </c>
      <c r="AB122" s="991"/>
      <c r="AC122" s="991"/>
      <c r="AD122" s="991"/>
      <c r="AE122" s="992"/>
      <c r="AF122" s="993" t="s">
        <v>427</v>
      </c>
      <c r="AG122" s="991"/>
      <c r="AH122" s="991"/>
      <c r="AI122" s="991"/>
      <c r="AJ122" s="992"/>
      <c r="AK122" s="993" t="s">
        <v>439</v>
      </c>
      <c r="AL122" s="991"/>
      <c r="AM122" s="991"/>
      <c r="AN122" s="991"/>
      <c r="AO122" s="992"/>
      <c r="AP122" s="994" t="s">
        <v>427</v>
      </c>
      <c r="AQ122" s="995"/>
      <c r="AR122" s="995"/>
      <c r="AS122" s="995"/>
      <c r="AT122" s="996"/>
      <c r="AU122" s="1024"/>
      <c r="AV122" s="1025"/>
      <c r="AW122" s="1025"/>
      <c r="AX122" s="1025"/>
      <c r="AY122" s="1026"/>
      <c r="AZ122" s="1006" t="s">
        <v>463</v>
      </c>
      <c r="BA122" s="997"/>
      <c r="BB122" s="997"/>
      <c r="BC122" s="997"/>
      <c r="BD122" s="997"/>
      <c r="BE122" s="997"/>
      <c r="BF122" s="997"/>
      <c r="BG122" s="997"/>
      <c r="BH122" s="997"/>
      <c r="BI122" s="997"/>
      <c r="BJ122" s="997"/>
      <c r="BK122" s="997"/>
      <c r="BL122" s="997"/>
      <c r="BM122" s="997"/>
      <c r="BN122" s="997"/>
      <c r="BO122" s="997"/>
      <c r="BP122" s="998"/>
      <c r="BQ122" s="1029">
        <v>15441618</v>
      </c>
      <c r="BR122" s="1030"/>
      <c r="BS122" s="1030"/>
      <c r="BT122" s="1030"/>
      <c r="BU122" s="1030"/>
      <c r="BV122" s="1030">
        <v>14872692</v>
      </c>
      <c r="BW122" s="1030"/>
      <c r="BX122" s="1030"/>
      <c r="BY122" s="1030"/>
      <c r="BZ122" s="1030"/>
      <c r="CA122" s="1030">
        <v>14805002</v>
      </c>
      <c r="CB122" s="1030"/>
      <c r="CC122" s="1030"/>
      <c r="CD122" s="1030"/>
      <c r="CE122" s="1030"/>
      <c r="CF122" s="1050">
        <v>142.69999999999999</v>
      </c>
      <c r="CG122" s="1051"/>
      <c r="CH122" s="1051"/>
      <c r="CI122" s="1051"/>
      <c r="CJ122" s="1051"/>
      <c r="CK122" s="1042"/>
      <c r="CL122" s="1043"/>
      <c r="CM122" s="1043"/>
      <c r="CN122" s="1043"/>
      <c r="CO122" s="1044"/>
      <c r="CP122" s="1052" t="s">
        <v>464</v>
      </c>
      <c r="CQ122" s="1053"/>
      <c r="CR122" s="1053"/>
      <c r="CS122" s="1053"/>
      <c r="CT122" s="1053"/>
      <c r="CU122" s="1053"/>
      <c r="CV122" s="1053"/>
      <c r="CW122" s="1053"/>
      <c r="CX122" s="1053"/>
      <c r="CY122" s="1053"/>
      <c r="CZ122" s="1053"/>
      <c r="DA122" s="1053"/>
      <c r="DB122" s="1053"/>
      <c r="DC122" s="1053"/>
      <c r="DD122" s="1053"/>
      <c r="DE122" s="1053"/>
      <c r="DF122" s="1054"/>
      <c r="DG122" s="951">
        <v>525834</v>
      </c>
      <c r="DH122" s="952"/>
      <c r="DI122" s="952"/>
      <c r="DJ122" s="952"/>
      <c r="DK122" s="952"/>
      <c r="DL122" s="952">
        <v>599926</v>
      </c>
      <c r="DM122" s="952"/>
      <c r="DN122" s="952"/>
      <c r="DO122" s="952"/>
      <c r="DP122" s="952"/>
      <c r="DQ122" s="952">
        <v>883807</v>
      </c>
      <c r="DR122" s="952"/>
      <c r="DS122" s="952"/>
      <c r="DT122" s="952"/>
      <c r="DU122" s="952"/>
      <c r="DV122" s="953">
        <v>8.5</v>
      </c>
      <c r="DW122" s="953"/>
      <c r="DX122" s="953"/>
      <c r="DY122" s="953"/>
      <c r="DZ122" s="954"/>
    </row>
    <row r="123" spans="1:130" s="226" customFormat="1" ht="26.25" customHeight="1">
      <c r="A123" s="1091"/>
      <c r="B123" s="978"/>
      <c r="C123" s="948" t="s">
        <v>448</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439</v>
      </c>
      <c r="AB123" s="991"/>
      <c r="AC123" s="991"/>
      <c r="AD123" s="991"/>
      <c r="AE123" s="992"/>
      <c r="AF123" s="993" t="s">
        <v>465</v>
      </c>
      <c r="AG123" s="991"/>
      <c r="AH123" s="991"/>
      <c r="AI123" s="991"/>
      <c r="AJ123" s="992"/>
      <c r="AK123" s="993" t="s">
        <v>466</v>
      </c>
      <c r="AL123" s="991"/>
      <c r="AM123" s="991"/>
      <c r="AN123" s="991"/>
      <c r="AO123" s="992"/>
      <c r="AP123" s="994" t="s">
        <v>467</v>
      </c>
      <c r="AQ123" s="995"/>
      <c r="AR123" s="995"/>
      <c r="AS123" s="995"/>
      <c r="AT123" s="996"/>
      <c r="AU123" s="1027"/>
      <c r="AV123" s="1028"/>
      <c r="AW123" s="1028"/>
      <c r="AX123" s="1028"/>
      <c r="AY123" s="1028"/>
      <c r="AZ123" s="257" t="s">
        <v>180</v>
      </c>
      <c r="BA123" s="257"/>
      <c r="BB123" s="257"/>
      <c r="BC123" s="257"/>
      <c r="BD123" s="257"/>
      <c r="BE123" s="257"/>
      <c r="BF123" s="257"/>
      <c r="BG123" s="257"/>
      <c r="BH123" s="257"/>
      <c r="BI123" s="257"/>
      <c r="BJ123" s="257"/>
      <c r="BK123" s="257"/>
      <c r="BL123" s="257"/>
      <c r="BM123" s="257"/>
      <c r="BN123" s="257"/>
      <c r="BO123" s="1007" t="s">
        <v>468</v>
      </c>
      <c r="BP123" s="1038"/>
      <c r="BQ123" s="1097">
        <v>23553522</v>
      </c>
      <c r="BR123" s="1098"/>
      <c r="BS123" s="1098"/>
      <c r="BT123" s="1098"/>
      <c r="BU123" s="1098"/>
      <c r="BV123" s="1098">
        <v>24042247</v>
      </c>
      <c r="BW123" s="1098"/>
      <c r="BX123" s="1098"/>
      <c r="BY123" s="1098"/>
      <c r="BZ123" s="1098"/>
      <c r="CA123" s="1098">
        <v>24272942</v>
      </c>
      <c r="CB123" s="1098"/>
      <c r="CC123" s="1098"/>
      <c r="CD123" s="1098"/>
      <c r="CE123" s="1098"/>
      <c r="CF123" s="1031"/>
      <c r="CG123" s="1032"/>
      <c r="CH123" s="1032"/>
      <c r="CI123" s="1032"/>
      <c r="CJ123" s="1033"/>
      <c r="CK123" s="1042"/>
      <c r="CL123" s="1043"/>
      <c r="CM123" s="1043"/>
      <c r="CN123" s="1043"/>
      <c r="CO123" s="1044"/>
      <c r="CP123" s="1052" t="s">
        <v>469</v>
      </c>
      <c r="CQ123" s="1053"/>
      <c r="CR123" s="1053"/>
      <c r="CS123" s="1053"/>
      <c r="CT123" s="1053"/>
      <c r="CU123" s="1053"/>
      <c r="CV123" s="1053"/>
      <c r="CW123" s="1053"/>
      <c r="CX123" s="1053"/>
      <c r="CY123" s="1053"/>
      <c r="CZ123" s="1053"/>
      <c r="DA123" s="1053"/>
      <c r="DB123" s="1053"/>
      <c r="DC123" s="1053"/>
      <c r="DD123" s="1053"/>
      <c r="DE123" s="1053"/>
      <c r="DF123" s="1054"/>
      <c r="DG123" s="990" t="s">
        <v>439</v>
      </c>
      <c r="DH123" s="991"/>
      <c r="DI123" s="991"/>
      <c r="DJ123" s="991"/>
      <c r="DK123" s="992"/>
      <c r="DL123" s="993" t="s">
        <v>439</v>
      </c>
      <c r="DM123" s="991"/>
      <c r="DN123" s="991"/>
      <c r="DO123" s="991"/>
      <c r="DP123" s="992"/>
      <c r="DQ123" s="993" t="s">
        <v>439</v>
      </c>
      <c r="DR123" s="991"/>
      <c r="DS123" s="991"/>
      <c r="DT123" s="991"/>
      <c r="DU123" s="992"/>
      <c r="DV123" s="994" t="s">
        <v>439</v>
      </c>
      <c r="DW123" s="995"/>
      <c r="DX123" s="995"/>
      <c r="DY123" s="995"/>
      <c r="DZ123" s="996"/>
    </row>
    <row r="124" spans="1:130" s="226" customFormat="1" ht="26.25" customHeight="1" thickBot="1">
      <c r="A124" s="1091"/>
      <c r="B124" s="978"/>
      <c r="C124" s="948" t="s">
        <v>451</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470</v>
      </c>
      <c r="AB124" s="991"/>
      <c r="AC124" s="991"/>
      <c r="AD124" s="991"/>
      <c r="AE124" s="992"/>
      <c r="AF124" s="993" t="s">
        <v>471</v>
      </c>
      <c r="AG124" s="991"/>
      <c r="AH124" s="991"/>
      <c r="AI124" s="991"/>
      <c r="AJ124" s="992"/>
      <c r="AK124" s="993" t="s">
        <v>439</v>
      </c>
      <c r="AL124" s="991"/>
      <c r="AM124" s="991"/>
      <c r="AN124" s="991"/>
      <c r="AO124" s="992"/>
      <c r="AP124" s="994" t="s">
        <v>439</v>
      </c>
      <c r="AQ124" s="995"/>
      <c r="AR124" s="995"/>
      <c r="AS124" s="995"/>
      <c r="AT124" s="996"/>
      <c r="AU124" s="1093" t="s">
        <v>472</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15.9</v>
      </c>
      <c r="BR124" s="1060"/>
      <c r="BS124" s="1060"/>
      <c r="BT124" s="1060"/>
      <c r="BU124" s="1060"/>
      <c r="BV124" s="1060">
        <v>4.5</v>
      </c>
      <c r="BW124" s="1060"/>
      <c r="BX124" s="1060"/>
      <c r="BY124" s="1060"/>
      <c r="BZ124" s="1060"/>
      <c r="CA124" s="1060" t="s">
        <v>466</v>
      </c>
      <c r="CB124" s="1060"/>
      <c r="CC124" s="1060"/>
      <c r="CD124" s="1060"/>
      <c r="CE124" s="1060"/>
      <c r="CF124" s="1061"/>
      <c r="CG124" s="1062"/>
      <c r="CH124" s="1062"/>
      <c r="CI124" s="1062"/>
      <c r="CJ124" s="1063"/>
      <c r="CK124" s="1045"/>
      <c r="CL124" s="1045"/>
      <c r="CM124" s="1045"/>
      <c r="CN124" s="1045"/>
      <c r="CO124" s="1046"/>
      <c r="CP124" s="1052" t="s">
        <v>473</v>
      </c>
      <c r="CQ124" s="1053"/>
      <c r="CR124" s="1053"/>
      <c r="CS124" s="1053"/>
      <c r="CT124" s="1053"/>
      <c r="CU124" s="1053"/>
      <c r="CV124" s="1053"/>
      <c r="CW124" s="1053"/>
      <c r="CX124" s="1053"/>
      <c r="CY124" s="1053"/>
      <c r="CZ124" s="1053"/>
      <c r="DA124" s="1053"/>
      <c r="DB124" s="1053"/>
      <c r="DC124" s="1053"/>
      <c r="DD124" s="1053"/>
      <c r="DE124" s="1053"/>
      <c r="DF124" s="1054"/>
      <c r="DG124" s="1037" t="s">
        <v>471</v>
      </c>
      <c r="DH124" s="1016"/>
      <c r="DI124" s="1016"/>
      <c r="DJ124" s="1016"/>
      <c r="DK124" s="1017"/>
      <c r="DL124" s="1015" t="s">
        <v>471</v>
      </c>
      <c r="DM124" s="1016"/>
      <c r="DN124" s="1016"/>
      <c r="DO124" s="1016"/>
      <c r="DP124" s="1017"/>
      <c r="DQ124" s="1015" t="s">
        <v>470</v>
      </c>
      <c r="DR124" s="1016"/>
      <c r="DS124" s="1016"/>
      <c r="DT124" s="1016"/>
      <c r="DU124" s="1017"/>
      <c r="DV124" s="1018" t="s">
        <v>471</v>
      </c>
      <c r="DW124" s="1019"/>
      <c r="DX124" s="1019"/>
      <c r="DY124" s="1019"/>
      <c r="DZ124" s="1020"/>
    </row>
    <row r="125" spans="1:130" s="226" customFormat="1" ht="26.25" customHeight="1">
      <c r="A125" s="1091"/>
      <c r="B125" s="978"/>
      <c r="C125" s="948" t="s">
        <v>453</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439</v>
      </c>
      <c r="AB125" s="991"/>
      <c r="AC125" s="991"/>
      <c r="AD125" s="991"/>
      <c r="AE125" s="992"/>
      <c r="AF125" s="993" t="s">
        <v>471</v>
      </c>
      <c r="AG125" s="991"/>
      <c r="AH125" s="991"/>
      <c r="AI125" s="991"/>
      <c r="AJ125" s="992"/>
      <c r="AK125" s="993" t="s">
        <v>467</v>
      </c>
      <c r="AL125" s="991"/>
      <c r="AM125" s="991"/>
      <c r="AN125" s="991"/>
      <c r="AO125" s="992"/>
      <c r="AP125" s="994" t="s">
        <v>439</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474</v>
      </c>
      <c r="CL125" s="1040"/>
      <c r="CM125" s="1040"/>
      <c r="CN125" s="1040"/>
      <c r="CO125" s="1041"/>
      <c r="CP125" s="972" t="s">
        <v>475</v>
      </c>
      <c r="CQ125" s="921"/>
      <c r="CR125" s="921"/>
      <c r="CS125" s="921"/>
      <c r="CT125" s="921"/>
      <c r="CU125" s="921"/>
      <c r="CV125" s="921"/>
      <c r="CW125" s="921"/>
      <c r="CX125" s="921"/>
      <c r="CY125" s="921"/>
      <c r="CZ125" s="921"/>
      <c r="DA125" s="921"/>
      <c r="DB125" s="921"/>
      <c r="DC125" s="921"/>
      <c r="DD125" s="921"/>
      <c r="DE125" s="921"/>
      <c r="DF125" s="922"/>
      <c r="DG125" s="958" t="s">
        <v>465</v>
      </c>
      <c r="DH125" s="959"/>
      <c r="DI125" s="959"/>
      <c r="DJ125" s="959"/>
      <c r="DK125" s="959"/>
      <c r="DL125" s="959" t="s">
        <v>471</v>
      </c>
      <c r="DM125" s="959"/>
      <c r="DN125" s="959"/>
      <c r="DO125" s="959"/>
      <c r="DP125" s="959"/>
      <c r="DQ125" s="959" t="s">
        <v>471</v>
      </c>
      <c r="DR125" s="959"/>
      <c r="DS125" s="959"/>
      <c r="DT125" s="959"/>
      <c r="DU125" s="959"/>
      <c r="DV125" s="960" t="s">
        <v>471</v>
      </c>
      <c r="DW125" s="960"/>
      <c r="DX125" s="960"/>
      <c r="DY125" s="960"/>
      <c r="DZ125" s="961"/>
    </row>
    <row r="126" spans="1:130" s="226" customFormat="1" ht="26.25" customHeight="1" thickBot="1">
      <c r="A126" s="1091"/>
      <c r="B126" s="978"/>
      <c r="C126" s="948" t="s">
        <v>455</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8625</v>
      </c>
      <c r="AB126" s="991"/>
      <c r="AC126" s="991"/>
      <c r="AD126" s="991"/>
      <c r="AE126" s="992"/>
      <c r="AF126" s="993">
        <v>12657</v>
      </c>
      <c r="AG126" s="991"/>
      <c r="AH126" s="991"/>
      <c r="AI126" s="991"/>
      <c r="AJ126" s="992"/>
      <c r="AK126" s="993">
        <v>7367</v>
      </c>
      <c r="AL126" s="991"/>
      <c r="AM126" s="991"/>
      <c r="AN126" s="991"/>
      <c r="AO126" s="992"/>
      <c r="AP126" s="994">
        <v>0.1</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476</v>
      </c>
      <c r="CQ126" s="982"/>
      <c r="CR126" s="982"/>
      <c r="CS126" s="982"/>
      <c r="CT126" s="982"/>
      <c r="CU126" s="982"/>
      <c r="CV126" s="982"/>
      <c r="CW126" s="982"/>
      <c r="CX126" s="982"/>
      <c r="CY126" s="982"/>
      <c r="CZ126" s="982"/>
      <c r="DA126" s="982"/>
      <c r="DB126" s="982"/>
      <c r="DC126" s="982"/>
      <c r="DD126" s="982"/>
      <c r="DE126" s="982"/>
      <c r="DF126" s="983"/>
      <c r="DG126" s="951" t="s">
        <v>439</v>
      </c>
      <c r="DH126" s="952"/>
      <c r="DI126" s="952"/>
      <c r="DJ126" s="952"/>
      <c r="DK126" s="952"/>
      <c r="DL126" s="952" t="s">
        <v>467</v>
      </c>
      <c r="DM126" s="952"/>
      <c r="DN126" s="952"/>
      <c r="DO126" s="952"/>
      <c r="DP126" s="952"/>
      <c r="DQ126" s="952" t="s">
        <v>471</v>
      </c>
      <c r="DR126" s="952"/>
      <c r="DS126" s="952"/>
      <c r="DT126" s="952"/>
      <c r="DU126" s="952"/>
      <c r="DV126" s="953" t="s">
        <v>471</v>
      </c>
      <c r="DW126" s="953"/>
      <c r="DX126" s="953"/>
      <c r="DY126" s="953"/>
      <c r="DZ126" s="954"/>
    </row>
    <row r="127" spans="1:130" s="226" customFormat="1" ht="26.25" customHeight="1">
      <c r="A127" s="1092"/>
      <c r="B127" s="980"/>
      <c r="C127" s="1034" t="s">
        <v>477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467</v>
      </c>
      <c r="AB127" s="991"/>
      <c r="AC127" s="991"/>
      <c r="AD127" s="991"/>
      <c r="AE127" s="992"/>
      <c r="AF127" s="993" t="s">
        <v>467</v>
      </c>
      <c r="AG127" s="991"/>
      <c r="AH127" s="991"/>
      <c r="AI127" s="991"/>
      <c r="AJ127" s="992"/>
      <c r="AK127" s="993" t="s">
        <v>470</v>
      </c>
      <c r="AL127" s="991"/>
      <c r="AM127" s="991"/>
      <c r="AN127" s="991"/>
      <c r="AO127" s="992"/>
      <c r="AP127" s="994" t="s">
        <v>471</v>
      </c>
      <c r="AQ127" s="995"/>
      <c r="AR127" s="995"/>
      <c r="AS127" s="995"/>
      <c r="AT127" s="996"/>
      <c r="AU127" s="262"/>
      <c r="AV127" s="262"/>
      <c r="AW127" s="262"/>
      <c r="AX127" s="1064" t="s">
        <v>478</v>
      </c>
      <c r="AY127" s="1065"/>
      <c r="AZ127" s="1065"/>
      <c r="BA127" s="1065"/>
      <c r="BB127" s="1065"/>
      <c r="BC127" s="1065"/>
      <c r="BD127" s="1065"/>
      <c r="BE127" s="1066"/>
      <c r="BF127" s="1067" t="s">
        <v>479</v>
      </c>
      <c r="BG127" s="1065"/>
      <c r="BH127" s="1065"/>
      <c r="BI127" s="1065"/>
      <c r="BJ127" s="1065"/>
      <c r="BK127" s="1065"/>
      <c r="BL127" s="1066"/>
      <c r="BM127" s="1067" t="s">
        <v>480</v>
      </c>
      <c r="BN127" s="1065"/>
      <c r="BO127" s="1065"/>
      <c r="BP127" s="1065"/>
      <c r="BQ127" s="1065"/>
      <c r="BR127" s="1065"/>
      <c r="BS127" s="1066"/>
      <c r="BT127" s="1067" t="s">
        <v>481</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482</v>
      </c>
      <c r="CQ127" s="982"/>
      <c r="CR127" s="982"/>
      <c r="CS127" s="982"/>
      <c r="CT127" s="982"/>
      <c r="CU127" s="982"/>
      <c r="CV127" s="982"/>
      <c r="CW127" s="982"/>
      <c r="CX127" s="982"/>
      <c r="CY127" s="982"/>
      <c r="CZ127" s="982"/>
      <c r="DA127" s="982"/>
      <c r="DB127" s="982"/>
      <c r="DC127" s="982"/>
      <c r="DD127" s="982"/>
      <c r="DE127" s="982"/>
      <c r="DF127" s="983"/>
      <c r="DG127" s="951" t="s">
        <v>467</v>
      </c>
      <c r="DH127" s="952"/>
      <c r="DI127" s="952"/>
      <c r="DJ127" s="952"/>
      <c r="DK127" s="952"/>
      <c r="DL127" s="952" t="s">
        <v>471</v>
      </c>
      <c r="DM127" s="952"/>
      <c r="DN127" s="952"/>
      <c r="DO127" s="952"/>
      <c r="DP127" s="952"/>
      <c r="DQ127" s="952" t="s">
        <v>471</v>
      </c>
      <c r="DR127" s="952"/>
      <c r="DS127" s="952"/>
      <c r="DT127" s="952"/>
      <c r="DU127" s="952"/>
      <c r="DV127" s="953" t="s">
        <v>467</v>
      </c>
      <c r="DW127" s="953"/>
      <c r="DX127" s="953"/>
      <c r="DY127" s="953"/>
      <c r="DZ127" s="954"/>
    </row>
    <row r="128" spans="1:130" s="226" customFormat="1" ht="26.25" customHeight="1" thickBot="1">
      <c r="A128" s="1075" t="s">
        <v>483</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484</v>
      </c>
      <c r="X128" s="1077"/>
      <c r="Y128" s="1077"/>
      <c r="Z128" s="1078"/>
      <c r="AA128" s="1079">
        <v>113315</v>
      </c>
      <c r="AB128" s="1080"/>
      <c r="AC128" s="1080"/>
      <c r="AD128" s="1080"/>
      <c r="AE128" s="1081"/>
      <c r="AF128" s="1082">
        <v>88656</v>
      </c>
      <c r="AG128" s="1080"/>
      <c r="AH128" s="1080"/>
      <c r="AI128" s="1080"/>
      <c r="AJ128" s="1081"/>
      <c r="AK128" s="1082">
        <v>91672</v>
      </c>
      <c r="AL128" s="1080"/>
      <c r="AM128" s="1080"/>
      <c r="AN128" s="1080"/>
      <c r="AO128" s="1081"/>
      <c r="AP128" s="1083"/>
      <c r="AQ128" s="1084"/>
      <c r="AR128" s="1084"/>
      <c r="AS128" s="1084"/>
      <c r="AT128" s="1085"/>
      <c r="AU128" s="262"/>
      <c r="AV128" s="262"/>
      <c r="AW128" s="262"/>
      <c r="AX128" s="920" t="s">
        <v>485</v>
      </c>
      <c r="AY128" s="921"/>
      <c r="AZ128" s="921"/>
      <c r="BA128" s="921"/>
      <c r="BB128" s="921"/>
      <c r="BC128" s="921"/>
      <c r="BD128" s="921"/>
      <c r="BE128" s="922"/>
      <c r="BF128" s="1086" t="s">
        <v>470</v>
      </c>
      <c r="BG128" s="1087"/>
      <c r="BH128" s="1087"/>
      <c r="BI128" s="1087"/>
      <c r="BJ128" s="1087"/>
      <c r="BK128" s="1087"/>
      <c r="BL128" s="1088"/>
      <c r="BM128" s="1086">
        <v>13.09</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486</v>
      </c>
      <c r="CQ128" s="1069"/>
      <c r="CR128" s="1069"/>
      <c r="CS128" s="1069"/>
      <c r="CT128" s="1069"/>
      <c r="CU128" s="1069"/>
      <c r="CV128" s="1069"/>
      <c r="CW128" s="1069"/>
      <c r="CX128" s="1069"/>
      <c r="CY128" s="1069"/>
      <c r="CZ128" s="1069"/>
      <c r="DA128" s="1069"/>
      <c r="DB128" s="1069"/>
      <c r="DC128" s="1069"/>
      <c r="DD128" s="1069"/>
      <c r="DE128" s="1069"/>
      <c r="DF128" s="1070"/>
      <c r="DG128" s="1071">
        <v>924</v>
      </c>
      <c r="DH128" s="1072"/>
      <c r="DI128" s="1072"/>
      <c r="DJ128" s="1072"/>
      <c r="DK128" s="1072"/>
      <c r="DL128" s="1072">
        <v>2244</v>
      </c>
      <c r="DM128" s="1072"/>
      <c r="DN128" s="1072"/>
      <c r="DO128" s="1072"/>
      <c r="DP128" s="1072"/>
      <c r="DQ128" s="1072">
        <v>2164</v>
      </c>
      <c r="DR128" s="1072"/>
      <c r="DS128" s="1072"/>
      <c r="DT128" s="1072"/>
      <c r="DU128" s="1072"/>
      <c r="DV128" s="1073">
        <v>0</v>
      </c>
      <c r="DW128" s="1073"/>
      <c r="DX128" s="1073"/>
      <c r="DY128" s="1073"/>
      <c r="DZ128" s="1074"/>
    </row>
    <row r="129" spans="1:131" s="226" customFormat="1" ht="26.25" customHeight="1">
      <c r="A129" s="962" t="s">
        <v>101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487</v>
      </c>
      <c r="X129" s="1106"/>
      <c r="Y129" s="1106"/>
      <c r="Z129" s="1107"/>
      <c r="AA129" s="990">
        <v>11850300</v>
      </c>
      <c r="AB129" s="991"/>
      <c r="AC129" s="991"/>
      <c r="AD129" s="991"/>
      <c r="AE129" s="992"/>
      <c r="AF129" s="993">
        <v>11739413</v>
      </c>
      <c r="AG129" s="991"/>
      <c r="AH129" s="991"/>
      <c r="AI129" s="991"/>
      <c r="AJ129" s="992"/>
      <c r="AK129" s="993">
        <v>11678964</v>
      </c>
      <c r="AL129" s="991"/>
      <c r="AM129" s="991"/>
      <c r="AN129" s="991"/>
      <c r="AO129" s="992"/>
      <c r="AP129" s="1108"/>
      <c r="AQ129" s="1109"/>
      <c r="AR129" s="1109"/>
      <c r="AS129" s="1109"/>
      <c r="AT129" s="1110"/>
      <c r="AU129" s="264"/>
      <c r="AV129" s="264"/>
      <c r="AW129" s="264"/>
      <c r="AX129" s="1099" t="s">
        <v>488</v>
      </c>
      <c r="AY129" s="982"/>
      <c r="AZ129" s="982"/>
      <c r="BA129" s="982"/>
      <c r="BB129" s="982"/>
      <c r="BC129" s="982"/>
      <c r="BD129" s="982"/>
      <c r="BE129" s="983"/>
      <c r="BF129" s="1100" t="s">
        <v>226</v>
      </c>
      <c r="BG129" s="1101"/>
      <c r="BH129" s="1101"/>
      <c r="BI129" s="1101"/>
      <c r="BJ129" s="1101"/>
      <c r="BK129" s="1101"/>
      <c r="BL129" s="1102"/>
      <c r="BM129" s="1100">
        <v>18.09</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489</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490</v>
      </c>
      <c r="X130" s="1106"/>
      <c r="Y130" s="1106"/>
      <c r="Z130" s="1107"/>
      <c r="AA130" s="990">
        <v>1359960</v>
      </c>
      <c r="AB130" s="991"/>
      <c r="AC130" s="991"/>
      <c r="AD130" s="991"/>
      <c r="AE130" s="992"/>
      <c r="AF130" s="993">
        <v>1363712</v>
      </c>
      <c r="AG130" s="991"/>
      <c r="AH130" s="991"/>
      <c r="AI130" s="991"/>
      <c r="AJ130" s="992"/>
      <c r="AK130" s="993">
        <v>1307169</v>
      </c>
      <c r="AL130" s="991"/>
      <c r="AM130" s="991"/>
      <c r="AN130" s="991"/>
      <c r="AO130" s="992"/>
      <c r="AP130" s="1108"/>
      <c r="AQ130" s="1109"/>
      <c r="AR130" s="1109"/>
      <c r="AS130" s="1109"/>
      <c r="AT130" s="1110"/>
      <c r="AU130" s="264"/>
      <c r="AV130" s="264"/>
      <c r="AW130" s="264"/>
      <c r="AX130" s="1099" t="s">
        <v>491</v>
      </c>
      <c r="AY130" s="982"/>
      <c r="AZ130" s="982"/>
      <c r="BA130" s="982"/>
      <c r="BB130" s="982"/>
      <c r="BC130" s="982"/>
      <c r="BD130" s="982"/>
      <c r="BE130" s="983"/>
      <c r="BF130" s="1136">
        <v>9.3000000000000007</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492</v>
      </c>
      <c r="X131" s="1144"/>
      <c r="Y131" s="1144"/>
      <c r="Z131" s="1145"/>
      <c r="AA131" s="1037">
        <v>10490340</v>
      </c>
      <c r="AB131" s="1016"/>
      <c r="AC131" s="1016"/>
      <c r="AD131" s="1016"/>
      <c r="AE131" s="1017"/>
      <c r="AF131" s="1015">
        <v>10375701</v>
      </c>
      <c r="AG131" s="1016"/>
      <c r="AH131" s="1016"/>
      <c r="AI131" s="1016"/>
      <c r="AJ131" s="1017"/>
      <c r="AK131" s="1015">
        <v>10371795</v>
      </c>
      <c r="AL131" s="1016"/>
      <c r="AM131" s="1016"/>
      <c r="AN131" s="1016"/>
      <c r="AO131" s="1017"/>
      <c r="AP131" s="1146"/>
      <c r="AQ131" s="1147"/>
      <c r="AR131" s="1147"/>
      <c r="AS131" s="1147"/>
      <c r="AT131" s="1148"/>
      <c r="AU131" s="264"/>
      <c r="AV131" s="264"/>
      <c r="AW131" s="264"/>
      <c r="AX131" s="1118" t="s">
        <v>493</v>
      </c>
      <c r="AY131" s="1069"/>
      <c r="AZ131" s="1069"/>
      <c r="BA131" s="1069"/>
      <c r="BB131" s="1069"/>
      <c r="BC131" s="1069"/>
      <c r="BD131" s="1069"/>
      <c r="BE131" s="1070"/>
      <c r="BF131" s="1119" t="s">
        <v>465</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494</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495</v>
      </c>
      <c r="W132" s="1129"/>
      <c r="X132" s="1129"/>
      <c r="Y132" s="1129"/>
      <c r="Z132" s="1130"/>
      <c r="AA132" s="1131">
        <v>9.154202819</v>
      </c>
      <c r="AB132" s="1132"/>
      <c r="AC132" s="1132"/>
      <c r="AD132" s="1132"/>
      <c r="AE132" s="1133"/>
      <c r="AF132" s="1134">
        <v>10.10987113</v>
      </c>
      <c r="AG132" s="1132"/>
      <c r="AH132" s="1132"/>
      <c r="AI132" s="1132"/>
      <c r="AJ132" s="1133"/>
      <c r="AK132" s="1134">
        <v>8.9160169479999993</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496</v>
      </c>
      <c r="W133" s="1112"/>
      <c r="X133" s="1112"/>
      <c r="Y133" s="1112"/>
      <c r="Z133" s="1113"/>
      <c r="AA133" s="1114">
        <v>10.8</v>
      </c>
      <c r="AB133" s="1115"/>
      <c r="AC133" s="1115"/>
      <c r="AD133" s="1115"/>
      <c r="AE133" s="1116"/>
      <c r="AF133" s="1114">
        <v>10.199999999999999</v>
      </c>
      <c r="AG133" s="1115"/>
      <c r="AH133" s="1115"/>
      <c r="AI133" s="1115"/>
      <c r="AJ133" s="1116"/>
      <c r="AK133" s="1114">
        <v>9.3000000000000007</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haMmHLMrk1ZWlu0/T1jnfM3aXBP87z01UhE09GqlA9ediQG2d7NX171LjkqtkbLvVsy/Gw13ZPiFJAforyPO9Q==" saltValue="TGCOW0FWlS6z32OejOd9u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497</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uqV1j/aDwVqtiyWd3+w5axGcuT70pqHefmhFoTLVN4VrOrJY1J1iabLkwKGd2sbhEjmJyBW3BKo+0zGOd9n5SQ==" saltValue="7mmGSo/3Ge2gNXoKIJqEU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8etcj4U5TOiH7qj3JYfUOGN/g1c6zjIgZml5FEi01q/mQ/P6IKgbrA0K0H/XKg7zE7wN2GU87RzuZd9OLxWDKQ==" saltValue="AEYcDd7J8CYUzguQNR1Prg=="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499</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500</v>
      </c>
      <c r="AP7" s="283"/>
      <c r="AQ7" s="284" t="s">
        <v>501</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502</v>
      </c>
      <c r="AQ8" s="290" t="s">
        <v>503</v>
      </c>
      <c r="AR8" s="291" t="s">
        <v>504</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505</v>
      </c>
      <c r="AL9" s="1155"/>
      <c r="AM9" s="1155"/>
      <c r="AN9" s="1156"/>
      <c r="AO9" s="292">
        <v>2727229</v>
      </c>
      <c r="AP9" s="292">
        <v>51041</v>
      </c>
      <c r="AQ9" s="293">
        <v>57316</v>
      </c>
      <c r="AR9" s="294">
        <v>-10.9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506</v>
      </c>
      <c r="AL10" s="1155"/>
      <c r="AM10" s="1155"/>
      <c r="AN10" s="1156"/>
      <c r="AO10" s="295">
        <v>52797</v>
      </c>
      <c r="AP10" s="295">
        <v>988</v>
      </c>
      <c r="AQ10" s="296">
        <v>3762</v>
      </c>
      <c r="AR10" s="297">
        <v>-73.7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507</v>
      </c>
      <c r="AL11" s="1155"/>
      <c r="AM11" s="1155"/>
      <c r="AN11" s="1156"/>
      <c r="AO11" s="295">
        <v>433209</v>
      </c>
      <c r="AP11" s="295">
        <v>8108</v>
      </c>
      <c r="AQ11" s="296">
        <v>6408</v>
      </c>
      <c r="AR11" s="297">
        <v>26.5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508</v>
      </c>
      <c r="AL12" s="1155"/>
      <c r="AM12" s="1155"/>
      <c r="AN12" s="1156"/>
      <c r="AO12" s="295">
        <v>307763</v>
      </c>
      <c r="AP12" s="295">
        <v>5760</v>
      </c>
      <c r="AQ12" s="296">
        <v>891</v>
      </c>
      <c r="AR12" s="297">
        <v>546.5</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509</v>
      </c>
      <c r="AL13" s="1155"/>
      <c r="AM13" s="1155"/>
      <c r="AN13" s="1156"/>
      <c r="AO13" s="295" t="s">
        <v>510</v>
      </c>
      <c r="AP13" s="295" t="s">
        <v>510</v>
      </c>
      <c r="AQ13" s="296">
        <v>1</v>
      </c>
      <c r="AR13" s="297" t="s">
        <v>510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511</v>
      </c>
      <c r="AL14" s="1155"/>
      <c r="AM14" s="1155"/>
      <c r="AN14" s="1156"/>
      <c r="AO14" s="295">
        <v>175641</v>
      </c>
      <c r="AP14" s="295">
        <v>3287</v>
      </c>
      <c r="AQ14" s="296">
        <v>2694</v>
      </c>
      <c r="AR14" s="297">
        <v>22</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512</v>
      </c>
      <c r="AL15" s="1155"/>
      <c r="AM15" s="1155"/>
      <c r="AN15" s="1156"/>
      <c r="AO15" s="295">
        <v>59382</v>
      </c>
      <c r="AP15" s="295">
        <v>1111</v>
      </c>
      <c r="AQ15" s="296">
        <v>1362</v>
      </c>
      <c r="AR15" s="297">
        <v>-18.399999999999999</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513</v>
      </c>
      <c r="AL16" s="1158"/>
      <c r="AM16" s="1158"/>
      <c r="AN16" s="1159"/>
      <c r="AO16" s="295">
        <v>-206630</v>
      </c>
      <c r="AP16" s="295">
        <v>-3867</v>
      </c>
      <c r="AQ16" s="296">
        <v>-4530</v>
      </c>
      <c r="AR16" s="297">
        <v>-14.6</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180</v>
      </c>
      <c r="AL17" s="1158"/>
      <c r="AM17" s="1158"/>
      <c r="AN17" s="1159"/>
      <c r="AO17" s="295">
        <v>3549391</v>
      </c>
      <c r="AP17" s="295">
        <v>66428</v>
      </c>
      <c r="AQ17" s="296">
        <v>67903</v>
      </c>
      <c r="AR17" s="297">
        <v>-2.2000000000000002</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514</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515</v>
      </c>
      <c r="AP20" s="303" t="s">
        <v>516</v>
      </c>
      <c r="AQ20" s="304" t="s">
        <v>517</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518</v>
      </c>
      <c r="AL21" s="1150"/>
      <c r="AM21" s="1150"/>
      <c r="AN21" s="1151"/>
      <c r="AO21" s="307">
        <v>6.36</v>
      </c>
      <c r="AP21" s="308">
        <v>6.2</v>
      </c>
      <c r="AQ21" s="309">
        <v>0.16</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519</v>
      </c>
      <c r="AL22" s="1150"/>
      <c r="AM22" s="1150"/>
      <c r="AN22" s="1151"/>
      <c r="AO22" s="312">
        <v>97</v>
      </c>
      <c r="AP22" s="313">
        <v>98.7</v>
      </c>
      <c r="AQ22" s="314">
        <v>-1.7</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521</v>
      </c>
      <c r="AO27" s="273"/>
      <c r="AP27" s="273"/>
      <c r="AQ27" s="273"/>
      <c r="AR27" s="273"/>
      <c r="AS27" s="273"/>
      <c r="AT27" s="273"/>
    </row>
    <row r="28" spans="1:46" ht="17.25">
      <c r="A28" s="274" t="s">
        <v>522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523</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500</v>
      </c>
      <c r="AP30" s="283"/>
      <c r="AQ30" s="284" t="s">
        <v>501</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502</v>
      </c>
      <c r="AQ31" s="290" t="s">
        <v>503</v>
      </c>
      <c r="AR31" s="291" t="s">
        <v>504</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524</v>
      </c>
      <c r="AL32" s="1166"/>
      <c r="AM32" s="1166"/>
      <c r="AN32" s="1167"/>
      <c r="AO32" s="322">
        <v>1583841</v>
      </c>
      <c r="AP32" s="322">
        <v>29642</v>
      </c>
      <c r="AQ32" s="323">
        <v>34720</v>
      </c>
      <c r="AR32" s="324">
        <v>-14.6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525</v>
      </c>
      <c r="AL33" s="1166"/>
      <c r="AM33" s="1166"/>
      <c r="AN33" s="1167"/>
      <c r="AO33" s="322" t="s">
        <v>510</v>
      </c>
      <c r="AP33" s="322" t="s">
        <v>510</v>
      </c>
      <c r="AQ33" s="323">
        <v>1</v>
      </c>
      <c r="AR33" s="324" t="s">
        <v>510</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526</v>
      </c>
      <c r="AL34" s="1166"/>
      <c r="AM34" s="1166"/>
      <c r="AN34" s="1167"/>
      <c r="AO34" s="322" t="s">
        <v>510</v>
      </c>
      <c r="AP34" s="322" t="s">
        <v>510</v>
      </c>
      <c r="AQ34" s="323">
        <v>22</v>
      </c>
      <c r="AR34" s="324" t="s">
        <v>510</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527</v>
      </c>
      <c r="AL35" s="1166"/>
      <c r="AM35" s="1166"/>
      <c r="AN35" s="1167"/>
      <c r="AO35" s="322">
        <v>632655</v>
      </c>
      <c r="AP35" s="322">
        <v>11840</v>
      </c>
      <c r="AQ35" s="323">
        <v>9232</v>
      </c>
      <c r="AR35" s="324">
        <v>28.2</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528</v>
      </c>
      <c r="AL36" s="1166"/>
      <c r="AM36" s="1166"/>
      <c r="AN36" s="1167"/>
      <c r="AO36" s="322">
        <v>99729</v>
      </c>
      <c r="AP36" s="322">
        <v>1866</v>
      </c>
      <c r="AQ36" s="323">
        <v>2017</v>
      </c>
      <c r="AR36" s="324">
        <v>-7.5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529</v>
      </c>
      <c r="AL37" s="1166"/>
      <c r="AM37" s="1166"/>
      <c r="AN37" s="1167"/>
      <c r="AO37" s="322">
        <v>7367</v>
      </c>
      <c r="AP37" s="322">
        <v>138</v>
      </c>
      <c r="AQ37" s="323">
        <v>1146</v>
      </c>
      <c r="AR37" s="324">
        <v>-88</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530</v>
      </c>
      <c r="AL38" s="1169"/>
      <c r="AM38" s="1169"/>
      <c r="AN38" s="1170"/>
      <c r="AO38" s="325" t="s">
        <v>510</v>
      </c>
      <c r="AP38" s="325" t="s">
        <v>510</v>
      </c>
      <c r="AQ38" s="326">
        <v>1</v>
      </c>
      <c r="AR38" s="314" t="s">
        <v>510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531</v>
      </c>
      <c r="AL39" s="1169"/>
      <c r="AM39" s="1169"/>
      <c r="AN39" s="1170"/>
      <c r="AO39" s="322">
        <v>-91672</v>
      </c>
      <c r="AP39" s="322">
        <v>-1716</v>
      </c>
      <c r="AQ39" s="323">
        <v>-6713</v>
      </c>
      <c r="AR39" s="324">
        <v>-74.400000000000006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532</v>
      </c>
      <c r="AL40" s="1166"/>
      <c r="AM40" s="1166"/>
      <c r="AN40" s="1167"/>
      <c r="AO40" s="322">
        <v>-1307169</v>
      </c>
      <c r="AP40" s="322">
        <v>-24464</v>
      </c>
      <c r="AQ40" s="323">
        <v>-28519</v>
      </c>
      <c r="AR40" s="324">
        <v>-14.2</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292</v>
      </c>
      <c r="AL41" s="1172"/>
      <c r="AM41" s="1172"/>
      <c r="AN41" s="1173"/>
      <c r="AO41" s="322">
        <v>924751</v>
      </c>
      <c r="AP41" s="322">
        <v>17307</v>
      </c>
      <c r="AQ41" s="323">
        <v>11906</v>
      </c>
      <c r="AR41" s="324">
        <v>45.4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533</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535</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500</v>
      </c>
      <c r="AN49" s="1162" t="s">
        <v>536</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537</v>
      </c>
      <c r="AO50" s="339" t="s">
        <v>538</v>
      </c>
      <c r="AP50" s="340" t="s">
        <v>539</v>
      </c>
      <c r="AQ50" s="341" t="s">
        <v>540</v>
      </c>
      <c r="AR50" s="342" t="s">
        <v>541</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542</v>
      </c>
      <c r="AL51" s="335"/>
      <c r="AM51" s="343">
        <v>2511898</v>
      </c>
      <c r="AN51" s="344">
        <v>45458</v>
      </c>
      <c r="AO51" s="345">
        <v>155.80000000000001</v>
      </c>
      <c r="AP51" s="346">
        <v>63956</v>
      </c>
      <c r="AQ51" s="347">
        <v>25.7</v>
      </c>
      <c r="AR51" s="348">
        <v>130.1</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543</v>
      </c>
      <c r="AM52" s="351">
        <v>903507</v>
      </c>
      <c r="AN52" s="352">
        <v>16351</v>
      </c>
      <c r="AO52" s="353">
        <v>109.7</v>
      </c>
      <c r="AP52" s="354">
        <v>29239</v>
      </c>
      <c r="AQ52" s="355">
        <v>8.8000000000000007</v>
      </c>
      <c r="AR52" s="356">
        <v>100.9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544</v>
      </c>
      <c r="AL53" s="335"/>
      <c r="AM53" s="343">
        <v>3122699</v>
      </c>
      <c r="AN53" s="344">
        <v>56959</v>
      </c>
      <c r="AO53" s="345">
        <v>25.3</v>
      </c>
      <c r="AP53" s="346">
        <v>66255</v>
      </c>
      <c r="AQ53" s="347">
        <v>3.6</v>
      </c>
      <c r="AR53" s="348">
        <v>21.7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543</v>
      </c>
      <c r="AM54" s="351">
        <v>759123</v>
      </c>
      <c r="AN54" s="352">
        <v>13847</v>
      </c>
      <c r="AO54" s="353">
        <v>-15.3</v>
      </c>
      <c r="AP54" s="354">
        <v>31822</v>
      </c>
      <c r="AQ54" s="355">
        <v>8.8000000000000007</v>
      </c>
      <c r="AR54" s="356">
        <v>-24.1</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545</v>
      </c>
      <c r="AL55" s="335"/>
      <c r="AM55" s="343">
        <v>2071323</v>
      </c>
      <c r="AN55" s="344">
        <v>38031</v>
      </c>
      <c r="AO55" s="345">
        <v>-33.200000000000003</v>
      </c>
      <c r="AP55" s="346">
        <v>47278</v>
      </c>
      <c r="AQ55" s="347">
        <v>-28.6</v>
      </c>
      <c r="AR55" s="348">
        <v>-4.5999999999999996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543</v>
      </c>
      <c r="AM56" s="351">
        <v>895035</v>
      </c>
      <c r="AN56" s="352">
        <v>16434</v>
      </c>
      <c r="AO56" s="353">
        <v>18.7</v>
      </c>
      <c r="AP56" s="354">
        <v>24096</v>
      </c>
      <c r="AQ56" s="355">
        <v>-24.3</v>
      </c>
      <c r="AR56" s="356">
        <v>43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546</v>
      </c>
      <c r="AL57" s="335"/>
      <c r="AM57" s="343">
        <v>1386712</v>
      </c>
      <c r="AN57" s="344">
        <v>25698</v>
      </c>
      <c r="AO57" s="345">
        <v>-32.4</v>
      </c>
      <c r="AP57" s="346">
        <v>44504</v>
      </c>
      <c r="AQ57" s="347">
        <v>-5.9</v>
      </c>
      <c r="AR57" s="348">
        <v>-26.5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543</v>
      </c>
      <c r="AM58" s="351">
        <v>643674</v>
      </c>
      <c r="AN58" s="352">
        <v>11929</v>
      </c>
      <c r="AO58" s="353">
        <v>-27.4</v>
      </c>
      <c r="AP58" s="354">
        <v>25876</v>
      </c>
      <c r="AQ58" s="355">
        <v>7.4</v>
      </c>
      <c r="AR58" s="356">
        <v>-34.799999999999997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547</v>
      </c>
      <c r="AL59" s="335"/>
      <c r="AM59" s="343">
        <v>1309796</v>
      </c>
      <c r="AN59" s="344">
        <v>24513</v>
      </c>
      <c r="AO59" s="345">
        <v>-4.5999999999999996</v>
      </c>
      <c r="AP59" s="346">
        <v>47820</v>
      </c>
      <c r="AQ59" s="347">
        <v>7.5</v>
      </c>
      <c r="AR59" s="348">
        <v>-12.1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543</v>
      </c>
      <c r="AM60" s="351">
        <v>597515</v>
      </c>
      <c r="AN60" s="352">
        <v>11183</v>
      </c>
      <c r="AO60" s="353">
        <v>-6.3</v>
      </c>
      <c r="AP60" s="354">
        <v>25855</v>
      </c>
      <c r="AQ60" s="355">
        <v>-0.1</v>
      </c>
      <c r="AR60" s="356">
        <v>-6.2</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548</v>
      </c>
      <c r="AL61" s="357"/>
      <c r="AM61" s="358">
        <v>2080486</v>
      </c>
      <c r="AN61" s="359">
        <v>38132</v>
      </c>
      <c r="AO61" s="360">
        <v>22.2</v>
      </c>
      <c r="AP61" s="361">
        <v>53963</v>
      </c>
      <c r="AQ61" s="362">
        <v>0.5</v>
      </c>
      <c r="AR61" s="348">
        <v>21.7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543</v>
      </c>
      <c r="AM62" s="351">
        <v>759771</v>
      </c>
      <c r="AN62" s="352">
        <v>13949</v>
      </c>
      <c r="AO62" s="353">
        <v>15.9</v>
      </c>
      <c r="AP62" s="354">
        <v>27378</v>
      </c>
      <c r="AQ62" s="355">
        <v>0.1</v>
      </c>
      <c r="AR62" s="356">
        <v>15.8</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s3LFXAeqQg53vi227nkQThmRhCfkF8T1tnhByxYGuvMvrG/uoo/Wy8+GnYv4b6NzqwARFqtIE0JC+8UY4HCD6w==" saltValue="FoE4KgF6vxt0h1N23GXG9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550</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5f+ZgboUmlTH1usAn+h6Lz98XexpunNA117ZYq7wE7B53DXwn9FmkDoIUXzH2ktEoAkkghD/aDUIrtEu9doLIw==" saltValue="v4heGPOhPGn9D8GSEOQVC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8jTLhcE6x4s9RXqdGWXaJuLmQN8d96LtJtjXoFzdvx5rMScMKPKrg1tt0zevogAwev14w0zGbGeTrit/8lvkUg==" saltValue="SVnsGTeaQBgUQAxUb1Gxy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552</v>
      </c>
      <c r="G46" s="8" t="s">
        <v>553</v>
      </c>
      <c r="H46" s="8" t="s">
        <v>554</v>
      </c>
      <c r="I46" s="8" t="s">
        <v>555</v>
      </c>
      <c r="J46" s="9" t="s">
        <v>556</v>
      </c>
    </row>
    <row r="47" spans="2:10" ht="57.75" customHeight="1">
      <c r="B47" s="10"/>
      <c r="C47" s="1174" t="s">
        <v>3</v>
      </c>
      <c r="D47" s="1174"/>
      <c r="E47" s="1175"/>
      <c r="F47" s="11">
        <v>23.53</v>
      </c>
      <c r="G47" s="12">
        <v>25.04</v>
      </c>
      <c r="H47" s="12">
        <v>26.1</v>
      </c>
      <c r="I47" s="12">
        <v>29.81</v>
      </c>
      <c r="J47" s="13">
        <v>32.4</v>
      </c>
    </row>
    <row r="48" spans="2:10" ht="57.75" customHeight="1">
      <c r="B48" s="14"/>
      <c r="C48" s="1176" t="s">
        <v>4</v>
      </c>
      <c r="D48" s="1176"/>
      <c r="E48" s="1177"/>
      <c r="F48" s="15">
        <v>2.74</v>
      </c>
      <c r="G48" s="16">
        <v>3.37</v>
      </c>
      <c r="H48" s="16">
        <v>6.79</v>
      </c>
      <c r="I48" s="16">
        <v>4.79</v>
      </c>
      <c r="J48" s="17">
        <v>3.71</v>
      </c>
    </row>
    <row r="49" spans="2:10" ht="57.75" customHeight="1" thickBot="1">
      <c r="B49" s="18"/>
      <c r="C49" s="1178" t="s">
        <v>5</v>
      </c>
      <c r="D49" s="1178"/>
      <c r="E49" s="1179"/>
      <c r="F49" s="19">
        <v>2.71</v>
      </c>
      <c r="G49" s="20">
        <v>2.48</v>
      </c>
      <c r="H49" s="20">
        <v>5.18</v>
      </c>
      <c r="I49" s="20">
        <v>1.41</v>
      </c>
      <c r="J49" s="21">
        <v>1.33</v>
      </c>
    </row>
    <row r="50" spans="2:10" ht="13.5" customHeight="1"/>
    <row r="51" spans="2:10" ht="13.5" hidden="1" customHeight="1"/>
    <row r="52" spans="2:10" ht="13.5" hidden="1" customHeight="1"/>
    <row r="53" spans="2:10" ht="13.5" hidden="1" customHeight="1"/>
  </sheetData>
  <sheetProtection algorithmName="SHA-512" hashValue="yAux78Rr/dV5Avdz/bp6M+7PwoxnNaIkqsSr4IdwzFTA6m2SCfB2UXECvd1mJA7ALx3KWI5F8ZM6p55gJDTVGw==" saltValue="G03kTBXrjpjIOUaOKIFZ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中川　智理</dc:creator>
  <cp:lastModifiedBy>中川　智理</cp:lastModifiedBy>
  <dcterms:created xsi:type="dcterms:W3CDTF">2019-03-15T04:08:26Z</dcterms:created>
  <dcterms:modified xsi:type="dcterms:W3CDTF">2019-03-15T04:08:26Z</dcterms:modified>
</cp:coreProperties>
</file>