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suura-yousuke.ARAO\Desktop\"/>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BW34" i="9" l="1"/>
  <c r="BW35" i="9" s="1"/>
  <c r="BW36" i="9" s="1"/>
  <c r="BW37" i="9" s="1"/>
  <c r="AM34" i="9"/>
  <c r="AM35" i="9" s="1"/>
  <c r="AM36" i="9" s="1"/>
  <c r="CO34" i="9"/>
  <c r="CO35" i="9" s="1"/>
</calcChain>
</file>

<file path=xl/sharedStrings.xml><?xml version="1.0" encoding="utf-8"?>
<sst xmlns="http://schemas.openxmlformats.org/spreadsheetml/2006/main" count="1011" uniqueCount="549">
  <si>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</si>
  <si>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</si>
  <si>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</si>
  <si>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</si>
  <si>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</si>
  <si>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</si>
  <si>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</si>
  <si>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</si>
  <si>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</si>
  <si>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</si>
  <si>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</si>
  <si>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</si>
  <si>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</si>
  <si>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</si>
  <si>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</si>
  <si>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</si>
  <si>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</si>
  <si>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</si>
  <si>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</si>
  <si>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</si>
  <si>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</si>
  <si>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</si>
  <si>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</si>
  <si>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</si>
  <si>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</si>
  <si>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</si>
  <si>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</si>
  <si>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</si>
  <si>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</si>
  <si>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</si>
  <si>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</si>
  <si>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</si>
  <si>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</si>
  <si>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</si>
  <si>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</si>
  <si>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</si>
  <si>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</si>
  <si>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</si>
  <si>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</si>
  <si>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</si>
  <si>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</si>
  <si>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</si>
  <si>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</si>
  <si>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</si>
  <si>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</si>
  <si>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</si>
  <si>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</si>
  <si>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</si>
  <si>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</si>
  <si>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</si>
  <si>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</si>
  <si>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</si>
  <si>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</si>
  <si>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</si>
  <si>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</si>
  <si>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</si>
  <si>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</si>
  <si>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</si>
  <si>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</si>
  <si>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</si>
  <si>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</si>
  <si>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</si>
  <si>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</si>
  <si>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</si>
  <si>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</si>
  <si>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</si>
  <si>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</si>
  <si>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</si>
  <si>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</si>
  <si>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</si>
  <si>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</si>
  <si>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</si>
  <si>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</si>
  <si>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</si>
  <si>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</si>
  <si>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</si>
  <si>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</si>
  <si>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</si>
  <si>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</si>
  <si>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</si>
  <si>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</si>
  <si>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</si>
  <si>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</si>
  <si>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</si>
  <si>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</si>
  <si>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</si>
  <si>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</si>
  <si>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</si>
  <si>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</si>
  <si>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</si>
  <si>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</si>
  <si>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</si>
  <si>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</si>
  <si>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</si>
  <si>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</si>
  <si>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</si>
  <si>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</si>
  <si>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</si>
  <si>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</si>
  <si>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</si>
  <si>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</si>
  <si>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</si>
  <si>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</si>
  <si>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</si>
  <si>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</si>
  <si>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</si>
  <si>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</si>
  <si>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</si>
  <si>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</si>
  <si>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</si>
  <si>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</si>
  <si>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</si>
  <si>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</si>
  <si>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</si>
  <si>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</si>
  <si>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</si>
  <si>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</si>
  <si>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</si>
  <si>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</si>
  <si>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</si>
  <si>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</si>
  <si>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</si>
  <si>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</si>
  <si>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</si>
  <si>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</si>
  <si>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</si>
  <si>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</si>
  <si>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</si>
  <si>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</si>
  <si>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</si>
  <si>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</si>
  <si>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</si>
  <si>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</si>
  <si>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</si>
  <si>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</si>
  <si>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</si>
  <si>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</si>
  <si>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</si>
  <si>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</si>
  <si>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</si>
  <si>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</si>
  <si>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</si>
  <si>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</si>
  <si>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</si>
  <si>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</si>
  <si>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</si>
  <si>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</si>
  <si>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</si>
  <si>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</si>
  <si>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</si>
  <si>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</si>
  <si>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</si>
  <si>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</si>
  <si>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</si>
  <si>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</si>
  <si>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</si>
  <si>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</si>
  <si>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</si>
  <si>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</si>
  <si>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</si>
  <si>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</si>
  <si>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</si>
  <si>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</si>
  <si>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</si>
  <si>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</si>
  <si>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</si>
  <si>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</si>
  <si>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</si>
  <si>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</si>
  <si>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</si>
  <si>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</si>
  <si>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</si>
  <si>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</si>
  <si>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</si>
  <si>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</si>
  <si>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</si>
  <si>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</si>
  <si>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</si>
  <si>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</si>
  <si>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</si>
  <si>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</si>
  <si>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</si>
  <si>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</si>
  <si>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</si>
  <si>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</si>
  <si>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</si>
  <si>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</si>
  <si>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</si>
  <si>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</si>
  <si>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</si>
  <si>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</si>
  <si>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</si>
  <si>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</si>
  <si>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</si>
  <si>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</si>
  <si>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</si>
  <si>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熊本県荒尾市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</si>
  <si>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</si>
  <si>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</si>
  <si>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</si>
  <si>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</si>
  <si>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</si>
  <si>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</si>
  <si>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</si>
  <si>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</si>
  <si>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</si>
  <si>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</si>
  <si>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</si>
  <si>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</si>
  <si>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</si>
  <si>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</si>
  <si>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</si>
  <si>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</si>
  <si>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</si>
  <si>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</si>
  <si>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</si>
  <si>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</si>
  <si>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</si>
  <si>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</si>
  <si>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</si>
  <si>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</si>
  <si>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</si>
  <si>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</si>
  <si>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</si>
  <si>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</si>
  <si>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</si>
  <si>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</si>
  <si>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</si>
  <si>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</si>
  <si>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</si>
  <si>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</si>
  <si>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</si>
  <si>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</si>
  <si>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</si>
  <si>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</si>
  <si>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</si>
  <si>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</si>
  <si>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</si>
  <si>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</si>
  <si>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</si>
  <si>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</si>
  <si>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</si>
  <si>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</si>
  <si>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</si>
  <si>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</si>
  <si>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</si>
  <si>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</si>
  <si>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</si>
  <si>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</si>
  <si>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</si>
  <si>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</si>
  <si>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</si>
  <si>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</si>
  <si>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</si>
  <si>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</si>
  <si>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</si>
  <si>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</si>
  <si>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</si>
  <si>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</si>
  <si>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</si>
  <si>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</si>
  <si>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</si>
  <si>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</si>
  <si>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</si>
  <si>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</si>
  <si>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</si>
  <si>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</si>
  <si>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</si>
  <si>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</si>
  <si>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</si>
  <si>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</si>
  <si>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</si>
  <si>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</si>
  <si>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</si>
  <si>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</si>
  <si>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</si>
  <si>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</si>
  <si>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</si>
  <si>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</si>
  <si>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</si>
  <si>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</si>
  <si>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</si>
  <si>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</si>
  <si>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</si>
  <si>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</si>
  <si>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</si>
  <si>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</si>
  <si>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</si>
  <si>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</si>
  <si>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</si>
  <si>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</si>
  <si>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</si>
  <si>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</si>
  <si>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</si>
  <si>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</si>
  <si>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</si>
  <si>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</si>
  <si>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</si>
  <si>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</si>
  <si>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</si>
  <si>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</si>
  <si>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</si>
  <si>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</si>
  <si>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</si>
  <si>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</si>
  <si>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</si>
  <si>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</si>
  <si>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</si>
  <si>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</si>
  <si>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</si>
  <si>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</si>
  <si>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</si>
  <si>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</si>
  <si>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</si>
  <si>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</si>
  <si>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</si>
  <si>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</si>
  <si>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</si>
  <si>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</si>
  <si>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</si>
  <si>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</si>
  <si>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</si>
  <si>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</si>
  <si>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</si>
  <si>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</si>
  <si>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</si>
  <si>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</si>
  <si>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</si>
  <si>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</si>
  <si>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</si>
  <si>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</si>
  <si>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</si>
  <si>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</si>
  <si>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</si>
  <si>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</si>
  <si>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</si>
  <si>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</si>
  <si>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</si>
  <si>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</si>
  <si>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</si>
  <si>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</si>
  <si>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</si>
  <si>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</si>
  <si>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</si>
  <si>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</si>
  <si>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熊本県荒尾市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</si>
  <si>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</si>
  <si>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</si>
  <si>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</si>
  <si>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</si>
  <si>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</si>
  <si>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</si>
  <si>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</si>
  <si>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</si>
  <si>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</si>
  <si>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</si>
  <si>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</si>
  <si>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</si>
  <si>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</si>
  <si>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</si>
  <si>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</si>
  <si>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</si>
  <si>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</si>
  <si>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</si>
  <si>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</si>
  <si>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</si>
  <si>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</si>
  <si>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</si>
  <si>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</si>
  <si>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</si>
  <si>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</si>
  <si>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</si>
  <si>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</si>
  <si>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</si>
  <si>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</si>
  <si>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</si>
  <si>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</si>
  <si>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</si>
  <si>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</si>
  <si>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</si>
  <si>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</si>
  <si>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</si>
  <si>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</si>
  <si>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</si>
  <si>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</si>
  <si>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</si>
  <si>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荒尾市下水道事業会計</t>
    <phoneticPr fontId="5"/>
  </si>
  <si>
    <t>荒尾市病院事業会計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</si>
  <si>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</si>
  <si>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</si>
  <si>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</si>
  <si>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</si>
  <si>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</si>
  <si>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</si>
  <si>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</si>
  <si>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</si>
  <si>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</si>
  <si>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</si>
  <si>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</si>
  <si>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</si>
  <si>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</si>
  <si>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</si>
  <si>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</si>
  <si>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</si>
  <si>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</si>
  <si>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</si>
  <si>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</si>
  <si>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</si>
  <si>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</si>
  <si>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</si>
  <si>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</si>
  <si>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</si>
  <si>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</si>
  <si>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</si>
  <si>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</si>
  <si>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</si>
  <si>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</si>
  <si>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</si>
  <si>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</si>
  <si>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</si>
  <si>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</si>
  <si>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</si>
  <si>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</si>
  <si>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</si>
  <si>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</si>
  <si>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</si>
  <si>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</si>
  <si>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</si>
  <si>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</si>
  <si>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</si>
  <si>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</si>
  <si>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</si>
  <si>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</si>
  <si>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</si>
  <si>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</si>
  <si>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</si>
  <si>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</si>
  <si>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</si>
  <si>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</si>
  <si>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</si>
  <si>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</si>
  <si>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</si>
  <si>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荒尾市介護保険特別会計（介護サービス事業勘定）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</si>
  <si>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</si>
  <si>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</si>
  <si>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</si>
  <si>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</si>
  <si>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</si>
  <si>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</si>
  <si>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</si>
  <si>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</si>
  <si>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</si>
  <si>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</si>
  <si>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</si>
  <si>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</si>
  <si>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</si>
  <si>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</si>
  <si>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</si>
  <si>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</si>
  <si>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</si>
  <si>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</si>
  <si>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</si>
  <si>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</si>
  <si>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</si>
  <si>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</si>
  <si>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</si>
  <si>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</si>
  <si>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</si>
  <si>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</si>
  <si>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</si>
  <si>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</si>
  <si>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</si>
  <si>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</si>
  <si>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</si>
  <si>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</si>
  <si>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</si>
  <si>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</si>
  <si>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</si>
  <si>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</si>
  <si>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</si>
  <si>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</si>
  <si>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</si>
  <si>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</si>
  <si>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</si>
  <si>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</si>
  <si>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</si>
  <si>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</si>
  <si>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</si>
  <si>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</si>
  <si>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</si>
  <si>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</si>
  <si>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</si>
  <si>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</si>
  <si>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</si>
  <si>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</si>
  <si>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</si>
  <si>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</si>
  <si>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</si>
  <si>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</si>
  <si>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</si>
  <si>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</si>
  <si>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</si>
  <si>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</si>
  <si>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</si>
  <si>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</si>
  <si>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</si>
  <si>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</si>
  <si>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</si>
  <si>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</si>
  <si>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</si>
  <si>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</si>
  <si>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</si>
  <si>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</si>
  <si>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</si>
  <si>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</si>
  <si>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</si>
  <si>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</si>
  <si>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</si>
  <si>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</si>
  <si>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</si>
  <si>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</si>
  <si>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</si>
  <si>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</si>
  <si>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</si>
  <si>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荒尾市水道事業会計</t>
  </si>
  <si>
    <t>一般会計</t>
  </si>
  <si>
    <t>荒尾市病院事業会計</t>
  </si>
  <si>
    <t>▲ 1.17</t>
  </si>
  <si>
    <t>▲ 1.12</t>
  </si>
  <si>
    <t>荒尾市介護保険特別会計（保険勘定）</t>
  </si>
  <si>
    <t>荒尾市下水道事業会計</t>
  </si>
  <si>
    <t>荒尾市国民健康保険特別会計</t>
  </si>
  <si>
    <t>▲ 0.20</t>
  </si>
  <si>
    <t>▲ 1.51</t>
  </si>
  <si>
    <t>▲ 0.53</t>
  </si>
  <si>
    <t>荒尾市介護保険特別会計（介護サービス勘定）</t>
  </si>
  <si>
    <t>荒尾市後期高齢者医療特別会計</t>
  </si>
  <si>
    <t>その他会計（赤字）</t>
  </si>
  <si>
    <t>その他会計（黒字）</t>
  </si>
  <si>
    <t>-</t>
    <phoneticPr fontId="2"/>
  </si>
  <si>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</si>
  <si>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</si>
  <si>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</si>
  <si>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</si>
  <si>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荒尾市土地開発公社</t>
    <rPh sb="0" eb="3">
      <t>アラオシ</t>
    </rPh>
    <rPh sb="3" eb="5">
      <t>トチ</t>
    </rPh>
    <rPh sb="5" eb="7">
      <t>カイハツ</t>
    </rPh>
    <rPh sb="7" eb="9">
      <t>コウシャ</t>
    </rPh>
    <phoneticPr fontId="2"/>
  </si>
  <si>
    <t>-</t>
    <phoneticPr fontId="2"/>
  </si>
  <si>
    <t>荒尾商業開発</t>
    <rPh sb="0" eb="2">
      <t>アラオ</t>
    </rPh>
    <rPh sb="2" eb="4">
      <t>ショウギョウ</t>
    </rPh>
    <rPh sb="4" eb="6">
      <t>カイハツ</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</si>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</sst>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17770</c:v>
                </c:pt>
                <c:pt idx="1">
                  <c:v>45458</c:v>
                </c:pt>
                <c:pt idx="2">
                  <c:v>56959</c:v>
                </c:pt>
                <c:pt idx="3">
                  <c:v>38031</c:v>
                </c:pt>
                <c:pt idx="4">
                  <c:v>25698</c:v>
                </c:pt>
              </c:numCache>
            </c:numRef>
          </c:val>
          <c:smooth val="0"/>
        </c:ser>
        <c:dLbls>
          <c:showLegendKey val="0"/>
          <c:showVal val="0"/>
          <c:showCatName val="0"/>
          <c:showSerName val="0"/>
          <c:showPercent val="0"/>
          <c:showBubbleSize val="0"/>
        </c:dLbls>
        <c:marker val="1"/>
        <c:smooth val="0"/>
        <c:axId val="113810248"/>
        <c:axId val="213939104"/>
      </c:lineChart>
      <c:catAx>
        <c:axId val="113810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39104"/>
        <c:crosses val="autoZero"/>
        <c:auto val="1"/>
        <c:lblAlgn val="ctr"/>
        <c:lblOffset val="100"/>
        <c:tickLblSkip val="1"/>
        <c:tickMarkSkip val="1"/>
        <c:noMultiLvlLbl val="0"/>
      </c:catAx>
      <c:valAx>
        <c:axId val="213939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10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3.99</c:v>
                </c:pt>
                <c:pt idx="1">
                  <c:v>2.74</c:v>
                </c:pt>
                <c:pt idx="2">
                  <c:v>3.37</c:v>
                </c:pt>
                <c:pt idx="3">
                  <c:v>6.79</c:v>
                </c:pt>
                <c:pt idx="4">
                  <c:v>4.79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21.87</c:v>
                </c:pt>
                <c:pt idx="1">
                  <c:v>23.53</c:v>
                </c:pt>
                <c:pt idx="2">
                  <c:v>25.04</c:v>
                </c:pt>
                <c:pt idx="3">
                  <c:v>26.1</c:v>
                </c:pt>
                <c:pt idx="4">
                  <c:v>29.81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9444272"/>
        <c:axId val="307356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1.65</c:v>
                </c:pt>
                <c:pt idx="1">
                  <c:v>2.71</c:v>
                </c:pt>
                <c:pt idx="2">
                  <c:v>2.48</c:v>
                </c:pt>
                <c:pt idx="3">
                  <c:v>5.18</c:v>
                </c:pt>
                <c:pt idx="4">
                  <c:v>1.41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9444272"/>
        <c:axId val="307356360"/>
      </c:lineChart>
      <c:catAx>
        <c:axId val="29944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356360"/>
        <c:crosses val="autoZero"/>
        <c:auto val="1"/>
        <c:lblAlgn val="ctr"/>
        <c:lblOffset val="100"/>
        <c:tickLblSkip val="1"/>
        <c:tickMarkSkip val="1"/>
        <c:noMultiLvlLbl val="0"/>
      </c:catAx>
      <c:valAx>
        <c:axId val="307356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44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荒尾市後期高齢者医療特別会計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0.09</c:v>
                </c:pt>
                <c:pt idx="4">
                  <c:v>#N/A</c:v>
                </c:pt>
                <c:pt idx="5">
                  <c:v>0.1</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荒尾市介護保険特別会計（介護サービス勘定）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0.2</c:v>
                </c:pt>
                <c:pt idx="1">
                  <c:v>#N/A</c:v>
                </c:pt>
                <c:pt idx="2">
                  <c:v>#N/A</c:v>
                </c:pt>
                <c:pt idx="3">
                  <c:v>0.56999999999999995</c:v>
                </c:pt>
                <c:pt idx="4">
                  <c:v>1.51</c:v>
                </c:pt>
                <c:pt idx="5">
                  <c:v>#N/A</c:v>
                </c:pt>
                <c:pt idx="6">
                  <c:v>0.53</c:v>
                </c:pt>
                <c:pt idx="7">
                  <c:v>#N/A</c:v>
                </c:pt>
                <c:pt idx="8">
                  <c:v>#N/A</c:v>
                </c:pt>
                <c:pt idx="9">
                  <c:v>1.1599999999999999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荒尾市下水道事業会計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0.76</c:v>
                </c:pt>
                <c:pt idx="4">
                  <c:v>#N/A</c:v>
                </c:pt>
                <c:pt idx="5">
                  <c:v>2.0099999999999998</c:v>
                </c:pt>
                <c:pt idx="6">
                  <c:v>#N/A</c:v>
                </c:pt>
                <c:pt idx="7">
                  <c:v>2.31</c:v>
                </c:pt>
                <c:pt idx="8">
                  <c:v>#N/A</c:v>
                </c:pt>
                <c:pt idx="9">
                  <c:v>2.21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荒尾市介護保険特別会計（保険勘定）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1.23</c:v>
                </c:pt>
                <c:pt idx="2">
                  <c:v>#N/A</c:v>
                </c:pt>
                <c:pt idx="3">
                  <c:v>0.97</c:v>
                </c:pt>
                <c:pt idx="4">
                  <c:v>#N/A</c:v>
                </c:pt>
                <c:pt idx="5">
                  <c:v>1.1000000000000001</c:v>
                </c:pt>
                <c:pt idx="6">
                  <c:v>#N/A</c:v>
                </c:pt>
                <c:pt idx="7">
                  <c:v>1.84</c:v>
                </c:pt>
                <c:pt idx="8">
                  <c:v>#N/A</c:v>
                </c:pt>
                <c:pt idx="9">
                  <c:v>3.23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荒尾市病院事業会計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1.17</c:v>
                </c:pt>
                <c:pt idx="1">
                  <c:v>#N/A</c:v>
                </c:pt>
                <c:pt idx="2">
                  <c:v>1.1200000000000001</c:v>
                </c:pt>
                <c:pt idx="3">
                  <c:v>#N/A</c:v>
                </c:pt>
                <c:pt idx="4">
                  <c:v>#N/A</c:v>
                </c:pt>
                <c:pt idx="5">
                  <c:v>0</c:v>
                </c:pt>
                <c:pt idx="6">
                  <c:v>#N/A</c:v>
                </c:pt>
                <c:pt idx="7">
                  <c:v>1.88</c:v>
                </c:pt>
                <c:pt idx="8">
                  <c:v>#N/A</c:v>
                </c:pt>
                <c:pt idx="9">
                  <c:v>4.68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3.98</c:v>
                </c:pt>
                <c:pt idx="2">
                  <c:v>#N/A</c:v>
                </c:pt>
                <c:pt idx="3">
                  <c:v>2.74</c:v>
                </c:pt>
                <c:pt idx="4">
                  <c:v>#N/A</c:v>
                </c:pt>
                <c:pt idx="5">
                  <c:v>3.37</c:v>
                </c:pt>
                <c:pt idx="6">
                  <c:v>#N/A</c:v>
                </c:pt>
                <c:pt idx="7">
                  <c:v>6.78</c:v>
                </c:pt>
                <c:pt idx="8">
                  <c:v>#N/A</c:v>
                </c:pt>
                <c:pt idx="9">
                  <c:v>4.79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荒尾市水道事業会計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3.77</c:v>
                </c:pt>
                <c:pt idx="2">
                  <c:v>#N/A</c:v>
                </c:pt>
                <c:pt idx="3">
                  <c:v>4.84</c:v>
                </c:pt>
                <c:pt idx="4">
                  <c:v>#N/A</c:v>
                </c:pt>
                <c:pt idx="5">
                  <c:v>5.58</c:v>
                </c:pt>
                <c:pt idx="6">
                  <c:v>#N/A</c:v>
                </c:pt>
                <c:pt idx="7">
                  <c:v>5.47</c:v>
                </c:pt>
                <c:pt idx="8">
                  <c:v>#N/A</c:v>
                </c:pt>
                <c:pt idx="9">
                  <c:v>5.81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5433432"/>
        <c:axId val="301554744"/>
      </c:barChart>
      <c:catAx>
        <c:axId val="305433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554744"/>
        <c:crosses val="autoZero"/>
        <c:auto val="1"/>
        <c:lblAlgn val="ctr"/>
        <c:lblOffset val="100"/>
        <c:tickLblSkip val="1"/>
        <c:tickMarkSkip val="1"/>
        <c:noMultiLvlLbl val="0"/>
      </c:catAx>
      <c:valAx>
        <c:axId val="30155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433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1403</c:v>
                </c:pt>
                <c:pt idx="5">
                  <c:v>1461</c:v>
                </c:pt>
                <c:pt idx="8">
                  <c:v>1479</c:v>
                </c:pt>
                <c:pt idx="11">
                  <c:v>1473</c:v>
                </c:pt>
                <c:pt idx="14">
                  <c:v>1452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9</c:v>
                </c:pt>
                <c:pt idx="6">
                  <c:v>9</c:v>
                </c:pt>
                <c:pt idx="9">
                  <c:v>9</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106</c:v>
                </c:pt>
                <c:pt idx="3">
                  <c:v>103</c:v>
                </c:pt>
                <c:pt idx="6">
                  <c:v>146</c:v>
                </c:pt>
                <c:pt idx="9">
                  <c:v>101</c:v>
                </c:pt>
                <c:pt idx="12">
                  <c:v>99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770</c:v>
                </c:pt>
                <c:pt idx="3">
                  <c:v>926</c:v>
                </c:pt>
                <c:pt idx="6">
                  <c:v>886</c:v>
                </c:pt>
                <c:pt idx="9">
                  <c:v>837</c:v>
                </c:pt>
                <c:pt idx="12">
                  <c:v>769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1640</c:v>
                </c:pt>
                <c:pt idx="3">
                  <c:v>1650</c:v>
                </c:pt>
                <c:pt idx="6">
                  <c:v>1606</c:v>
                </c:pt>
                <c:pt idx="9">
                  <c:v>1487</c:v>
                </c:pt>
                <c:pt idx="12">
                  <c:v>1621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0619816"/>
        <c:axId val="29732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1121</c:v>
                </c:pt>
                <c:pt idx="2">
                  <c:v>#N/A</c:v>
                </c:pt>
                <c:pt idx="3">
                  <c:v>#N/A</c:v>
                </c:pt>
                <c:pt idx="4">
                  <c:v>1227</c:v>
                </c:pt>
                <c:pt idx="5">
                  <c:v>#N/A</c:v>
                </c:pt>
                <c:pt idx="6">
                  <c:v>#N/A</c:v>
                </c:pt>
                <c:pt idx="7">
                  <c:v>1168</c:v>
                </c:pt>
                <c:pt idx="8">
                  <c:v>#N/A</c:v>
                </c:pt>
                <c:pt idx="9">
                  <c:v>#N/A</c:v>
                </c:pt>
                <c:pt idx="10">
                  <c:v>961</c:v>
                </c:pt>
                <c:pt idx="11">
                  <c:v>#N/A</c:v>
                </c:pt>
                <c:pt idx="12">
                  <c:v>#N/A</c:v>
                </c:pt>
                <c:pt idx="13">
                  <c:v>1050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0619816"/>
        <c:axId val="297327472"/>
      </c:lineChart>
      <c:catAx>
        <c:axId val="21061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327472"/>
        <c:crosses val="autoZero"/>
        <c:auto val="1"/>
        <c:lblAlgn val="ctr"/>
        <c:lblOffset val="100"/>
        <c:tickLblSkip val="1"/>
        <c:tickMarkSkip val="1"/>
        <c:noMultiLvlLbl val="0"/>
      </c:catAx>
      <c:valAx>
        <c:axId val="29732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1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15204</c:v>
                </c:pt>
                <c:pt idx="5">
                  <c:v>15153</c:v>
                </c:pt>
                <c:pt idx="8">
                  <c:v>15455</c:v>
                </c:pt>
                <c:pt idx="11">
                  <c:v>15442</c:v>
                </c:pt>
                <c:pt idx="14">
                  <c:v>14873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1532</c:v>
                </c:pt>
                <c:pt idx="5">
                  <c:v>1455</c:v>
                </c:pt>
                <c:pt idx="8">
                  <c:v>1406</c:v>
                </c:pt>
                <c:pt idx="11">
                  <c:v>1449</c:v>
                </c:pt>
                <c:pt idx="14">
                  <c:v>1404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5593</c:v>
                </c:pt>
                <c:pt idx="5">
                  <c:v>5876</c:v>
                </c:pt>
                <c:pt idx="8">
                  <c:v>6237</c:v>
                </c:pt>
                <c:pt idx="11">
                  <c:v>6663</c:v>
                </c:pt>
                <c:pt idx="14">
                  <c:v>7765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c:v>
                </c:pt>
                <c:pt idx="6">
                  <c:v>1</c:v>
                </c:pt>
                <c:pt idx="9">
                  <c:v>1</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2616</c:v>
                </c:pt>
                <c:pt idx="3">
                  <c:v>2266</c:v>
                </c:pt>
                <c:pt idx="6">
                  <c:v>2052</c:v>
                </c:pt>
                <c:pt idx="9">
                  <c:v>1905</c:v>
                </c:pt>
                <c:pt idx="12">
                  <c:v>1928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1041</c:v>
                </c:pt>
                <c:pt idx="3">
                  <c:v>974</c:v>
                </c:pt>
                <c:pt idx="6">
                  <c:v>778</c:v>
                </c:pt>
                <c:pt idx="9">
                  <c:v>671</c:v>
                </c:pt>
                <c:pt idx="12">
                  <c:v>614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8480</c:v>
                </c:pt>
                <c:pt idx="3">
                  <c:v>7459</c:v>
                </c:pt>
                <c:pt idx="6">
                  <c:v>7048</c:v>
                </c:pt>
                <c:pt idx="9">
                  <c:v>6534</c:v>
                </c:pt>
                <c:pt idx="12">
                  <c:v>6243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260</c:v>
                </c:pt>
                <c:pt idx="3">
                  <c:v>243</c:v>
                </c:pt>
                <c:pt idx="6">
                  <c:v>224</c:v>
                </c:pt>
                <c:pt idx="9">
                  <c:v>203</c:v>
                </c:pt>
                <c:pt idx="12">
                  <c:v>184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16029</c:v>
                </c:pt>
                <c:pt idx="3">
                  <c:v>15818</c:v>
                </c:pt>
                <c:pt idx="6">
                  <c:v>15660</c:v>
                </c:pt>
                <c:pt idx="9">
                  <c:v>15918</c:v>
                </c:pt>
                <c:pt idx="12">
                  <c:v>15543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7328648"/>
        <c:axId val="29732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6097</c:v>
                </c:pt>
                <c:pt idx="2">
                  <c:v>#N/A</c:v>
                </c:pt>
                <c:pt idx="3">
                  <c:v>#N/A</c:v>
                </c:pt>
                <c:pt idx="4">
                  <c:v>4277</c:v>
                </c:pt>
                <c:pt idx="5">
                  <c:v>#N/A</c:v>
                </c:pt>
                <c:pt idx="6">
                  <c:v>#N/A</c:v>
                </c:pt>
                <c:pt idx="7">
                  <c:v>2664</c:v>
                </c:pt>
                <c:pt idx="8">
                  <c:v>#N/A</c:v>
                </c:pt>
                <c:pt idx="9">
                  <c:v>#N/A</c:v>
                </c:pt>
                <c:pt idx="10">
                  <c:v>1678</c:v>
                </c:pt>
                <c:pt idx="11">
                  <c:v>#N/A</c:v>
                </c:pt>
                <c:pt idx="12">
                  <c:v>#N/A</c:v>
                </c:pt>
                <c:pt idx="13">
                  <c:v>472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7328648"/>
        <c:axId val="297329040"/>
      </c:lineChart>
      <c:catAx>
        <c:axId val="29732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329040"/>
        <c:crosses val="autoZero"/>
        <c:auto val="1"/>
        <c:lblAlgn val="ctr"/>
        <c:lblOffset val="100"/>
        <c:tickLblSkip val="1"/>
        <c:tickMarkSkip val="1"/>
        <c:noMultiLvlLbl val="0"/>
      </c:catAx>
      <c:valAx>
        <c:axId val="29732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32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・元利償還金：</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年度から第三セクター等改革推進債</a:t>
          </a:r>
          <a:r>
            <a:rPr kumimoji="1" lang="en-US" altLang="ja-JP" sz="1100">
              <a:solidFill>
                <a:schemeClr val="dk1"/>
              </a:solidFill>
              <a:effectLst/>
              <a:latin typeface="+mn-ea"/>
              <a:ea typeface="+mn-ea"/>
              <a:cs typeface="+mn-cs"/>
            </a:rPr>
            <a:t>+144</a:t>
          </a:r>
          <a:r>
            <a:rPr kumimoji="1" lang="ja-JP" altLang="ja-JP" sz="1100">
              <a:solidFill>
                <a:schemeClr val="dk1"/>
              </a:solidFill>
              <a:effectLst/>
              <a:latin typeface="+mn-ea"/>
              <a:ea typeface="+mn-ea"/>
              <a:cs typeface="+mn-cs"/>
            </a:rPr>
            <a:t>百万円のため増加し</a:t>
          </a:r>
          <a:r>
            <a:rPr kumimoji="1" lang="ja-JP" altLang="en-US" sz="1100">
              <a:solidFill>
                <a:schemeClr val="dk1"/>
              </a:solidFill>
              <a:effectLst/>
              <a:latin typeface="+mn-ea"/>
              <a:ea typeface="+mn-ea"/>
              <a:cs typeface="+mn-cs"/>
            </a:rPr>
            <a:t>、以降は横ばいで推移している。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・公営企業債の元利償還金に対する繰入金：</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年度から水道事業会計において、ありあけ浄水場の給水開始に伴い、その償還が始ま</a:t>
          </a:r>
          <a:r>
            <a:rPr kumimoji="1" lang="ja-JP" altLang="en-US" sz="1100">
              <a:solidFill>
                <a:schemeClr val="dk1"/>
              </a:solidFill>
              <a:effectLst/>
              <a:latin typeface="+mn-ea"/>
              <a:ea typeface="+mn-ea"/>
              <a:cs typeface="+mn-cs"/>
            </a:rPr>
            <a:t>ったことで</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、以降は減少している。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・組合等が起こした地方債の元利償還金に対する負担金等：有明広域行政事務組合と大牟田・荒尾清掃施設組合の負担金である。</a:t>
          </a:r>
          <a:endParaRPr lang="ja-JP" altLang="ja-JP" sz="1100">
            <a:effectLst/>
            <a:latin typeface="+mn-ea"/>
            <a:ea typeface="+mn-ea"/>
          </a:endParaRPr>
        </a:p>
        <a:p>
          <a:r>
            <a:rPr kumimoji="1" lang="ja-JP" altLang="ja-JP" sz="1100">
              <a:solidFill>
                <a:schemeClr val="dk1"/>
              </a:solidFill>
              <a:effectLst/>
              <a:latin typeface="+mn-ea"/>
              <a:ea typeface="+mn-ea"/>
              <a:cs typeface="+mn-cs"/>
            </a:rPr>
            <a:t>・債務負担行為に基づく支出額：</a:t>
          </a:r>
          <a:r>
            <a:rPr kumimoji="1" lang="en-US" altLang="ja-JP" sz="1100">
              <a:solidFill>
                <a:schemeClr val="dk1"/>
              </a:solidFill>
              <a:effectLst/>
              <a:latin typeface="+mn-ea"/>
              <a:ea typeface="+mn-ea"/>
              <a:cs typeface="+mn-cs"/>
            </a:rPr>
            <a:t>H21</a:t>
          </a:r>
          <a:r>
            <a:rPr kumimoji="1" lang="ja-JP" altLang="ja-JP" sz="1100">
              <a:solidFill>
                <a:schemeClr val="dk1"/>
              </a:solidFill>
              <a:effectLst/>
              <a:latin typeface="+mn-ea"/>
              <a:ea typeface="+mn-ea"/>
              <a:cs typeface="+mn-cs"/>
            </a:rPr>
            <a:t>年度から工業団地土地購入として発生した。</a:t>
          </a:r>
          <a:endParaRPr lang="ja-JP" altLang="ja-JP" sz="1100">
            <a:effectLst/>
            <a:latin typeface="+mn-ea"/>
            <a:ea typeface="+mn-ea"/>
          </a:endParaRPr>
        </a:p>
        <a:p>
          <a:r>
            <a:rPr kumimoji="1" lang="ja-JP" altLang="ja-JP" sz="1100">
              <a:solidFill>
                <a:schemeClr val="dk1"/>
              </a:solidFill>
              <a:effectLst/>
              <a:latin typeface="+mn-ea"/>
              <a:ea typeface="+mn-ea"/>
              <a:cs typeface="+mn-cs"/>
            </a:rPr>
            <a:t>・算入公債費等：過去の起債に対する基準財政需要額であり、横ばい</a:t>
          </a:r>
          <a:r>
            <a:rPr kumimoji="1" lang="ja-JP" altLang="en-US" sz="1100">
              <a:solidFill>
                <a:schemeClr val="dk1"/>
              </a:solidFill>
              <a:effectLst/>
              <a:latin typeface="+mn-ea"/>
              <a:ea typeface="+mn-ea"/>
              <a:cs typeface="+mn-cs"/>
            </a:rPr>
            <a:t>で推移している。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・実質公債費比率の分子：</a:t>
          </a:r>
          <a:r>
            <a:rPr kumimoji="1" lang="en-US" altLang="ja-JP" sz="1100">
              <a:solidFill>
                <a:schemeClr val="dk1"/>
              </a:solidFill>
              <a:effectLst/>
              <a:latin typeface="+mn-ea"/>
              <a:ea typeface="+mn-ea"/>
              <a:cs typeface="+mn-cs"/>
            </a:rPr>
            <a:t>H24</a:t>
          </a:r>
          <a:r>
            <a:rPr kumimoji="1" lang="ja-JP" altLang="en-US" sz="1100">
              <a:solidFill>
                <a:schemeClr val="dk1"/>
              </a:solidFill>
              <a:effectLst/>
              <a:latin typeface="+mn-ea"/>
              <a:ea typeface="+mn-ea"/>
              <a:cs typeface="+mn-cs"/>
            </a:rPr>
            <a:t>年度から増減をあるものの、ほぼ横ばいで推移している。</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・一般会計等に係る地方債の現在高：</a:t>
          </a:r>
          <a:r>
            <a:rPr kumimoji="1" lang="en-US" altLang="ja-JP" sz="1200">
              <a:solidFill>
                <a:schemeClr val="dk1"/>
              </a:solidFill>
              <a:effectLst/>
              <a:latin typeface="+mn-ea"/>
              <a:ea typeface="+mn-ea"/>
              <a:cs typeface="+mn-cs"/>
            </a:rPr>
            <a:t>H23</a:t>
          </a:r>
          <a:r>
            <a:rPr kumimoji="1" lang="ja-JP" altLang="ja-JP" sz="1200">
              <a:solidFill>
                <a:schemeClr val="dk1"/>
              </a:solidFill>
              <a:effectLst/>
              <a:latin typeface="+mn-ea"/>
              <a:ea typeface="+mn-ea"/>
              <a:cs typeface="+mn-cs"/>
            </a:rPr>
            <a:t>年度に競馬組合解散に伴う第三セクター等改革推進債の起債により増加。以降は微減で推移して</a:t>
          </a:r>
          <a:r>
            <a:rPr kumimoji="1" lang="ja-JP" altLang="en-US" sz="1200">
              <a:solidFill>
                <a:schemeClr val="dk1"/>
              </a:solidFill>
              <a:effectLst/>
              <a:latin typeface="+mn-ea"/>
              <a:ea typeface="+mn-ea"/>
              <a:cs typeface="+mn-cs"/>
            </a:rPr>
            <a:t>いる。</a:t>
          </a:r>
          <a:endParaRPr lang="ja-JP" altLang="ja-JP" sz="1200">
            <a:effectLst/>
            <a:latin typeface="+mn-ea"/>
            <a:ea typeface="+mn-ea"/>
          </a:endParaRPr>
        </a:p>
        <a:p>
          <a:r>
            <a:rPr kumimoji="1" lang="ja-JP" altLang="ja-JP" sz="1200">
              <a:solidFill>
                <a:schemeClr val="dk1"/>
              </a:solidFill>
              <a:effectLst/>
              <a:latin typeface="+mn-ea"/>
              <a:ea typeface="+mn-ea"/>
              <a:cs typeface="+mn-cs"/>
            </a:rPr>
            <a:t>・債務負担行為に基づく支出予定額：近年、新たな事業を行っていないことから年々減少傾向にある。</a:t>
          </a:r>
          <a:endParaRPr lang="ja-JP" altLang="ja-JP" sz="1200">
            <a:effectLst/>
            <a:latin typeface="+mn-ea"/>
            <a:ea typeface="+mn-ea"/>
          </a:endParaRPr>
        </a:p>
        <a:p>
          <a:r>
            <a:rPr kumimoji="1" lang="ja-JP" altLang="ja-JP" sz="1200">
              <a:solidFill>
                <a:schemeClr val="dk1"/>
              </a:solidFill>
              <a:effectLst/>
              <a:latin typeface="+mn-ea"/>
              <a:ea typeface="+mn-ea"/>
              <a:cs typeface="+mn-cs"/>
            </a:rPr>
            <a:t>・公営企業債等繰入見込額：</a:t>
          </a:r>
          <a:r>
            <a:rPr kumimoji="1" lang="en-US" altLang="ja-JP" sz="1200">
              <a:solidFill>
                <a:schemeClr val="dk1"/>
              </a:solidFill>
              <a:effectLst/>
              <a:latin typeface="+mn-ea"/>
              <a:ea typeface="+mn-ea"/>
              <a:cs typeface="+mn-cs"/>
            </a:rPr>
            <a:t>H20</a:t>
          </a:r>
          <a:r>
            <a:rPr kumimoji="1" lang="ja-JP" altLang="ja-JP" sz="1200">
              <a:solidFill>
                <a:schemeClr val="dk1"/>
              </a:solidFill>
              <a:effectLst/>
              <a:latin typeface="+mn-ea"/>
              <a:ea typeface="+mn-ea"/>
              <a:cs typeface="+mn-cs"/>
            </a:rPr>
            <a:t>年度からは減少傾向にあった。水道事業会計、病院事業会計の増加により</a:t>
          </a:r>
          <a:r>
            <a:rPr kumimoji="1" lang="en-US" altLang="ja-JP" sz="1200">
              <a:solidFill>
                <a:schemeClr val="dk1"/>
              </a:solidFill>
              <a:effectLst/>
              <a:latin typeface="+mn-ea"/>
              <a:ea typeface="+mn-ea"/>
              <a:cs typeface="+mn-cs"/>
            </a:rPr>
            <a:t>H23</a:t>
          </a:r>
          <a:r>
            <a:rPr kumimoji="1" lang="ja-JP" altLang="ja-JP" sz="1200">
              <a:solidFill>
                <a:schemeClr val="dk1"/>
              </a:solidFill>
              <a:effectLst/>
              <a:latin typeface="+mn-ea"/>
              <a:ea typeface="+mn-ea"/>
              <a:cs typeface="+mn-cs"/>
            </a:rPr>
            <a:t>年度、</a:t>
          </a:r>
          <a:r>
            <a:rPr kumimoji="1" lang="en-US" altLang="ja-JP" sz="1200">
              <a:solidFill>
                <a:schemeClr val="dk1"/>
              </a:solidFill>
              <a:effectLst/>
              <a:latin typeface="+mn-ea"/>
              <a:ea typeface="+mn-ea"/>
              <a:cs typeface="+mn-cs"/>
            </a:rPr>
            <a:t>H24</a:t>
          </a:r>
          <a:r>
            <a:rPr kumimoji="1" lang="ja-JP" altLang="ja-JP" sz="1200">
              <a:solidFill>
                <a:schemeClr val="dk1"/>
              </a:solidFill>
              <a:effectLst/>
              <a:latin typeface="+mn-ea"/>
              <a:ea typeface="+mn-ea"/>
              <a:cs typeface="+mn-cs"/>
            </a:rPr>
            <a:t>年度と増加に転じたものの、</a:t>
          </a:r>
          <a:r>
            <a:rPr kumimoji="1" lang="en-US" altLang="ja-JP" sz="1200">
              <a:solidFill>
                <a:schemeClr val="dk1"/>
              </a:solidFill>
              <a:effectLst/>
              <a:latin typeface="+mn-ea"/>
              <a:ea typeface="+mn-ea"/>
              <a:cs typeface="+mn-cs"/>
            </a:rPr>
            <a:t>H25</a:t>
          </a:r>
          <a:r>
            <a:rPr kumimoji="1" lang="ja-JP" altLang="ja-JP" sz="1200">
              <a:solidFill>
                <a:schemeClr val="dk1"/>
              </a:solidFill>
              <a:effectLst/>
              <a:latin typeface="+mn-ea"/>
              <a:ea typeface="+mn-ea"/>
              <a:cs typeface="+mn-cs"/>
            </a:rPr>
            <a:t>年度から</a:t>
          </a:r>
          <a:r>
            <a:rPr kumimoji="1" lang="ja-JP" altLang="en-US" sz="1200">
              <a:solidFill>
                <a:schemeClr val="dk1"/>
              </a:solidFill>
              <a:effectLst/>
              <a:latin typeface="+mn-ea"/>
              <a:ea typeface="+mn-ea"/>
              <a:cs typeface="+mn-cs"/>
            </a:rPr>
            <a:t>再び</a:t>
          </a:r>
          <a:r>
            <a:rPr kumimoji="1" lang="ja-JP" altLang="ja-JP" sz="1200">
              <a:solidFill>
                <a:schemeClr val="dk1"/>
              </a:solidFill>
              <a:effectLst/>
              <a:latin typeface="+mn-ea"/>
              <a:ea typeface="+mn-ea"/>
              <a:cs typeface="+mn-cs"/>
            </a:rPr>
            <a:t>減少している。</a:t>
          </a:r>
          <a:endParaRPr lang="ja-JP" altLang="ja-JP" sz="1200">
            <a:effectLst/>
            <a:latin typeface="+mn-ea"/>
            <a:ea typeface="+mn-ea"/>
          </a:endParaRPr>
        </a:p>
        <a:p>
          <a:pPr eaLnBrk="1" fontAlgn="auto" latinLnBrk="0" hangingPunct="1"/>
          <a:r>
            <a:rPr kumimoji="1" lang="ja-JP" altLang="ja-JP" sz="1200">
              <a:solidFill>
                <a:schemeClr val="dk1"/>
              </a:solidFill>
              <a:effectLst/>
              <a:latin typeface="+mn-ea"/>
              <a:ea typeface="+mn-ea"/>
              <a:cs typeface="+mn-cs"/>
            </a:rPr>
            <a:t>・組合等負担等見込額：有明広域行政事務組合、大牟田・荒尾清掃施設組合の負担金であり、新たな設備投資等を行わない限り、年々減少傾向にある。</a:t>
          </a:r>
          <a:endParaRPr lang="ja-JP" altLang="ja-JP" sz="1200">
            <a:effectLst/>
            <a:latin typeface="+mn-ea"/>
            <a:ea typeface="+mn-ea"/>
          </a:endParaRPr>
        </a:p>
        <a:p>
          <a:r>
            <a:rPr kumimoji="1" lang="ja-JP" altLang="ja-JP" sz="1200">
              <a:solidFill>
                <a:schemeClr val="dk1"/>
              </a:solidFill>
              <a:effectLst/>
              <a:latin typeface="+mn-ea"/>
              <a:ea typeface="+mn-ea"/>
              <a:cs typeface="+mn-cs"/>
            </a:rPr>
            <a:t>・充当可能基金：</a:t>
          </a:r>
          <a:r>
            <a:rPr kumimoji="1" lang="ja-JP" altLang="en-US" sz="1200">
              <a:solidFill>
                <a:schemeClr val="dk1"/>
              </a:solidFill>
              <a:effectLst/>
              <a:latin typeface="+mn-ea"/>
              <a:ea typeface="+mn-ea"/>
              <a:cs typeface="+mn-cs"/>
            </a:rPr>
            <a:t>増加傾向にあり、</a:t>
          </a:r>
          <a:r>
            <a:rPr kumimoji="1" lang="en-US" altLang="ja-JP" sz="1200">
              <a:solidFill>
                <a:schemeClr val="dk1"/>
              </a:solidFill>
              <a:effectLst/>
              <a:latin typeface="+mn-ea"/>
              <a:ea typeface="+mn-ea"/>
              <a:cs typeface="+mn-cs"/>
            </a:rPr>
            <a:t>H28</a:t>
          </a:r>
          <a:r>
            <a:rPr kumimoji="1" lang="ja-JP" altLang="en-US" sz="1200">
              <a:solidFill>
                <a:schemeClr val="dk1"/>
              </a:solidFill>
              <a:effectLst/>
              <a:latin typeface="+mn-ea"/>
              <a:ea typeface="+mn-ea"/>
              <a:cs typeface="+mn-cs"/>
            </a:rPr>
            <a:t>年度も</a:t>
          </a:r>
          <a:r>
            <a:rPr kumimoji="1" lang="ja-JP" altLang="ja-JP" sz="1200">
              <a:solidFill>
                <a:schemeClr val="dk1"/>
              </a:solidFill>
              <a:effectLst/>
              <a:latin typeface="+mn-ea"/>
              <a:ea typeface="+mn-ea"/>
              <a:cs typeface="+mn-cs"/>
            </a:rPr>
            <a:t>財政調整基金</a:t>
          </a:r>
          <a:r>
            <a:rPr kumimoji="1" lang="ja-JP" altLang="en-US" sz="1200">
              <a:solidFill>
                <a:schemeClr val="dk1"/>
              </a:solidFill>
              <a:effectLst/>
              <a:latin typeface="+mn-ea"/>
              <a:ea typeface="+mn-ea"/>
              <a:cs typeface="+mn-cs"/>
            </a:rPr>
            <a:t>や公共施設整備基金へ積立を行っている。</a:t>
          </a:r>
          <a:endParaRPr lang="ja-JP" altLang="ja-JP" sz="12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53,961
53,710
57.37
21,273,279
20,661,383
562,718
11,739,413
15,543,131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旧産炭地域で高齢化の進んだ本市は、歳入に占める地方交付税の割合が高く、財政力指数が類似団体を大きく下回っており、</a:t>
          </a:r>
          <a:r>
            <a:rPr kumimoji="1" lang="en-US" altLang="ja-JP" sz="1300">
              <a:latin typeface="ＭＳ Ｐゴシック"/>
            </a:rPr>
            <a:t>H24</a:t>
          </a:r>
          <a:r>
            <a:rPr kumimoji="1" lang="ja-JP" altLang="en-US" sz="1300">
              <a:latin typeface="ＭＳ Ｐゴシック"/>
            </a:rPr>
            <a:t>年度より横ばいで推移している。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H21</a:t>
          </a:r>
          <a:r>
            <a:rPr kumimoji="1" lang="ja-JP" altLang="en-US" sz="1300">
              <a:latin typeface="ＭＳ Ｐゴシック"/>
            </a:rPr>
            <a:t>年度当時より、財政基盤の確立と市民に信頼される行政経営の実現を目指し、「荒尾市中期財政計画</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」を策定、財政運営の指針として実施してきた。現在も上記の計画の考え方を基礎とし、財政の健全化を図っている。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6" name="直線コネクタ 65"/>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9" name="直線コネクタ 68"/>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44450</xdr:rowOff>
    </xdr:to>
    <xdr:cxnSp macro="">
      <xdr:nvCxnSpPr>
        <xdr:cNvPr id="72" name="直線コネクタ 71"/>
        <xdr:cNvCxnSpPr/>
      </xdr:nvCxnSpPr>
      <xdr:spPr>
        <a:xfrm flipV="1">
          <a:off x="2336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5" name="円/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113047</xdr:rowOff>
    </xdr:from>
    <xdr:ext cx="762000" cy="259045"/>
    <xdr:sp macro="" textlink="">
      <xdr:nvSpPr>
        <xdr:cNvPr id="86" name="財政力該当値テキスト"/>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7" name="円/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9" name="円/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歳出総額に対する</a:t>
          </a:r>
          <a:r>
            <a:rPr kumimoji="1" lang="ja-JP" altLang="en-US" sz="1300">
              <a:latin typeface="ＭＳ Ｐゴシック"/>
            </a:rPr>
            <a:t>扶助費を中心とした義務的経費の割合が高い傾向があり、経常収支比率は慢性的に高い傾向にあったが、</a:t>
          </a:r>
          <a:r>
            <a:rPr kumimoji="1" lang="en-US" altLang="ja-JP" sz="1300">
              <a:latin typeface="ＭＳ Ｐゴシック"/>
            </a:rPr>
            <a:t>H27</a:t>
          </a:r>
          <a:r>
            <a:rPr kumimoji="1" lang="ja-JP" altLang="en-US" sz="1300">
              <a:latin typeface="ＭＳ Ｐゴシック"/>
            </a:rPr>
            <a:t>年度は経常一般財源である地方消費税交付金や普通交付税の増額により、一時的に減少した。</a:t>
          </a:r>
          <a:endParaRPr kumimoji="1" lang="en-US" altLang="ja-JP" sz="1300">
            <a:latin typeface="ＭＳ Ｐゴシック"/>
          </a:endParaRPr>
        </a:p>
        <a:p>
          <a:r>
            <a:rPr kumimoji="1" lang="ja-JP" altLang="en-US" sz="1300">
              <a:latin typeface="ＭＳ Ｐゴシック"/>
            </a:rPr>
            <a:t>　しかし、</a:t>
          </a:r>
          <a:r>
            <a:rPr kumimoji="1" lang="en-US" altLang="ja-JP" sz="1300">
              <a:latin typeface="ＭＳ Ｐゴシック"/>
            </a:rPr>
            <a:t>H28</a:t>
          </a:r>
          <a:r>
            <a:rPr kumimoji="1" lang="ja-JP" altLang="en-US" sz="1300">
              <a:latin typeface="ＭＳ Ｐゴシック"/>
            </a:rPr>
            <a:t>年度は上記の経常一般財源の減少や扶助費、公債費が増加したことにより、再び</a:t>
          </a:r>
          <a:r>
            <a:rPr kumimoji="1" lang="en-US" altLang="ja-JP" sz="1300">
              <a:latin typeface="ＭＳ Ｐゴシック"/>
            </a:rPr>
            <a:t>90%</a:t>
          </a:r>
          <a:r>
            <a:rPr kumimoji="1" lang="ja-JP" altLang="en-US" sz="1300">
              <a:latin typeface="ＭＳ Ｐゴシック"/>
            </a:rPr>
            <a:t>台となっている。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95250</xdr:rowOff>
    </xdr:to>
    <xdr:cxnSp macro="">
      <xdr:nvCxnSpPr>
        <xdr:cNvPr id="127" name="直線コネクタ 126"/>
        <xdr:cNvCxnSpPr/>
      </xdr:nvCxnSpPr>
      <xdr:spPr>
        <a:xfrm>
          <a:off x="4114800" y="1041857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62</xdr:row>
      <xdr:rowOff>5842</xdr:rowOff>
    </xdr:to>
    <xdr:cxnSp macro="">
      <xdr:nvCxnSpPr>
        <xdr:cNvPr id="130" name="直線コネクタ 129"/>
        <xdr:cNvCxnSpPr/>
      </xdr:nvCxnSpPr>
      <xdr:spPr>
        <a:xfrm flipV="1">
          <a:off x="3225800" y="104185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44450</xdr:rowOff>
    </xdr:to>
    <xdr:cxnSp macro="">
      <xdr:nvCxnSpPr>
        <xdr:cNvPr id="133" name="直線コネクタ 132"/>
        <xdr:cNvCxnSpPr/>
      </xdr:nvCxnSpPr>
      <xdr:spPr>
        <a:xfrm flipV="1">
          <a:off x="2336800" y="106357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44450</xdr:rowOff>
    </xdr:to>
    <xdr:cxnSp macro="">
      <xdr:nvCxnSpPr>
        <xdr:cNvPr id="136" name="直線コネクタ 135"/>
        <xdr:cNvCxnSpPr/>
      </xdr:nvCxnSpPr>
      <xdr:spPr>
        <a:xfrm>
          <a:off x="1447800" y="1065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6" name="円/楕円 145"/>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7"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48" name="円/楕円 147"/>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49" name="テキスト ボックス 148"/>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0" name="円/楕円 149"/>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41419</xdr:rowOff>
    </xdr:from>
    <xdr:ext cx="762000" cy="259045"/>
    <xdr:sp macro="" textlink="">
      <xdr:nvSpPr>
        <xdr:cNvPr id="151" name="テキスト ボックス 150"/>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2" name="円/楕円 151"/>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3" name="テキスト ボックス 15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4" name="円/楕円 153"/>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5" name="テキスト ボックス 154"/>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類似団体平均に比べ、人件費、物件費ともに低く推移している。これまでの行財政改革の効果が出ているものと考えられる。</a:t>
          </a:r>
          <a:endParaRPr kumimoji="1" lang="en-US" altLang="ja-JP" sz="1300">
            <a:latin typeface="ＭＳ Ｐゴシック"/>
          </a:endParaRPr>
        </a:p>
        <a:p>
          <a:r>
            <a:rPr kumimoji="1" lang="ja-JP" altLang="en-US" sz="1300">
              <a:latin typeface="ＭＳ Ｐゴシック"/>
            </a:rPr>
            <a:t>　今後、業務の多様化等により、職員数が増加し、人件費は増加していくことが予想されるが、適正な定員管理に取り組んでいく。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103274</xdr:rowOff>
    </xdr:from>
    <xdr:to>
      <xdr:col>7</xdr:col>
      <xdr:colOff>152400</xdr:colOff>
      <xdr:row>82</xdr:row>
      <xdr:rowOff>120393</xdr:rowOff>
    </xdr:to>
    <xdr:cxnSp macro="">
      <xdr:nvCxnSpPr>
        <xdr:cNvPr id="190" name="直線コネクタ 189"/>
        <xdr:cNvCxnSpPr/>
      </xdr:nvCxnSpPr>
      <xdr:spPr>
        <a:xfrm>
          <a:off x="4114800" y="14162174"/>
          <a:ext cx="8382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73394</xdr:rowOff>
    </xdr:from>
    <xdr:to>
      <xdr:col>6</xdr:col>
      <xdr:colOff>0</xdr:colOff>
      <xdr:row>82</xdr:row>
      <xdr:rowOff>103274</xdr:rowOff>
    </xdr:to>
    <xdr:cxnSp macro="">
      <xdr:nvCxnSpPr>
        <xdr:cNvPr id="193" name="直線コネクタ 192"/>
        <xdr:cNvCxnSpPr/>
      </xdr:nvCxnSpPr>
      <xdr:spPr>
        <a:xfrm>
          <a:off x="3225800" y="14132294"/>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26622</xdr:rowOff>
    </xdr:from>
    <xdr:to>
      <xdr:col>4</xdr:col>
      <xdr:colOff>482600</xdr:colOff>
      <xdr:row>82</xdr:row>
      <xdr:rowOff>73394</xdr:rowOff>
    </xdr:to>
    <xdr:cxnSp macro="">
      <xdr:nvCxnSpPr>
        <xdr:cNvPr id="196" name="直線コネクタ 195"/>
        <xdr:cNvCxnSpPr/>
      </xdr:nvCxnSpPr>
      <xdr:spPr>
        <a:xfrm>
          <a:off x="2336800" y="14085522"/>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26622</xdr:rowOff>
    </xdr:from>
    <xdr:to>
      <xdr:col>3</xdr:col>
      <xdr:colOff>279400</xdr:colOff>
      <xdr:row>82</xdr:row>
      <xdr:rowOff>74895</xdr:rowOff>
    </xdr:to>
    <xdr:cxnSp macro="">
      <xdr:nvCxnSpPr>
        <xdr:cNvPr id="199" name="直線コネクタ 198"/>
        <xdr:cNvCxnSpPr/>
      </xdr:nvCxnSpPr>
      <xdr:spPr>
        <a:xfrm flipV="1">
          <a:off x="1447800" y="1408552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69593</xdr:rowOff>
    </xdr:from>
    <xdr:to>
      <xdr:col>7</xdr:col>
      <xdr:colOff>203200</xdr:colOff>
      <xdr:row>82</xdr:row>
      <xdr:rowOff>171193</xdr:rowOff>
    </xdr:to>
    <xdr:sp macro="" textlink="">
      <xdr:nvSpPr>
        <xdr:cNvPr id="209" name="円/楕円 208"/>
        <xdr:cNvSpPr/>
      </xdr:nvSpPr>
      <xdr:spPr>
        <a:xfrm>
          <a:off x="4902200" y="141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86120</xdr:rowOff>
    </xdr:from>
    <xdr:ext cx="762000" cy="259045"/>
    <xdr:sp macro="" textlink="">
      <xdr:nvSpPr>
        <xdr:cNvPr id="210" name="人件費・物件費等の状況該当値テキスト"/>
        <xdr:cNvSpPr txBox="1"/>
      </xdr:nvSpPr>
      <xdr:spPr>
        <a:xfrm>
          <a:off x="5041900" y="1397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52474</xdr:rowOff>
    </xdr:from>
    <xdr:to>
      <xdr:col>6</xdr:col>
      <xdr:colOff>50800</xdr:colOff>
      <xdr:row>82</xdr:row>
      <xdr:rowOff>154074</xdr:rowOff>
    </xdr:to>
    <xdr:sp macro="" textlink="">
      <xdr:nvSpPr>
        <xdr:cNvPr id="211" name="円/楕円 210"/>
        <xdr:cNvSpPr/>
      </xdr:nvSpPr>
      <xdr:spPr>
        <a:xfrm>
          <a:off x="4064000" y="141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164251</xdr:rowOff>
    </xdr:from>
    <xdr:ext cx="736600" cy="259045"/>
    <xdr:sp macro="" textlink="">
      <xdr:nvSpPr>
        <xdr:cNvPr id="212" name="テキスト ボックス 211"/>
        <xdr:cNvSpPr txBox="1"/>
      </xdr:nvSpPr>
      <xdr:spPr>
        <a:xfrm>
          <a:off x="3733800" y="1388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86,967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22594</xdr:rowOff>
    </xdr:from>
    <xdr:to>
      <xdr:col>4</xdr:col>
      <xdr:colOff>533400</xdr:colOff>
      <xdr:row>82</xdr:row>
      <xdr:rowOff>124194</xdr:rowOff>
    </xdr:to>
    <xdr:sp macro="" textlink="">
      <xdr:nvSpPr>
        <xdr:cNvPr id="213" name="円/楕円 212"/>
        <xdr:cNvSpPr/>
      </xdr:nvSpPr>
      <xdr:spPr>
        <a:xfrm>
          <a:off x="3175000" y="140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134371</xdr:rowOff>
    </xdr:from>
    <xdr:ext cx="762000" cy="259045"/>
    <xdr:sp macro="" textlink="">
      <xdr:nvSpPr>
        <xdr:cNvPr id="214" name="テキスト ボックス 213"/>
        <xdr:cNvSpPr txBox="1"/>
      </xdr:nvSpPr>
      <xdr:spPr>
        <a:xfrm>
          <a:off x="2844800" y="1385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147272</xdr:rowOff>
    </xdr:from>
    <xdr:to>
      <xdr:col>3</xdr:col>
      <xdr:colOff>330200</xdr:colOff>
      <xdr:row>82</xdr:row>
      <xdr:rowOff>77422</xdr:rowOff>
    </xdr:to>
    <xdr:sp macro="" textlink="">
      <xdr:nvSpPr>
        <xdr:cNvPr id="215" name="円/楕円 214"/>
        <xdr:cNvSpPr/>
      </xdr:nvSpPr>
      <xdr:spPr>
        <a:xfrm>
          <a:off x="2286000" y="140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87599</xdr:rowOff>
    </xdr:from>
    <xdr:ext cx="762000" cy="259045"/>
    <xdr:sp macro="" textlink="">
      <xdr:nvSpPr>
        <xdr:cNvPr id="216" name="テキスト ボックス 215"/>
        <xdr:cNvSpPr txBox="1"/>
      </xdr:nvSpPr>
      <xdr:spPr>
        <a:xfrm>
          <a:off x="1955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24095</xdr:rowOff>
    </xdr:from>
    <xdr:to>
      <xdr:col>2</xdr:col>
      <xdr:colOff>127000</xdr:colOff>
      <xdr:row>82</xdr:row>
      <xdr:rowOff>125695</xdr:rowOff>
    </xdr:to>
    <xdr:sp macro="" textlink="">
      <xdr:nvSpPr>
        <xdr:cNvPr id="217" name="円/楕円 216"/>
        <xdr:cNvSpPr/>
      </xdr:nvSpPr>
      <xdr:spPr>
        <a:xfrm>
          <a:off x="1397000" y="140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135872</xdr:rowOff>
    </xdr:from>
    <xdr:ext cx="762000" cy="259045"/>
    <xdr:sp macro="" textlink="">
      <xdr:nvSpPr>
        <xdr:cNvPr id="218" name="テキスト ボックス 217"/>
        <xdr:cNvSpPr txBox="1"/>
      </xdr:nvSpPr>
      <xdr:spPr>
        <a:xfrm>
          <a:off x="1066800" y="138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財政健全化のため</a:t>
          </a:r>
          <a:r>
            <a:rPr lang="en-US" altLang="ja-JP" sz="1300">
              <a:solidFill>
                <a:schemeClr val="dk1"/>
              </a:solidFill>
              <a:effectLst/>
              <a:latin typeface="+mn-ea"/>
              <a:ea typeface="+mn-ea"/>
              <a:cs typeface="+mn-cs"/>
            </a:rPr>
            <a:t>H16</a:t>
          </a:r>
          <a:r>
            <a:rPr lang="ja-JP" altLang="ja-JP" sz="1300">
              <a:solidFill>
                <a:schemeClr val="dk1"/>
              </a:solidFill>
              <a:effectLst/>
              <a:latin typeface="+mn-ea"/>
              <a:ea typeface="+mn-ea"/>
              <a:cs typeface="+mn-cs"/>
            </a:rPr>
            <a:t>年度から実施していた給与削減措置</a:t>
          </a:r>
          <a:r>
            <a:rPr lang="ja-JP" altLang="en-US" sz="1300">
              <a:solidFill>
                <a:sysClr val="windowText" lastClr="000000"/>
              </a:solidFill>
              <a:effectLst/>
              <a:latin typeface="+mn-ea"/>
              <a:ea typeface="+mn-ea"/>
              <a:cs typeface="+mn-cs"/>
            </a:rPr>
            <a:t>は</a:t>
          </a:r>
          <a:r>
            <a:rPr lang="en-US" altLang="ja-JP" sz="1300">
              <a:solidFill>
                <a:schemeClr val="dk1"/>
              </a:solidFill>
              <a:effectLst/>
              <a:latin typeface="+mn-ea"/>
              <a:ea typeface="+mn-ea"/>
              <a:cs typeface="+mn-cs"/>
            </a:rPr>
            <a:t>H23</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12</a:t>
          </a:r>
          <a:r>
            <a:rPr lang="ja-JP" altLang="ja-JP" sz="1300">
              <a:solidFill>
                <a:schemeClr val="dk1"/>
              </a:solidFill>
              <a:effectLst/>
              <a:latin typeface="+mn-ea"/>
              <a:ea typeface="+mn-ea"/>
              <a:cs typeface="+mn-cs"/>
            </a:rPr>
            <a:t>月に終了した。</a:t>
          </a:r>
        </a:p>
        <a:p>
          <a:r>
            <a:rPr lang="ja-JP" altLang="en-US" sz="1300">
              <a:solidFill>
                <a:schemeClr val="dk1"/>
              </a:solidFill>
              <a:effectLst/>
              <a:latin typeface="+mn-ea"/>
              <a:ea typeface="+mn-ea"/>
              <a:cs typeface="+mn-cs"/>
            </a:rPr>
            <a:t>　</a:t>
          </a:r>
          <a:r>
            <a:rPr lang="en-US" altLang="ja-JP" sz="1300">
              <a:solidFill>
                <a:schemeClr val="dk1"/>
              </a:solidFill>
              <a:effectLst/>
              <a:latin typeface="+mn-ea"/>
              <a:ea typeface="+mn-ea"/>
              <a:cs typeface="+mn-cs"/>
            </a:rPr>
            <a:t>H23,24</a:t>
          </a:r>
          <a:r>
            <a:rPr lang="ja-JP" altLang="ja-JP" sz="1300">
              <a:solidFill>
                <a:schemeClr val="dk1"/>
              </a:solidFill>
              <a:effectLst/>
              <a:latin typeface="+mn-ea"/>
              <a:ea typeface="+mn-ea"/>
              <a:cs typeface="+mn-cs"/>
            </a:rPr>
            <a:t>年度は国家公務員の給与減額措置により</a:t>
          </a:r>
          <a:r>
            <a:rPr lang="en-US" altLang="ja-JP" sz="1300">
              <a:solidFill>
                <a:schemeClr val="dk1"/>
              </a:solidFill>
              <a:effectLst/>
              <a:latin typeface="+mn-ea"/>
              <a:ea typeface="+mn-ea"/>
              <a:cs typeface="+mn-cs"/>
            </a:rPr>
            <a:t>100</a:t>
          </a:r>
          <a:r>
            <a:rPr lang="ja-JP" altLang="ja-JP" sz="1300">
              <a:solidFill>
                <a:schemeClr val="dk1"/>
              </a:solidFill>
              <a:effectLst/>
              <a:latin typeface="+mn-ea"/>
              <a:ea typeface="+mn-ea"/>
              <a:cs typeface="+mn-cs"/>
            </a:rPr>
            <a:t>を越えているが、</a:t>
          </a:r>
          <a:r>
            <a:rPr lang="en-US" altLang="ja-JP" sz="1300">
              <a:solidFill>
                <a:schemeClr val="dk1"/>
              </a:solidFill>
              <a:effectLst/>
              <a:latin typeface="+mn-ea"/>
              <a:ea typeface="+mn-ea"/>
              <a:cs typeface="+mn-cs"/>
            </a:rPr>
            <a:t>H25</a:t>
          </a:r>
          <a:r>
            <a:rPr lang="ja-JP" altLang="ja-JP" sz="1300">
              <a:solidFill>
                <a:schemeClr val="dk1"/>
              </a:solidFill>
              <a:effectLst/>
              <a:latin typeface="+mn-ea"/>
              <a:ea typeface="+mn-ea"/>
              <a:cs typeface="+mn-cs"/>
            </a:rPr>
            <a:t>年度以降は、</a:t>
          </a:r>
          <a:r>
            <a:rPr lang="en-US" altLang="ja-JP" sz="1300">
              <a:solidFill>
                <a:schemeClr val="dk1"/>
              </a:solidFill>
              <a:effectLst/>
              <a:latin typeface="+mn-ea"/>
              <a:ea typeface="+mn-ea"/>
              <a:cs typeface="+mn-cs"/>
            </a:rPr>
            <a:t>H22</a:t>
          </a:r>
          <a:r>
            <a:rPr lang="ja-JP" altLang="ja-JP" sz="1300">
              <a:solidFill>
                <a:schemeClr val="dk1"/>
              </a:solidFill>
              <a:effectLst/>
              <a:latin typeface="+mn-ea"/>
              <a:ea typeface="+mn-ea"/>
              <a:cs typeface="+mn-cs"/>
            </a:rPr>
            <a:t>年度の</a:t>
          </a:r>
          <a:r>
            <a:rPr lang="en-US" altLang="ja-JP" sz="1300">
              <a:solidFill>
                <a:schemeClr val="dk1"/>
              </a:solidFill>
              <a:effectLst/>
              <a:latin typeface="+mn-ea"/>
              <a:ea typeface="+mn-ea"/>
              <a:cs typeface="+mn-cs"/>
            </a:rPr>
            <a:t>97.0</a:t>
          </a:r>
          <a:r>
            <a:rPr lang="ja-JP" altLang="ja-JP" sz="1300">
              <a:solidFill>
                <a:schemeClr val="dk1"/>
              </a:solidFill>
              <a:effectLst/>
              <a:latin typeface="+mn-ea"/>
              <a:ea typeface="+mn-ea"/>
              <a:cs typeface="+mn-cs"/>
            </a:rPr>
            <a:t>と比較すると横ばいとなっている。</a:t>
          </a:r>
        </a:p>
        <a:p>
          <a:r>
            <a:rPr lang="ja-JP" altLang="en-US" sz="1300">
              <a:solidFill>
                <a:schemeClr val="dk1"/>
              </a:solidFill>
              <a:effectLst/>
              <a:latin typeface="+mn-ea"/>
              <a:ea typeface="+mn-ea"/>
              <a:cs typeface="+mn-cs"/>
            </a:rPr>
            <a:t>　</a:t>
          </a:r>
          <a:r>
            <a:rPr lang="en-US" altLang="ja-JP" sz="1300">
              <a:solidFill>
                <a:schemeClr val="dk1"/>
              </a:solidFill>
              <a:effectLst/>
              <a:latin typeface="+mn-ea"/>
              <a:ea typeface="+mn-ea"/>
              <a:cs typeface="+mn-cs"/>
            </a:rPr>
            <a:t>H28</a:t>
          </a:r>
          <a:r>
            <a:rPr lang="ja-JP" altLang="ja-JP" sz="1300">
              <a:solidFill>
                <a:schemeClr val="dk1"/>
              </a:solidFill>
              <a:effectLst/>
              <a:latin typeface="+mn-ea"/>
              <a:ea typeface="+mn-ea"/>
              <a:cs typeface="+mn-cs"/>
            </a:rPr>
            <a:t>年度は類似団体の平均よりも</a:t>
          </a:r>
          <a:r>
            <a:rPr lang="en-US" altLang="ja-JP" sz="1300">
              <a:solidFill>
                <a:schemeClr val="dk1"/>
              </a:solidFill>
              <a:effectLst/>
              <a:latin typeface="+mn-ea"/>
              <a:ea typeface="+mn-ea"/>
              <a:cs typeface="+mn-cs"/>
            </a:rPr>
            <a:t>1.7</a:t>
          </a:r>
          <a:r>
            <a:rPr lang="ja-JP" altLang="ja-JP" sz="1300">
              <a:solidFill>
                <a:schemeClr val="dk1"/>
              </a:solidFill>
              <a:effectLst/>
              <a:latin typeface="+mn-ea"/>
              <a:ea typeface="+mn-ea"/>
              <a:cs typeface="+mn-cs"/>
            </a:rPr>
            <a:t>ポイント低くなっている。今後も他団体の状況を踏まえて、必要に応じて給与制度を見直していく。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6955</xdr:rowOff>
    </xdr:to>
    <xdr:cxnSp macro="">
      <xdr:nvCxnSpPr>
        <xdr:cNvPr id="254" name="直線コネクタ 253"/>
        <xdr:cNvCxnSpPr/>
      </xdr:nvCxnSpPr>
      <xdr:spPr>
        <a:xfrm flipV="1">
          <a:off x="16179800" y="142028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18445</xdr:rowOff>
    </xdr:to>
    <xdr:cxnSp macro="">
      <xdr:nvCxnSpPr>
        <xdr:cNvPr id="257" name="直線コネクタ 256"/>
        <xdr:cNvCxnSpPr/>
      </xdr:nvCxnSpPr>
      <xdr:spPr>
        <a:xfrm flipV="1">
          <a:off x="15290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18445</xdr:rowOff>
    </xdr:to>
    <xdr:cxnSp macro="">
      <xdr:nvCxnSpPr>
        <xdr:cNvPr id="260" name="直線コネクタ 259"/>
        <xdr:cNvCxnSpPr/>
      </xdr:nvCxnSpPr>
      <xdr:spPr>
        <a:xfrm>
          <a:off x="14401800" y="141913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88</xdr:row>
      <xdr:rowOff>57452</xdr:rowOff>
    </xdr:to>
    <xdr:cxnSp macro="">
      <xdr:nvCxnSpPr>
        <xdr:cNvPr id="263" name="直線コネクタ 262"/>
        <xdr:cNvCxnSpPr/>
      </xdr:nvCxnSpPr>
      <xdr:spPr>
        <a:xfrm flipV="1">
          <a:off x="13512800" y="141913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3" name="円/楕円 272"/>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4"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5" name="円/楕円 274"/>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6" name="テキスト ボックス 275"/>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77" name="円/楕円 276"/>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78" name="テキスト ボックス 277"/>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79" name="円/楕円 278"/>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80" name="テキスト ボックス 279"/>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1" name="円/楕円 280"/>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2" name="テキスト ボックス 281"/>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これまでの行財政改革による大幅な職員数削減により、類似団体、全国平均、熊本県平均を下回り、ここ数年は横ばいとなっている。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近年の市町村を取り巻く状況として、地方分権の進展による業務量増大、住民ニーズの多様化、複雑化がますます進んでおり、職員一人一人に求められる業務の負担が増していることを背景に、</a:t>
          </a:r>
          <a:r>
            <a:rPr lang="ja-JP" altLang="en-US" sz="1300">
              <a:solidFill>
                <a:schemeClr val="dk1"/>
              </a:solidFill>
              <a:effectLst/>
              <a:latin typeface="+mn-lt"/>
              <a:ea typeface="+mn-ea"/>
              <a:cs typeface="+mn-cs"/>
            </a:rPr>
            <a:t>Ｈ</a:t>
          </a:r>
          <a:r>
            <a:rPr lang="en-US" altLang="ja-JP" sz="1300">
              <a:solidFill>
                <a:schemeClr val="dk1"/>
              </a:solidFill>
              <a:effectLst/>
              <a:latin typeface="+mn-ea"/>
              <a:ea typeface="+mn-ea"/>
              <a:cs typeface="+mn-cs"/>
            </a:rPr>
            <a:t>28</a:t>
          </a:r>
          <a:r>
            <a:rPr lang="ja-JP" altLang="ja-JP" sz="1300">
              <a:solidFill>
                <a:schemeClr val="dk1"/>
              </a:solidFill>
              <a:effectLst/>
              <a:latin typeface="+mn-lt"/>
              <a:ea typeface="+mn-ea"/>
              <a:cs typeface="+mn-cs"/>
            </a:rPr>
            <a:t>年度は人員増を行なった結果、類似団体の平均よりも</a:t>
          </a:r>
          <a:r>
            <a:rPr lang="en-US" altLang="ja-JP" sz="1300">
              <a:solidFill>
                <a:schemeClr val="dk1"/>
              </a:solidFill>
              <a:effectLst/>
              <a:latin typeface="+mn-ea"/>
              <a:ea typeface="+mn-ea"/>
              <a:cs typeface="+mn-cs"/>
            </a:rPr>
            <a:t>0.06</a:t>
          </a:r>
          <a:r>
            <a:rPr lang="ja-JP" altLang="ja-JP" sz="1300">
              <a:solidFill>
                <a:schemeClr val="dk1"/>
              </a:solidFill>
              <a:effectLst/>
              <a:latin typeface="+mn-lt"/>
              <a:ea typeface="+mn-ea"/>
              <a:cs typeface="+mn-cs"/>
            </a:rPr>
            <a:t>人上回った。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将来的な人口減と行政サービスの質・量の増との適切なバランスをとるために、適正な定員管理に取</a:t>
          </a:r>
          <a:r>
            <a:rPr lang="ja-JP" altLang="en-US" sz="1300">
              <a:solidFill>
                <a:sysClr val="windowText" lastClr="000000"/>
              </a:solidFill>
              <a:effectLst/>
              <a:latin typeface="+mn-lt"/>
              <a:ea typeface="+mn-ea"/>
              <a:cs typeface="+mn-cs"/>
            </a:rPr>
            <a:t>り</a:t>
          </a:r>
          <a:r>
            <a:rPr lang="ja-JP" altLang="ja-JP" sz="1300">
              <a:solidFill>
                <a:schemeClr val="dk1"/>
              </a:solidFill>
              <a:effectLst/>
              <a:latin typeface="+mn-lt"/>
              <a:ea typeface="+mn-ea"/>
              <a:cs typeface="+mn-cs"/>
            </a:rPr>
            <a:t>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60</xdr:row>
      <xdr:rowOff>166158</xdr:rowOff>
    </xdr:to>
    <xdr:cxnSp macro="">
      <xdr:nvCxnSpPr>
        <xdr:cNvPr id="317" name="直線コネクタ 316"/>
        <xdr:cNvCxnSpPr/>
      </xdr:nvCxnSpPr>
      <xdr:spPr>
        <a:xfrm>
          <a:off x="16179800" y="1039685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109855</xdr:rowOff>
    </xdr:to>
    <xdr:cxnSp macro="">
      <xdr:nvCxnSpPr>
        <xdr:cNvPr id="320" name="直線コネクタ 319"/>
        <xdr:cNvCxnSpPr/>
      </xdr:nvCxnSpPr>
      <xdr:spPr>
        <a:xfrm>
          <a:off x="15290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111866</xdr:rowOff>
    </xdr:to>
    <xdr:cxnSp macro="">
      <xdr:nvCxnSpPr>
        <xdr:cNvPr id="323" name="直線コネクタ 322"/>
        <xdr:cNvCxnSpPr/>
      </xdr:nvCxnSpPr>
      <xdr:spPr>
        <a:xfrm flipV="1">
          <a:off x="14401800" y="103928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111866</xdr:rowOff>
    </xdr:from>
    <xdr:to>
      <xdr:col>21</xdr:col>
      <xdr:colOff>0</xdr:colOff>
      <xdr:row>60</xdr:row>
      <xdr:rowOff>125942</xdr:rowOff>
    </xdr:to>
    <xdr:cxnSp macro="">
      <xdr:nvCxnSpPr>
        <xdr:cNvPr id="326" name="直線コネクタ 325"/>
        <xdr:cNvCxnSpPr/>
      </xdr:nvCxnSpPr>
      <xdr:spPr>
        <a:xfrm flipV="1">
          <a:off x="13512800" y="103988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115358</xdr:rowOff>
    </xdr:from>
    <xdr:to>
      <xdr:col>24</xdr:col>
      <xdr:colOff>609600</xdr:colOff>
      <xdr:row>61</xdr:row>
      <xdr:rowOff>45508</xdr:rowOff>
    </xdr:to>
    <xdr:sp macro="" textlink="">
      <xdr:nvSpPr>
        <xdr:cNvPr id="336" name="円/楕円 335"/>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87435</xdr:rowOff>
    </xdr:from>
    <xdr:ext cx="762000" cy="259045"/>
    <xdr:sp macro="" textlink="">
      <xdr:nvSpPr>
        <xdr:cNvPr id="337" name="定員管理の状況該当値テキスト"/>
        <xdr:cNvSpPr txBox="1"/>
      </xdr:nvSpPr>
      <xdr:spPr>
        <a:xfrm>
          <a:off x="17106900" y="1037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59055</xdr:rowOff>
    </xdr:from>
    <xdr:to>
      <xdr:col>23</xdr:col>
      <xdr:colOff>457200</xdr:colOff>
      <xdr:row>60</xdr:row>
      <xdr:rowOff>160655</xdr:rowOff>
    </xdr:to>
    <xdr:sp macro="" textlink="">
      <xdr:nvSpPr>
        <xdr:cNvPr id="338" name="円/楕円 337"/>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170832</xdr:rowOff>
    </xdr:from>
    <xdr:ext cx="736600" cy="259045"/>
    <xdr:sp macro="" textlink="">
      <xdr:nvSpPr>
        <xdr:cNvPr id="339" name="テキスト ボックス 338"/>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40" name="円/楕円 339"/>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166810</xdr:rowOff>
    </xdr:from>
    <xdr:ext cx="762000" cy="259045"/>
    <xdr:sp macro="" textlink="">
      <xdr:nvSpPr>
        <xdr:cNvPr id="341" name="テキスト ボックス 340"/>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61066</xdr:rowOff>
    </xdr:from>
    <xdr:to>
      <xdr:col>21</xdr:col>
      <xdr:colOff>50800</xdr:colOff>
      <xdr:row>60</xdr:row>
      <xdr:rowOff>162666</xdr:rowOff>
    </xdr:to>
    <xdr:sp macro="" textlink="">
      <xdr:nvSpPr>
        <xdr:cNvPr id="342" name="円/楕円 341"/>
        <xdr:cNvSpPr/>
      </xdr:nvSpPr>
      <xdr:spPr>
        <a:xfrm>
          <a:off x="14351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1393</xdr:rowOff>
    </xdr:from>
    <xdr:ext cx="762000" cy="259045"/>
    <xdr:sp macro="" textlink="">
      <xdr:nvSpPr>
        <xdr:cNvPr id="343" name="テキスト ボックス 342"/>
        <xdr:cNvSpPr txBox="1"/>
      </xdr:nvSpPr>
      <xdr:spPr>
        <a:xfrm>
          <a:off x="14020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44" name="円/楕円 343"/>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15469</xdr:rowOff>
    </xdr:from>
    <xdr:ext cx="762000" cy="259045"/>
    <xdr:sp macro="" textlink="">
      <xdr:nvSpPr>
        <xdr:cNvPr id="345" name="テキスト ボックス 344"/>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年度と比べて</a:t>
          </a:r>
          <a:r>
            <a:rPr kumimoji="1" lang="en-US" altLang="ja-JP" sz="1300">
              <a:latin typeface="ＭＳ Ｐゴシック"/>
            </a:rPr>
            <a:t>0.6%</a:t>
          </a:r>
          <a:r>
            <a:rPr kumimoji="1" lang="ja-JP" altLang="en-US" sz="1300">
              <a:latin typeface="ＭＳ Ｐゴシック"/>
            </a:rPr>
            <a:t>減少している。主な要因として、病院事業に要する経費の財源とする地方債の償還の財源に充てたと認められる繰入金が減少したこと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0.7</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が挙げられる。</a:t>
          </a:r>
          <a:endParaRPr kumimoji="1" lang="en-US" altLang="ja-JP" sz="1300">
            <a:latin typeface="ＭＳ Ｐゴシック"/>
          </a:endParaRPr>
        </a:p>
        <a:p>
          <a:r>
            <a:rPr kumimoji="1" lang="ja-JP" altLang="en-US" sz="1300">
              <a:latin typeface="ＭＳ Ｐゴシック"/>
            </a:rPr>
            <a:t>　今後控えている市民病院立替事業や</a:t>
          </a:r>
          <a:r>
            <a:rPr kumimoji="1" lang="ja-JP" altLang="ja-JP" sz="1300">
              <a:solidFill>
                <a:schemeClr val="dk1"/>
              </a:solidFill>
              <a:effectLst/>
              <a:latin typeface="+mn-lt"/>
              <a:ea typeface="+mn-ea"/>
              <a:cs typeface="+mn-cs"/>
            </a:rPr>
            <a:t>競馬場跡地の土地区画整理事業</a:t>
          </a:r>
          <a:r>
            <a:rPr kumimoji="1" lang="ja-JP" altLang="en-US" sz="1300">
              <a:solidFill>
                <a:schemeClr val="dk1"/>
              </a:solidFill>
              <a:effectLst/>
              <a:latin typeface="+mn-lt"/>
              <a:ea typeface="+mn-ea"/>
              <a:cs typeface="+mn-cs"/>
            </a:rPr>
            <a:t>、</a:t>
          </a:r>
          <a:r>
            <a:rPr kumimoji="1" lang="ja-JP" altLang="en-US" sz="1300">
              <a:latin typeface="ＭＳ Ｐゴシック"/>
            </a:rPr>
            <a:t>公共施設の老朽化対策事業について、緊急度や住民ニーズを的確に把握し、起債に過度に頼ることのない財政運営に努める。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3810</xdr:rowOff>
    </xdr:to>
    <xdr:cxnSp macro="">
      <xdr:nvCxnSpPr>
        <xdr:cNvPr id="375" name="直線コネクタ 374"/>
        <xdr:cNvCxnSpPr/>
      </xdr:nvCxnSpPr>
      <xdr:spPr>
        <a:xfrm flipV="1">
          <a:off x="16179800" y="69970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58103</xdr:rowOff>
    </xdr:to>
    <xdr:cxnSp macro="">
      <xdr:nvCxnSpPr>
        <xdr:cNvPr id="378" name="直線コネクタ 377"/>
        <xdr:cNvCxnSpPr/>
      </xdr:nvCxnSpPr>
      <xdr:spPr>
        <a:xfrm flipV="1">
          <a:off x="15290800" y="703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58103</xdr:rowOff>
    </xdr:to>
    <xdr:cxnSp macro="">
      <xdr:nvCxnSpPr>
        <xdr:cNvPr id="381" name="直線コネクタ 380"/>
        <xdr:cNvCxnSpPr/>
      </xdr:nvCxnSpPr>
      <xdr:spPr>
        <a:xfrm>
          <a:off x="14401800" y="70573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27940</xdr:rowOff>
    </xdr:to>
    <xdr:cxnSp macro="">
      <xdr:nvCxnSpPr>
        <xdr:cNvPr id="384" name="直線コネクタ 383"/>
        <xdr:cNvCxnSpPr/>
      </xdr:nvCxnSpPr>
      <xdr:spPr>
        <a:xfrm>
          <a:off x="13512800" y="701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4" name="円/楕円 393"/>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5"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6" name="円/楕円 39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7" name="テキスト ボックス 39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398" name="円/楕円 397"/>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399" name="テキスト ボックス 398"/>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0" name="円/楕円 39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1" name="テキスト ボックス 40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2" name="円/楕円 401"/>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3" name="テキスト ボックス 402"/>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年度と比べて</a:t>
          </a:r>
          <a:r>
            <a:rPr kumimoji="1" lang="en-US" altLang="ja-JP" sz="1300">
              <a:latin typeface="ＭＳ Ｐゴシック"/>
            </a:rPr>
            <a:t>11.4%</a:t>
          </a:r>
          <a:r>
            <a:rPr kumimoji="1" lang="ja-JP" altLang="en-US" sz="1300">
              <a:latin typeface="ＭＳ Ｐゴシック"/>
            </a:rPr>
            <a:t>減少している。主な要因として、財政調整基金の積立</a:t>
          </a:r>
          <a:r>
            <a:rPr kumimoji="1" lang="en-US" altLang="ja-JP" sz="1300">
              <a:latin typeface="ＭＳ Ｐゴシック"/>
            </a:rPr>
            <a:t>(4.1</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や公共施設整備基金の積立</a:t>
          </a:r>
          <a:r>
            <a:rPr kumimoji="1" lang="en-US" altLang="ja-JP" sz="1300">
              <a:latin typeface="ＭＳ Ｐゴシック"/>
            </a:rPr>
            <a:t>(5</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を行い、充当可能な基金が増加したことが挙げられる。</a:t>
          </a:r>
          <a:endParaRPr kumimoji="1" lang="en-US" altLang="ja-JP" sz="1300">
            <a:latin typeface="ＭＳ Ｐゴシック"/>
          </a:endParaRPr>
        </a:p>
        <a:p>
          <a:r>
            <a:rPr kumimoji="1" lang="ja-JP" altLang="en-US" sz="1300">
              <a:latin typeface="ＭＳ Ｐゴシック"/>
            </a:rPr>
            <a:t>　しかし、今後は市民病院建替事業や競馬場跡地の土地区画整理事業など、多額の臨時的経費の発生が見込まれており、基金の取崩しが予想されるため、将来への負担が急激に増加しないように、引き続き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6562</xdr:rowOff>
    </xdr:from>
    <xdr:to>
      <xdr:col>24</xdr:col>
      <xdr:colOff>558800</xdr:colOff>
      <xdr:row>14</xdr:row>
      <xdr:rowOff>98256</xdr:rowOff>
    </xdr:to>
    <xdr:cxnSp macro="">
      <xdr:nvCxnSpPr>
        <xdr:cNvPr id="437" name="直線コネクタ 436"/>
        <xdr:cNvCxnSpPr/>
      </xdr:nvCxnSpPr>
      <xdr:spPr>
        <a:xfrm flipV="1">
          <a:off x="16179800" y="24068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98256</xdr:rowOff>
    </xdr:from>
    <xdr:to>
      <xdr:col>23</xdr:col>
      <xdr:colOff>406400</xdr:colOff>
      <xdr:row>15</xdr:row>
      <xdr:rowOff>8848</xdr:rowOff>
    </xdr:to>
    <xdr:cxnSp macro="">
      <xdr:nvCxnSpPr>
        <xdr:cNvPr id="440" name="直線コネクタ 439"/>
        <xdr:cNvCxnSpPr/>
      </xdr:nvCxnSpPr>
      <xdr:spPr>
        <a:xfrm flipV="1">
          <a:off x="15290800" y="24985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8848</xdr:rowOff>
    </xdr:from>
    <xdr:to>
      <xdr:col>22</xdr:col>
      <xdr:colOff>203200</xdr:colOff>
      <xdr:row>15</xdr:row>
      <xdr:rowOff>134324</xdr:rowOff>
    </xdr:to>
    <xdr:cxnSp macro="">
      <xdr:nvCxnSpPr>
        <xdr:cNvPr id="443" name="直線コネクタ 442"/>
        <xdr:cNvCxnSpPr/>
      </xdr:nvCxnSpPr>
      <xdr:spPr>
        <a:xfrm flipV="1">
          <a:off x="14401800" y="25805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134324</xdr:rowOff>
    </xdr:from>
    <xdr:to>
      <xdr:col>21</xdr:col>
      <xdr:colOff>0</xdr:colOff>
      <xdr:row>16</xdr:row>
      <xdr:rowOff>110871</xdr:rowOff>
    </xdr:to>
    <xdr:cxnSp macro="">
      <xdr:nvCxnSpPr>
        <xdr:cNvPr id="446" name="直線コネクタ 445"/>
        <xdr:cNvCxnSpPr/>
      </xdr:nvCxnSpPr>
      <xdr:spPr>
        <a:xfrm flipV="1">
          <a:off x="13512800" y="2706074"/>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127212</xdr:rowOff>
    </xdr:from>
    <xdr:to>
      <xdr:col>24</xdr:col>
      <xdr:colOff>609600</xdr:colOff>
      <xdr:row>14</xdr:row>
      <xdr:rowOff>57362</xdr:rowOff>
    </xdr:to>
    <xdr:sp macro="" textlink="">
      <xdr:nvSpPr>
        <xdr:cNvPr id="456" name="円/楕円 455"/>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48489</xdr:rowOff>
    </xdr:from>
    <xdr:ext cx="762000" cy="259045"/>
    <xdr:sp macro="" textlink="">
      <xdr:nvSpPr>
        <xdr:cNvPr id="457" name="将来負担の状況該当値テキスト"/>
        <xdr:cNvSpPr txBox="1"/>
      </xdr:nvSpPr>
      <xdr:spPr>
        <a:xfrm>
          <a:off x="17106900" y="22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47456</xdr:rowOff>
    </xdr:from>
    <xdr:to>
      <xdr:col>23</xdr:col>
      <xdr:colOff>457200</xdr:colOff>
      <xdr:row>14</xdr:row>
      <xdr:rowOff>149056</xdr:rowOff>
    </xdr:to>
    <xdr:sp macro="" textlink="">
      <xdr:nvSpPr>
        <xdr:cNvPr id="458" name="円/楕円 457"/>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159233</xdr:rowOff>
    </xdr:from>
    <xdr:ext cx="736600" cy="259045"/>
    <xdr:sp macro="" textlink="">
      <xdr:nvSpPr>
        <xdr:cNvPr id="459" name="テキスト ボックス 458"/>
        <xdr:cNvSpPr txBox="1"/>
      </xdr:nvSpPr>
      <xdr:spPr>
        <a:xfrm>
          <a:off x="15798800" y="22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129498</xdr:rowOff>
    </xdr:from>
    <xdr:to>
      <xdr:col>22</xdr:col>
      <xdr:colOff>254000</xdr:colOff>
      <xdr:row>15</xdr:row>
      <xdr:rowOff>59648</xdr:rowOff>
    </xdr:to>
    <xdr:sp macro="" textlink="">
      <xdr:nvSpPr>
        <xdr:cNvPr id="460" name="円/楕円 459"/>
        <xdr:cNvSpPr/>
      </xdr:nvSpPr>
      <xdr:spPr>
        <a:xfrm>
          <a:off x="15240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69825</xdr:rowOff>
    </xdr:from>
    <xdr:ext cx="762000" cy="259045"/>
    <xdr:sp macro="" textlink="">
      <xdr:nvSpPr>
        <xdr:cNvPr id="461" name="テキスト ボックス 460"/>
        <xdr:cNvSpPr txBox="1"/>
      </xdr:nvSpPr>
      <xdr:spPr>
        <a:xfrm>
          <a:off x="14909800" y="22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83524</xdr:rowOff>
    </xdr:from>
    <xdr:to>
      <xdr:col>21</xdr:col>
      <xdr:colOff>50800</xdr:colOff>
      <xdr:row>16</xdr:row>
      <xdr:rowOff>13674</xdr:rowOff>
    </xdr:to>
    <xdr:sp macro="" textlink="">
      <xdr:nvSpPr>
        <xdr:cNvPr id="462" name="円/楕円 461"/>
        <xdr:cNvSpPr/>
      </xdr:nvSpPr>
      <xdr:spPr>
        <a:xfrm>
          <a:off x="14351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23851</xdr:rowOff>
    </xdr:from>
    <xdr:ext cx="762000" cy="259045"/>
    <xdr:sp macro="" textlink="">
      <xdr:nvSpPr>
        <xdr:cNvPr id="463" name="テキスト ボックス 462"/>
        <xdr:cNvSpPr txBox="1"/>
      </xdr:nvSpPr>
      <xdr:spPr>
        <a:xfrm>
          <a:off x="14020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60071</xdr:rowOff>
    </xdr:from>
    <xdr:to>
      <xdr:col>19</xdr:col>
      <xdr:colOff>533400</xdr:colOff>
      <xdr:row>16</xdr:row>
      <xdr:rowOff>161671</xdr:rowOff>
    </xdr:to>
    <xdr:sp macro="" textlink="">
      <xdr:nvSpPr>
        <xdr:cNvPr id="464" name="円/楕円 463"/>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146448</xdr:rowOff>
    </xdr:from>
    <xdr:ext cx="762000" cy="259045"/>
    <xdr:sp macro="" textlink="">
      <xdr:nvSpPr>
        <xdr:cNvPr id="465" name="テキスト ボックス 464"/>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53,961
53,710
57.37
21,273,279
20,661,383
562,718
11,739,413
15,543,131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人件</a:t>
          </a:r>
          <a:r>
            <a:rPr kumimoji="1" lang="ja-JP" altLang="ja-JP" sz="1300">
              <a:solidFill>
                <a:schemeClr val="dk1"/>
              </a:solidFill>
              <a:effectLst/>
              <a:latin typeface="+mn-ea"/>
              <a:ea typeface="+mn-ea"/>
              <a:cs typeface="+mn-cs"/>
            </a:rPr>
            <a:t>費に係る</a:t>
          </a:r>
          <a:r>
            <a:rPr kumimoji="1" lang="ja-JP" altLang="en-US" sz="1300">
              <a:solidFill>
                <a:sysClr val="windowText" lastClr="000000"/>
              </a:solidFill>
              <a:effectLst/>
              <a:latin typeface="+mn-ea"/>
              <a:ea typeface="+mn-ea"/>
              <a:cs typeface="+mn-cs"/>
            </a:rPr>
            <a:t>経常収支比率</a:t>
          </a:r>
          <a:r>
            <a:rPr kumimoji="1" lang="ja-JP" altLang="ja-JP"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年度においても退職手当の減少等により</a:t>
          </a:r>
          <a:r>
            <a:rPr kumimoji="1" lang="en-US" altLang="ja-JP" sz="1300">
              <a:solidFill>
                <a:schemeClr val="dk1"/>
              </a:solidFill>
              <a:effectLst/>
              <a:latin typeface="+mn-ea"/>
              <a:ea typeface="+mn-ea"/>
              <a:cs typeface="+mn-cs"/>
            </a:rPr>
            <a:t>19.4</a:t>
          </a:r>
          <a:r>
            <a:rPr kumimoji="1" lang="ja-JP" altLang="ja-JP" sz="1300">
              <a:solidFill>
                <a:schemeClr val="dk1"/>
              </a:solidFill>
              <a:effectLst/>
              <a:latin typeface="+mn-ea"/>
              <a:ea typeface="+mn-ea"/>
              <a:cs typeface="+mn-cs"/>
            </a:rPr>
            <a:t>％と類似団体の平均を大きく下回っている。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今後は退職者数の見込も</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名未満で推移する一方、若年層の職員の昇給による増額が少しずつ見込まれることから、引き続き適切な定員管理により人件費の水準を維持していく。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55154</xdr:rowOff>
    </xdr:from>
    <xdr:to>
      <xdr:col>7</xdr:col>
      <xdr:colOff>15875</xdr:colOff>
      <xdr:row>34</xdr:row>
      <xdr:rowOff>81280</xdr:rowOff>
    </xdr:to>
    <xdr:cxnSp macro="">
      <xdr:nvCxnSpPr>
        <xdr:cNvPr id="68" name="直線コネクタ 67"/>
        <xdr:cNvCxnSpPr/>
      </xdr:nvCxnSpPr>
      <xdr:spPr>
        <a:xfrm flipV="1">
          <a:off x="3987800" y="58844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35</xdr:row>
      <xdr:rowOff>60053</xdr:rowOff>
    </xdr:to>
    <xdr:cxnSp macro="">
      <xdr:nvCxnSpPr>
        <xdr:cNvPr id="71" name="直線コネクタ 70"/>
        <xdr:cNvCxnSpPr/>
      </xdr:nvCxnSpPr>
      <xdr:spPr>
        <a:xfrm flipV="1">
          <a:off x="3098800" y="591058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60053</xdr:rowOff>
    </xdr:from>
    <xdr:to>
      <xdr:col>4</xdr:col>
      <xdr:colOff>346075</xdr:colOff>
      <xdr:row>35</xdr:row>
      <xdr:rowOff>138430</xdr:rowOff>
    </xdr:to>
    <xdr:cxnSp macro="">
      <xdr:nvCxnSpPr>
        <xdr:cNvPr id="74" name="直線コネクタ 73"/>
        <xdr:cNvCxnSpPr/>
      </xdr:nvCxnSpPr>
      <xdr:spPr>
        <a:xfrm flipV="1">
          <a:off x="2209800" y="6060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164556</xdr:rowOff>
    </xdr:to>
    <xdr:cxnSp macro="">
      <xdr:nvCxnSpPr>
        <xdr:cNvPr id="77" name="直線コネクタ 76"/>
        <xdr:cNvCxnSpPr/>
      </xdr:nvCxnSpPr>
      <xdr:spPr>
        <a:xfrm flipV="1">
          <a:off x="1320800" y="6139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4354</xdr:rowOff>
    </xdr:from>
    <xdr:to>
      <xdr:col>7</xdr:col>
      <xdr:colOff>66675</xdr:colOff>
      <xdr:row>34</xdr:row>
      <xdr:rowOff>105954</xdr:rowOff>
    </xdr:to>
    <xdr:sp macro="" textlink="">
      <xdr:nvSpPr>
        <xdr:cNvPr id="87" name="円/楕円 86"/>
        <xdr:cNvSpPr/>
      </xdr:nvSpPr>
      <xdr:spPr>
        <a:xfrm>
          <a:off x="47752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84381</xdr:rowOff>
    </xdr:from>
    <xdr:ext cx="762000" cy="259045"/>
    <xdr:sp macro="" textlink="">
      <xdr:nvSpPr>
        <xdr:cNvPr id="88" name="人件費該当値テキスト"/>
        <xdr:cNvSpPr txBox="1"/>
      </xdr:nvSpPr>
      <xdr:spPr>
        <a:xfrm>
          <a:off x="4914900" y="574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9" name="円/楕円 88"/>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90" name="テキスト ボックス 89"/>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9253</xdr:rowOff>
    </xdr:from>
    <xdr:to>
      <xdr:col>4</xdr:col>
      <xdr:colOff>396875</xdr:colOff>
      <xdr:row>35</xdr:row>
      <xdr:rowOff>110853</xdr:rowOff>
    </xdr:to>
    <xdr:sp macro="" textlink="">
      <xdr:nvSpPr>
        <xdr:cNvPr id="91" name="円/楕円 90"/>
        <xdr:cNvSpPr/>
      </xdr:nvSpPr>
      <xdr:spPr>
        <a:xfrm>
          <a:off x="3048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121030</xdr:rowOff>
    </xdr:from>
    <xdr:ext cx="762000" cy="259045"/>
    <xdr:sp macro="" textlink="">
      <xdr:nvSpPr>
        <xdr:cNvPr id="92" name="テキスト ボックス 91"/>
        <xdr:cNvSpPr txBox="1"/>
      </xdr:nvSpPr>
      <xdr:spPr>
        <a:xfrm>
          <a:off x="2717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3" name="円/楕円 92"/>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4" name="テキスト ボックス 93"/>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113756</xdr:rowOff>
    </xdr:from>
    <xdr:to>
      <xdr:col>1</xdr:col>
      <xdr:colOff>676275</xdr:colOff>
      <xdr:row>36</xdr:row>
      <xdr:rowOff>43906</xdr:rowOff>
    </xdr:to>
    <xdr:sp macro="" textlink="">
      <xdr:nvSpPr>
        <xdr:cNvPr id="95" name="円/楕円 94"/>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54083</xdr:rowOff>
    </xdr:from>
    <xdr:ext cx="762000" cy="259045"/>
    <xdr:sp macro="" textlink="">
      <xdr:nvSpPr>
        <xdr:cNvPr id="96" name="テキスト ボックス 95"/>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endParaRPr lang="ja-JP" altLang="ja-JP" sz="1300">
            <a:effectLst/>
          </a:endParaRPr>
        </a:p>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年度決算としては、給食センターの調理配送業務を委託したこと等により</a:t>
          </a:r>
          <a:r>
            <a:rPr kumimoji="1" lang="en-US" altLang="ja-JP" sz="1300">
              <a:latin typeface="ＭＳ Ｐゴシック"/>
            </a:rPr>
            <a:t>1%</a:t>
          </a:r>
          <a:r>
            <a:rPr kumimoji="1" lang="ja-JP" altLang="en-US" sz="1300">
              <a:latin typeface="ＭＳ Ｐゴシック"/>
            </a:rPr>
            <a:t>増加している。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159004</xdr:rowOff>
    </xdr:from>
    <xdr:to>
      <xdr:col>24</xdr:col>
      <xdr:colOff>31750</xdr:colOff>
      <xdr:row>13</xdr:row>
      <xdr:rowOff>78994</xdr:rowOff>
    </xdr:to>
    <xdr:cxnSp macro="">
      <xdr:nvCxnSpPr>
        <xdr:cNvPr id="127" name="直線コネクタ 126"/>
        <xdr:cNvCxnSpPr/>
      </xdr:nvCxnSpPr>
      <xdr:spPr>
        <a:xfrm>
          <a:off x="15671800" y="22164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159004</xdr:rowOff>
    </xdr:from>
    <xdr:to>
      <xdr:col>22</xdr:col>
      <xdr:colOff>565150</xdr:colOff>
      <xdr:row>13</xdr:row>
      <xdr:rowOff>24130</xdr:rowOff>
    </xdr:to>
    <xdr:cxnSp macro="">
      <xdr:nvCxnSpPr>
        <xdr:cNvPr id="130" name="直線コネクタ 129"/>
        <xdr:cNvCxnSpPr/>
      </xdr:nvCxnSpPr>
      <xdr:spPr>
        <a:xfrm flipV="1">
          <a:off x="14782800" y="221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149860</xdr:rowOff>
    </xdr:from>
    <xdr:to>
      <xdr:col>21</xdr:col>
      <xdr:colOff>361950</xdr:colOff>
      <xdr:row>13</xdr:row>
      <xdr:rowOff>24130</xdr:rowOff>
    </xdr:to>
    <xdr:cxnSp macro="">
      <xdr:nvCxnSpPr>
        <xdr:cNvPr id="133" name="直線コネクタ 132"/>
        <xdr:cNvCxnSpPr/>
      </xdr:nvCxnSpPr>
      <xdr:spPr>
        <a:xfrm>
          <a:off x="13893800" y="220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122428</xdr:rowOff>
    </xdr:from>
    <xdr:to>
      <xdr:col>20</xdr:col>
      <xdr:colOff>158750</xdr:colOff>
      <xdr:row>12</xdr:row>
      <xdr:rowOff>149860</xdr:rowOff>
    </xdr:to>
    <xdr:cxnSp macro="">
      <xdr:nvCxnSpPr>
        <xdr:cNvPr id="136" name="直線コネクタ 135"/>
        <xdr:cNvCxnSpPr/>
      </xdr:nvCxnSpPr>
      <xdr:spPr>
        <a:xfrm>
          <a:off x="13004800" y="2179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28194</xdr:rowOff>
    </xdr:from>
    <xdr:to>
      <xdr:col>24</xdr:col>
      <xdr:colOff>82550</xdr:colOff>
      <xdr:row>13</xdr:row>
      <xdr:rowOff>129794</xdr:rowOff>
    </xdr:to>
    <xdr:sp macro="" textlink="">
      <xdr:nvSpPr>
        <xdr:cNvPr id="146" name="円/楕円 145"/>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44721</xdr:rowOff>
    </xdr:from>
    <xdr:ext cx="762000" cy="259045"/>
    <xdr:sp macro="" textlink="">
      <xdr:nvSpPr>
        <xdr:cNvPr id="147" name="物件費該当値テキスト"/>
        <xdr:cNvSpPr txBox="1"/>
      </xdr:nvSpPr>
      <xdr:spPr>
        <a:xfrm>
          <a:off x="16598900" y="210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108204</xdr:rowOff>
    </xdr:from>
    <xdr:to>
      <xdr:col>22</xdr:col>
      <xdr:colOff>615950</xdr:colOff>
      <xdr:row>13</xdr:row>
      <xdr:rowOff>38354</xdr:rowOff>
    </xdr:to>
    <xdr:sp macro="" textlink="">
      <xdr:nvSpPr>
        <xdr:cNvPr id="148" name="円/楕円 147"/>
        <xdr:cNvSpPr/>
      </xdr:nvSpPr>
      <xdr:spPr>
        <a:xfrm>
          <a:off x="15621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48531</xdr:rowOff>
    </xdr:from>
    <xdr:ext cx="736600" cy="259045"/>
    <xdr:sp macro="" textlink="">
      <xdr:nvSpPr>
        <xdr:cNvPr id="149" name="テキスト ボックス 148"/>
        <xdr:cNvSpPr txBox="1"/>
      </xdr:nvSpPr>
      <xdr:spPr>
        <a:xfrm>
          <a:off x="15290800" y="193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144780</xdr:rowOff>
    </xdr:from>
    <xdr:to>
      <xdr:col>21</xdr:col>
      <xdr:colOff>412750</xdr:colOff>
      <xdr:row>13</xdr:row>
      <xdr:rowOff>74930</xdr:rowOff>
    </xdr:to>
    <xdr:sp macro="" textlink="">
      <xdr:nvSpPr>
        <xdr:cNvPr id="150" name="円/楕円 149"/>
        <xdr:cNvSpPr/>
      </xdr:nvSpPr>
      <xdr:spPr>
        <a:xfrm>
          <a:off x="14732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85107</xdr:rowOff>
    </xdr:from>
    <xdr:ext cx="762000" cy="259045"/>
    <xdr:sp macro="" textlink="">
      <xdr:nvSpPr>
        <xdr:cNvPr id="151" name="テキスト ボックス 150"/>
        <xdr:cNvSpPr txBox="1"/>
      </xdr:nvSpPr>
      <xdr:spPr>
        <a:xfrm>
          <a:off x="14401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99060</xdr:rowOff>
    </xdr:from>
    <xdr:to>
      <xdr:col>20</xdr:col>
      <xdr:colOff>209550</xdr:colOff>
      <xdr:row>13</xdr:row>
      <xdr:rowOff>29210</xdr:rowOff>
    </xdr:to>
    <xdr:sp macro="" textlink="">
      <xdr:nvSpPr>
        <xdr:cNvPr id="152" name="円/楕円 151"/>
        <xdr:cNvSpPr/>
      </xdr:nvSpPr>
      <xdr:spPr>
        <a:xfrm>
          <a:off x="13843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39387</xdr:rowOff>
    </xdr:from>
    <xdr:ext cx="762000" cy="259045"/>
    <xdr:sp macro="" textlink="">
      <xdr:nvSpPr>
        <xdr:cNvPr id="153" name="テキスト ボックス 152"/>
        <xdr:cNvSpPr txBox="1"/>
      </xdr:nvSpPr>
      <xdr:spPr>
        <a:xfrm>
          <a:off x="13512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71628</xdr:rowOff>
    </xdr:from>
    <xdr:to>
      <xdr:col>19</xdr:col>
      <xdr:colOff>6350</xdr:colOff>
      <xdr:row>13</xdr:row>
      <xdr:rowOff>1778</xdr:rowOff>
    </xdr:to>
    <xdr:sp macro="" textlink="">
      <xdr:nvSpPr>
        <xdr:cNvPr id="154" name="円/楕円 153"/>
        <xdr:cNvSpPr/>
      </xdr:nvSpPr>
      <xdr:spPr>
        <a:xfrm>
          <a:off x="12954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11955</xdr:rowOff>
    </xdr:from>
    <xdr:ext cx="762000" cy="259045"/>
    <xdr:sp macro="" textlink="">
      <xdr:nvSpPr>
        <xdr:cNvPr id="155" name="テキスト ボックス 154"/>
        <xdr:cNvSpPr txBox="1"/>
      </xdr:nvSpPr>
      <xdr:spPr>
        <a:xfrm>
          <a:off x="12623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扶助費に係る経常収支比率が類似団体平均を大きく上回る要因として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生活保護事業費や</a:t>
          </a:r>
          <a:r>
            <a:rPr kumimoji="1" lang="ja-JP" altLang="en-US" sz="1300">
              <a:solidFill>
                <a:schemeClr val="dk1"/>
              </a:solidFill>
              <a:effectLst/>
              <a:latin typeface="+mn-lt"/>
              <a:ea typeface="+mn-ea"/>
              <a:cs typeface="+mn-cs"/>
            </a:rPr>
            <a:t>障害者</a:t>
          </a:r>
          <a:r>
            <a:rPr kumimoji="1" lang="ja-JP" altLang="ja-JP" sz="1300">
              <a:solidFill>
                <a:schemeClr val="dk1"/>
              </a:solidFill>
              <a:effectLst/>
              <a:latin typeface="+mn-lt"/>
              <a:ea typeface="+mn-ea"/>
              <a:cs typeface="+mn-cs"/>
            </a:rPr>
            <a:t>自立支援給付事業費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障害福祉サービス事業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が高いことがあげられる。</a:t>
          </a:r>
          <a:r>
            <a:rPr kumimoji="1" lang="ja-JP" altLang="en-US" sz="1300">
              <a:solidFill>
                <a:schemeClr val="dk1"/>
              </a:solidFill>
              <a:effectLst/>
              <a:latin typeface="+mn-lt"/>
              <a:ea typeface="+mn-ea"/>
              <a:cs typeface="+mn-cs"/>
            </a:rPr>
            <a:t>特に、介護・訓練等・障害児通所給付費支給事業費については、毎年</a:t>
          </a:r>
          <a:r>
            <a:rPr kumimoji="1" lang="en-US" altLang="ja-JP" sz="1300">
              <a:solidFill>
                <a:schemeClr val="dk1"/>
              </a:solidFill>
              <a:effectLst/>
              <a:latin typeface="ＭＳ Ｐゴシック 本文"/>
              <a:ea typeface="+mn-ea"/>
              <a:cs typeface="+mn-cs"/>
            </a:rPr>
            <a:t>10</a:t>
          </a:r>
          <a:r>
            <a:rPr kumimoji="1" lang="ja-JP" altLang="en-US" sz="1300">
              <a:solidFill>
                <a:schemeClr val="dk1"/>
              </a:solidFill>
              <a:effectLst/>
              <a:latin typeface="ＭＳ Ｐゴシック 本文"/>
              <a:ea typeface="+mn-ea"/>
              <a:cs typeface="+mn-cs"/>
            </a:rPr>
            <a:t>％</a:t>
          </a:r>
          <a:r>
            <a:rPr kumimoji="1" lang="ja-JP" altLang="en-US" sz="1300">
              <a:solidFill>
                <a:schemeClr val="dk1"/>
              </a:solidFill>
              <a:effectLst/>
              <a:latin typeface="+mn-lt"/>
              <a:ea typeface="+mn-ea"/>
              <a:cs typeface="+mn-cs"/>
            </a:rPr>
            <a:t>程度増加している。</a:t>
          </a:r>
          <a:r>
            <a:rPr lang="ja-JP" altLang="ja-JP" sz="1300">
              <a:solidFill>
                <a:schemeClr val="dk1"/>
              </a:solidFill>
              <a:effectLst/>
              <a:latin typeface="+mn-lt"/>
              <a:ea typeface="+mn-ea"/>
              <a:cs typeface="+mn-cs"/>
            </a:rPr>
            <a:t>各種社会保障関連経費については、</a:t>
          </a:r>
          <a:r>
            <a:rPr lang="ja-JP" altLang="en-US" sz="1300">
              <a:solidFill>
                <a:schemeClr val="dk1"/>
              </a:solidFill>
              <a:effectLst/>
              <a:latin typeface="+mn-lt"/>
              <a:ea typeface="+mn-ea"/>
              <a:cs typeface="+mn-cs"/>
            </a:rPr>
            <a:t>今後も</a:t>
          </a:r>
          <a:r>
            <a:rPr lang="ja-JP" altLang="ja-JP" sz="1300">
              <a:solidFill>
                <a:schemeClr val="dk1"/>
              </a:solidFill>
              <a:effectLst/>
              <a:latin typeface="+mn-lt"/>
              <a:ea typeface="+mn-ea"/>
              <a:cs typeface="+mn-cs"/>
            </a:rPr>
            <a:t>少子・高齢化の進行</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制度改正等により、</a:t>
          </a:r>
          <a:r>
            <a:rPr lang="ja-JP" altLang="en-US" sz="1300">
              <a:solidFill>
                <a:schemeClr val="dk1"/>
              </a:solidFill>
              <a:effectLst/>
              <a:latin typeface="+mn-lt"/>
              <a:ea typeface="+mn-ea"/>
              <a:cs typeface="+mn-cs"/>
            </a:rPr>
            <a:t>大きな増額が見込まれる。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83457</xdr:rowOff>
    </xdr:from>
    <xdr:to>
      <xdr:col>7</xdr:col>
      <xdr:colOff>15875</xdr:colOff>
      <xdr:row>59</xdr:row>
      <xdr:rowOff>86178</xdr:rowOff>
    </xdr:to>
    <xdr:cxnSp macro="">
      <xdr:nvCxnSpPr>
        <xdr:cNvPr id="190" name="直線コネクタ 189"/>
        <xdr:cNvCxnSpPr/>
      </xdr:nvCxnSpPr>
      <xdr:spPr>
        <a:xfrm>
          <a:off x="3987800" y="100275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83457</xdr:rowOff>
    </xdr:to>
    <xdr:cxnSp macro="">
      <xdr:nvCxnSpPr>
        <xdr:cNvPr id="193" name="直線コネクタ 192"/>
        <xdr:cNvCxnSpPr/>
      </xdr:nvCxnSpPr>
      <xdr:spPr>
        <a:xfrm>
          <a:off x="3098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57</xdr:row>
      <xdr:rowOff>135165</xdr:rowOff>
    </xdr:to>
    <xdr:cxnSp macro="">
      <xdr:nvCxnSpPr>
        <xdr:cNvPr id="196" name="直線コネクタ 195"/>
        <xdr:cNvCxnSpPr/>
      </xdr:nvCxnSpPr>
      <xdr:spPr>
        <a:xfrm>
          <a:off x="2209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57</xdr:row>
      <xdr:rowOff>135165</xdr:rowOff>
    </xdr:to>
    <xdr:cxnSp macro="">
      <xdr:nvCxnSpPr>
        <xdr:cNvPr id="199" name="直線コネクタ 198"/>
        <xdr:cNvCxnSpPr/>
      </xdr:nvCxnSpPr>
      <xdr:spPr>
        <a:xfrm>
          <a:off x="1320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9" name="円/楕円 208"/>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0"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32657</xdr:rowOff>
    </xdr:from>
    <xdr:to>
      <xdr:col>5</xdr:col>
      <xdr:colOff>600075</xdr:colOff>
      <xdr:row>58</xdr:row>
      <xdr:rowOff>134257</xdr:rowOff>
    </xdr:to>
    <xdr:sp macro="" textlink="">
      <xdr:nvSpPr>
        <xdr:cNvPr id="211" name="円/楕円 210"/>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119034</xdr:rowOff>
    </xdr:from>
    <xdr:ext cx="736600" cy="259045"/>
    <xdr:sp macro="" textlink="">
      <xdr:nvSpPr>
        <xdr:cNvPr id="212" name="テキスト ボックス 211"/>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3" name="円/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5" name="円/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n-ea"/>
              <a:ea typeface="+mn-ea"/>
            </a:rPr>
            <a:t>　その他に係る</a:t>
          </a:r>
          <a:r>
            <a:rPr lang="ja-JP" altLang="en-US" sz="1300">
              <a:solidFill>
                <a:sysClr val="windowText" lastClr="000000"/>
              </a:solidFill>
              <a:effectLst/>
              <a:latin typeface="+mn-ea"/>
              <a:ea typeface="+mn-ea"/>
            </a:rPr>
            <a:t>経常収支比率</a:t>
          </a:r>
          <a:r>
            <a:rPr lang="ja-JP" altLang="en-US" sz="1300">
              <a:effectLst/>
              <a:latin typeface="+mn-ea"/>
              <a:ea typeface="+mn-ea"/>
            </a:rPr>
            <a:t>は、</a:t>
          </a:r>
          <a:r>
            <a:rPr lang="en-US" altLang="ja-JP" sz="1300">
              <a:effectLst/>
              <a:latin typeface="+mn-ea"/>
              <a:ea typeface="+mn-ea"/>
            </a:rPr>
            <a:t>H27</a:t>
          </a:r>
          <a:r>
            <a:rPr lang="ja-JP" altLang="en-US" sz="1300">
              <a:effectLst/>
              <a:latin typeface="+mn-ea"/>
              <a:ea typeface="+mn-ea"/>
            </a:rPr>
            <a:t>年度と比べると</a:t>
          </a:r>
          <a:r>
            <a:rPr lang="en-US" altLang="ja-JP" sz="1300">
              <a:effectLst/>
              <a:latin typeface="+mn-ea"/>
              <a:ea typeface="+mn-ea"/>
            </a:rPr>
            <a:t>0.5%</a:t>
          </a:r>
          <a:r>
            <a:rPr lang="ja-JP" altLang="en-US" sz="1300">
              <a:effectLst/>
              <a:latin typeface="+mn-ea"/>
              <a:ea typeface="+mn-ea"/>
            </a:rPr>
            <a:t>増加している。主な要因としては、後期高齢者医療費の療養負担金の増加等が挙げられる。高齢化率の上昇、医療技術の高度化により、特別会計への繰出金は今後も増加が見込まれる。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168910</xdr:rowOff>
    </xdr:to>
    <xdr:cxnSp macro="">
      <xdr:nvCxnSpPr>
        <xdr:cNvPr id="251" name="直線コネクタ 250"/>
        <xdr:cNvCxnSpPr/>
      </xdr:nvCxnSpPr>
      <xdr:spPr>
        <a:xfrm>
          <a:off x="15671800" y="9903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138430</xdr:rowOff>
    </xdr:to>
    <xdr:cxnSp macro="">
      <xdr:nvCxnSpPr>
        <xdr:cNvPr id="254" name="直線コネクタ 253"/>
        <xdr:cNvCxnSpPr/>
      </xdr:nvCxnSpPr>
      <xdr:spPr>
        <a:xfrm flipV="1">
          <a:off x="14782800" y="990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59</xdr:row>
      <xdr:rowOff>39370</xdr:rowOff>
    </xdr:to>
    <xdr:cxnSp macro="">
      <xdr:nvCxnSpPr>
        <xdr:cNvPr id="257" name="直線コネクタ 256"/>
        <xdr:cNvCxnSpPr/>
      </xdr:nvCxnSpPr>
      <xdr:spPr>
        <a:xfrm flipV="1">
          <a:off x="13893800" y="9911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39370</xdr:rowOff>
    </xdr:to>
    <xdr:cxnSp macro="">
      <xdr:nvCxnSpPr>
        <xdr:cNvPr id="260" name="直線コネクタ 259"/>
        <xdr:cNvCxnSpPr/>
      </xdr:nvCxnSpPr>
      <xdr:spPr>
        <a:xfrm>
          <a:off x="13004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0" name="円/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72" name="円/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6" name="円/楕円 275"/>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7" name="テキスト ボックス 276"/>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8" name="円/楕円 277"/>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9" name="テキスト ボックス 278"/>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補助費等に係る経常収支比率が類似団体平均を従来より上回っているのは、病院事業を抱え、また清掃を組合組織で行っていることが主な要因である。他にも一部事務組合</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消防</a:t>
          </a:r>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もあるが、これら組合とも連携しながら、適正な支出に努めていき、補助費等においても精査しながら適正な支出に努める。</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年度決算としては、</a:t>
          </a:r>
          <a:r>
            <a:rPr kumimoji="1" lang="ja-JP" altLang="en-US" sz="1300">
              <a:solidFill>
                <a:schemeClr val="dk1"/>
              </a:solidFill>
              <a:effectLst/>
              <a:latin typeface="+mn-ea"/>
              <a:ea typeface="+mn-ea"/>
              <a:cs typeface="+mn-cs"/>
            </a:rPr>
            <a:t>市民病院への支出金が減少</a:t>
          </a:r>
          <a:r>
            <a:rPr kumimoji="1" lang="ja-JP" altLang="ja-JP" sz="1300">
              <a:solidFill>
                <a:schemeClr val="dk1"/>
              </a:solidFill>
              <a:effectLst/>
              <a:latin typeface="+mn-ea"/>
              <a:ea typeface="+mn-ea"/>
              <a:cs typeface="+mn-cs"/>
            </a:rPr>
            <a:t>したこと等により</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endParaRPr lang="ja-JP" altLang="ja-JP" sz="1300">
            <a:effectLst/>
            <a:latin typeface="+mn-ea"/>
            <a:ea typeface="+mn-ea"/>
          </a:endParaRPr>
        </a:p>
        <a:p>
          <a:endParaRPr kumimoji="1" lang="ja-JP" altLang="en-US" sz="1300" b="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120142</xdr:rowOff>
    </xdr:to>
    <xdr:cxnSp macro="">
      <xdr:nvCxnSpPr>
        <xdr:cNvPr id="309" name="直線コネクタ 308"/>
        <xdr:cNvCxnSpPr/>
      </xdr:nvCxnSpPr>
      <xdr:spPr>
        <a:xfrm flipV="1">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38</xdr:row>
      <xdr:rowOff>8128</xdr:rowOff>
    </xdr:to>
    <xdr:cxnSp macro="">
      <xdr:nvCxnSpPr>
        <xdr:cNvPr id="312" name="直線コネクタ 311"/>
        <xdr:cNvCxnSpPr/>
      </xdr:nvCxnSpPr>
      <xdr:spPr>
        <a:xfrm flipV="1">
          <a:off x="14782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38</xdr:row>
      <xdr:rowOff>8128</xdr:rowOff>
    </xdr:to>
    <xdr:cxnSp macro="">
      <xdr:nvCxnSpPr>
        <xdr:cNvPr id="315" name="直線コネクタ 314"/>
        <xdr:cNvCxnSpPr/>
      </xdr:nvCxnSpPr>
      <xdr:spPr>
        <a:xfrm>
          <a:off x="13893800" y="63632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19558</xdr:rowOff>
    </xdr:to>
    <xdr:cxnSp macro="">
      <xdr:nvCxnSpPr>
        <xdr:cNvPr id="318" name="直線コネクタ 317"/>
        <xdr:cNvCxnSpPr/>
      </xdr:nvCxnSpPr>
      <xdr:spPr>
        <a:xfrm>
          <a:off x="13004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30" name="円/楕円 329"/>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31" name="テキスト ボックス 330"/>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32" name="円/楕円 331"/>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33" name="テキスト ボックス 332"/>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6" name="円/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公債費に係る</a:t>
          </a:r>
          <a:r>
            <a:rPr kumimoji="1" lang="ja-JP" altLang="en-US" sz="1300">
              <a:solidFill>
                <a:sysClr val="windowText" lastClr="000000"/>
              </a:solidFill>
              <a:effectLst/>
              <a:latin typeface="+mn-ea"/>
              <a:ea typeface="+mn-ea"/>
              <a:cs typeface="+mn-cs"/>
            </a:rPr>
            <a:t>経常収支比率</a:t>
          </a:r>
          <a:r>
            <a:rPr kumimoji="1" lang="ja-JP" altLang="ja-JP" sz="1300">
              <a:solidFill>
                <a:sysClr val="windowText" lastClr="000000"/>
              </a:solidFill>
              <a:effectLst/>
              <a:latin typeface="+mn-ea"/>
              <a:ea typeface="+mn-ea"/>
              <a:cs typeface="+mn-cs"/>
            </a:rPr>
            <a:t>は、</a:t>
          </a:r>
          <a:r>
            <a:rPr kumimoji="1" lang="en-US" altLang="ja-JP" sz="1300">
              <a:solidFill>
                <a:sysClr val="windowText" lastClr="000000"/>
              </a:solidFill>
              <a:effectLst/>
              <a:latin typeface="+mn-ea"/>
              <a:ea typeface="+mn-ea"/>
              <a:cs typeface="+mn-cs"/>
            </a:rPr>
            <a:t>H</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年度において</a:t>
          </a:r>
          <a:r>
            <a:rPr kumimoji="1" lang="en-US" altLang="ja-JP" sz="1300">
              <a:solidFill>
                <a:schemeClr val="dk1"/>
              </a:solidFill>
              <a:effectLst/>
              <a:latin typeface="+mn-ea"/>
              <a:ea typeface="+mn-ea"/>
              <a:cs typeface="+mn-cs"/>
            </a:rPr>
            <a:t>12.7</a:t>
          </a:r>
          <a:r>
            <a:rPr kumimoji="1" lang="ja-JP" altLang="ja-JP" sz="1300">
              <a:solidFill>
                <a:schemeClr val="dk1"/>
              </a:solidFill>
              <a:effectLst/>
              <a:latin typeface="+mn-ea"/>
              <a:ea typeface="+mn-ea"/>
              <a:cs typeface="+mn-cs"/>
            </a:rPr>
            <a:t>％と類似団体平均と比べて低い水準にある。これは、不要不急の事業見直しの継続によるものである。今後</a:t>
          </a:r>
          <a:r>
            <a:rPr kumimoji="1" lang="ja-JP" altLang="en-US" sz="1300">
              <a:solidFill>
                <a:schemeClr val="dk1"/>
              </a:solidFill>
              <a:effectLst/>
              <a:latin typeface="+mn-ea"/>
              <a:ea typeface="+mn-ea"/>
              <a:cs typeface="+mn-cs"/>
            </a:rPr>
            <a:t>は、競馬場跡地の土地区画整理事業や公共施設の老朽化対策事業により増加が見込まれる。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136144</xdr:rowOff>
    </xdr:to>
    <xdr:cxnSp macro="">
      <xdr:nvCxnSpPr>
        <xdr:cNvPr id="367" name="直線コネクタ 366"/>
        <xdr:cNvCxnSpPr/>
      </xdr:nvCxnSpPr>
      <xdr:spPr>
        <a:xfrm>
          <a:off x="3987800" y="130977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136144</xdr:rowOff>
    </xdr:to>
    <xdr:cxnSp macro="">
      <xdr:nvCxnSpPr>
        <xdr:cNvPr id="370" name="直線コネクタ 369"/>
        <xdr:cNvCxnSpPr/>
      </xdr:nvCxnSpPr>
      <xdr:spPr>
        <a:xfrm flipV="1">
          <a:off x="3098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154432</xdr:rowOff>
    </xdr:to>
    <xdr:cxnSp macro="">
      <xdr:nvCxnSpPr>
        <xdr:cNvPr id="373" name="直線コネクタ 372"/>
        <xdr:cNvCxnSpPr/>
      </xdr:nvCxnSpPr>
      <xdr:spPr>
        <a:xfrm flipV="1">
          <a:off x="2209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154432</xdr:rowOff>
    </xdr:to>
    <xdr:cxnSp macro="">
      <xdr:nvCxnSpPr>
        <xdr:cNvPr id="376" name="直線コネクタ 375"/>
        <xdr:cNvCxnSpPr/>
      </xdr:nvCxnSpPr>
      <xdr:spPr>
        <a:xfrm>
          <a:off x="1320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6" name="円/楕円 38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8" name="円/楕円 387"/>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9" name="テキスト ボックス 388"/>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0" name="円/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2" name="円/楕円 391"/>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3" name="テキスト ボックス 392"/>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年度までは類似団体平均を大きく上回っていたが、</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より人件費が減少したこと等に伴い、類似団体平均と同じ水準となった。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H28</a:t>
          </a:r>
          <a:r>
            <a:rPr kumimoji="1" lang="ja-JP" altLang="en-US" sz="1300">
              <a:solidFill>
                <a:schemeClr val="dk1"/>
              </a:solidFill>
              <a:effectLst/>
              <a:latin typeface="+mn-ea"/>
              <a:ea typeface="+mn-ea"/>
              <a:cs typeface="+mn-cs"/>
            </a:rPr>
            <a:t>年度も類似団体平均とほぼ同じ水準であるが、扶助費の経常収支比率が大きく増加していることから、今後は類似団体平均を上回る可能性もある。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76</xdr:row>
      <xdr:rowOff>138430</xdr:rowOff>
    </xdr:to>
    <xdr:cxnSp macro="">
      <xdr:nvCxnSpPr>
        <xdr:cNvPr id="428" name="直線コネクタ 427"/>
        <xdr:cNvCxnSpPr/>
      </xdr:nvCxnSpPr>
      <xdr:spPr>
        <a:xfrm>
          <a:off x="15671800" y="131191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31750</xdr:rowOff>
    </xdr:to>
    <xdr:cxnSp macro="">
      <xdr:nvCxnSpPr>
        <xdr:cNvPr id="431" name="直線コネクタ 430"/>
        <xdr:cNvCxnSpPr/>
      </xdr:nvCxnSpPr>
      <xdr:spPr>
        <a:xfrm flipV="1">
          <a:off x="14782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46989</xdr:rowOff>
    </xdr:to>
    <xdr:cxnSp macro="">
      <xdr:nvCxnSpPr>
        <xdr:cNvPr id="434" name="直線コネクタ 433"/>
        <xdr:cNvCxnSpPr/>
      </xdr:nvCxnSpPr>
      <xdr:spPr>
        <a:xfrm flipV="1">
          <a:off x="13893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46989</xdr:rowOff>
    </xdr:to>
    <xdr:cxnSp macro="">
      <xdr:nvCxnSpPr>
        <xdr:cNvPr id="437" name="直線コネクタ 436"/>
        <xdr:cNvCxnSpPr/>
      </xdr:nvCxnSpPr>
      <xdr:spPr>
        <a:xfrm>
          <a:off x="13004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7" name="円/楕円 446"/>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48"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9" name="円/楕円 448"/>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50" name="テキスト ボックス 449"/>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1" name="円/楕円 450"/>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2" name="テキスト ボックス 451"/>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3" name="円/楕円 452"/>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4" name="テキスト ボックス 45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5" name="円/楕円 454"/>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56" name="テキスト ボックス 455"/>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熊本県荒尾市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112141</xdr:rowOff>
    </xdr:from>
    <xdr:to>
      <xdr:col>4</xdr:col>
      <xdr:colOff>1117600</xdr:colOff>
      <xdr:row>18</xdr:row>
      <xdr:rowOff>133096</xdr:rowOff>
    </xdr:to>
    <xdr:cxnSp macro="">
      <xdr:nvCxnSpPr>
        <xdr:cNvPr id="50" name="直線コネクタ 49"/>
        <xdr:cNvCxnSpPr/>
      </xdr:nvCxnSpPr>
      <xdr:spPr bwMode="auto">
        <a:xfrm>
          <a:off x="5003800" y="3074416"/>
          <a:ext cx="647700" cy="19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112141</xdr:rowOff>
    </xdr:from>
    <xdr:to>
      <xdr:col>4</xdr:col>
      <xdr:colOff>469900</xdr:colOff>
      <xdr:row>17</xdr:row>
      <xdr:rowOff>130543</xdr:rowOff>
    </xdr:to>
    <xdr:cxnSp macro="">
      <xdr:nvCxnSpPr>
        <xdr:cNvPr id="53" name="直線コネクタ 52"/>
        <xdr:cNvCxnSpPr/>
      </xdr:nvCxnSpPr>
      <xdr:spPr bwMode="auto">
        <a:xfrm flipV="1">
          <a:off x="4305300" y="3074416"/>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96539</xdr:rowOff>
    </xdr:from>
    <xdr:to>
      <xdr:col>3</xdr:col>
      <xdr:colOff>904875</xdr:colOff>
      <xdr:row>17</xdr:row>
      <xdr:rowOff>130543</xdr:rowOff>
    </xdr:to>
    <xdr:cxnSp macro="">
      <xdr:nvCxnSpPr>
        <xdr:cNvPr id="56" name="直線コネクタ 55"/>
        <xdr:cNvCxnSpPr/>
      </xdr:nvCxnSpPr>
      <xdr:spPr bwMode="auto">
        <a:xfrm>
          <a:off x="3606800" y="3058814"/>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62992</xdr:rowOff>
    </xdr:from>
    <xdr:to>
      <xdr:col>3</xdr:col>
      <xdr:colOff>206375</xdr:colOff>
      <xdr:row>17</xdr:row>
      <xdr:rowOff>96539</xdr:rowOff>
    </xdr:to>
    <xdr:cxnSp macro="">
      <xdr:nvCxnSpPr>
        <xdr:cNvPr id="59" name="直線コネクタ 58"/>
        <xdr:cNvCxnSpPr/>
      </xdr:nvCxnSpPr>
      <xdr:spPr bwMode="auto">
        <a:xfrm>
          <a:off x="2908300" y="3025267"/>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82296</xdr:rowOff>
    </xdr:from>
    <xdr:to>
      <xdr:col>5</xdr:col>
      <xdr:colOff>34925</xdr:colOff>
      <xdr:row>19</xdr:row>
      <xdr:rowOff>12446</xdr:rowOff>
    </xdr:to>
    <xdr:sp macro="" textlink="">
      <xdr:nvSpPr>
        <xdr:cNvPr id="69" name="円/楕円 68"/>
        <xdr:cNvSpPr/>
      </xdr:nvSpPr>
      <xdr:spPr bwMode="auto">
        <a:xfrm>
          <a:off x="5600700" y="321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54373</xdr:rowOff>
    </xdr:from>
    <xdr:ext cx="762000" cy="259045"/>
    <xdr:sp macro="" textlink="">
      <xdr:nvSpPr>
        <xdr:cNvPr id="70" name="人口1人当たり決算額の推移該当値テキスト130"/>
        <xdr:cNvSpPr txBox="1"/>
      </xdr:nvSpPr>
      <xdr:spPr>
        <a:xfrm>
          <a:off x="5740400" y="318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55,180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61341</xdr:rowOff>
    </xdr:from>
    <xdr:to>
      <xdr:col>4</xdr:col>
      <xdr:colOff>520700</xdr:colOff>
      <xdr:row>17</xdr:row>
      <xdr:rowOff>162941</xdr:rowOff>
    </xdr:to>
    <xdr:sp macro="" textlink="">
      <xdr:nvSpPr>
        <xdr:cNvPr id="71" name="円/楕円 70"/>
        <xdr:cNvSpPr/>
      </xdr:nvSpPr>
      <xdr:spPr bwMode="auto">
        <a:xfrm>
          <a:off x="4953000" y="302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147718</xdr:rowOff>
    </xdr:from>
    <xdr:ext cx="736600" cy="259045"/>
    <xdr:sp macro="" textlink="">
      <xdr:nvSpPr>
        <xdr:cNvPr id="72" name="テキスト ボックス 71"/>
        <xdr:cNvSpPr txBox="1"/>
      </xdr:nvSpPr>
      <xdr:spPr>
        <a:xfrm>
          <a:off x="4622800" y="31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79743</xdr:rowOff>
    </xdr:from>
    <xdr:to>
      <xdr:col>3</xdr:col>
      <xdr:colOff>955675</xdr:colOff>
      <xdr:row>18</xdr:row>
      <xdr:rowOff>9893</xdr:rowOff>
    </xdr:to>
    <xdr:sp macro="" textlink="">
      <xdr:nvSpPr>
        <xdr:cNvPr id="73" name="円/楕円 72"/>
        <xdr:cNvSpPr/>
      </xdr:nvSpPr>
      <xdr:spPr bwMode="auto">
        <a:xfrm>
          <a:off x="4254500" y="304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166120</xdr:rowOff>
    </xdr:from>
    <xdr:ext cx="762000" cy="259045"/>
    <xdr:sp macro="" textlink="">
      <xdr:nvSpPr>
        <xdr:cNvPr id="74" name="テキスト ボックス 73"/>
        <xdr:cNvSpPr txBox="1"/>
      </xdr:nvSpPr>
      <xdr:spPr>
        <a:xfrm>
          <a:off x="3924300" y="31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45739</xdr:rowOff>
    </xdr:from>
    <xdr:to>
      <xdr:col>3</xdr:col>
      <xdr:colOff>257175</xdr:colOff>
      <xdr:row>17</xdr:row>
      <xdr:rowOff>147339</xdr:rowOff>
    </xdr:to>
    <xdr:sp macro="" textlink="">
      <xdr:nvSpPr>
        <xdr:cNvPr id="75" name="円/楕円 74"/>
        <xdr:cNvSpPr/>
      </xdr:nvSpPr>
      <xdr:spPr bwMode="auto">
        <a:xfrm>
          <a:off x="3556000" y="30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132116</xdr:rowOff>
    </xdr:from>
    <xdr:ext cx="762000" cy="259045"/>
    <xdr:sp macro="" textlink="">
      <xdr:nvSpPr>
        <xdr:cNvPr id="76" name="テキスト ボックス 75"/>
        <xdr:cNvSpPr txBox="1"/>
      </xdr:nvSpPr>
      <xdr:spPr>
        <a:xfrm>
          <a:off x="3225800" y="309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12192</xdr:rowOff>
    </xdr:from>
    <xdr:to>
      <xdr:col>2</xdr:col>
      <xdr:colOff>692150</xdr:colOff>
      <xdr:row>17</xdr:row>
      <xdr:rowOff>113792</xdr:rowOff>
    </xdr:to>
    <xdr:sp macro="" textlink="">
      <xdr:nvSpPr>
        <xdr:cNvPr id="77" name="円/楕円 76"/>
        <xdr:cNvSpPr/>
      </xdr:nvSpPr>
      <xdr:spPr bwMode="auto">
        <a:xfrm>
          <a:off x="2857500" y="29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98569</xdr:rowOff>
    </xdr:from>
    <xdr:ext cx="762000" cy="259045"/>
    <xdr:sp macro="" textlink="">
      <xdr:nvSpPr>
        <xdr:cNvPr id="78" name="テキスト ボックス 77"/>
        <xdr:cNvSpPr txBox="1"/>
      </xdr:nvSpPr>
      <xdr:spPr>
        <a:xfrm>
          <a:off x="2527300" y="306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194837</xdr:rowOff>
    </xdr:from>
    <xdr:to>
      <xdr:col>4</xdr:col>
      <xdr:colOff>1117600</xdr:colOff>
      <xdr:row>35</xdr:row>
      <xdr:rowOff>229260</xdr:rowOff>
    </xdr:to>
    <xdr:cxnSp macro="">
      <xdr:nvCxnSpPr>
        <xdr:cNvPr id="111" name="直線コネクタ 110"/>
        <xdr:cNvCxnSpPr/>
      </xdr:nvCxnSpPr>
      <xdr:spPr bwMode="auto">
        <a:xfrm flipV="1">
          <a:off x="5003800" y="6805187"/>
          <a:ext cx="6477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159842</xdr:rowOff>
    </xdr:from>
    <xdr:to>
      <xdr:col>4</xdr:col>
      <xdr:colOff>469900</xdr:colOff>
      <xdr:row>35</xdr:row>
      <xdr:rowOff>229260</xdr:rowOff>
    </xdr:to>
    <xdr:cxnSp macro="">
      <xdr:nvCxnSpPr>
        <xdr:cNvPr id="114" name="直線コネクタ 113"/>
        <xdr:cNvCxnSpPr/>
      </xdr:nvCxnSpPr>
      <xdr:spPr bwMode="auto">
        <a:xfrm>
          <a:off x="4305300" y="6770192"/>
          <a:ext cx="698500" cy="6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141707</xdr:rowOff>
    </xdr:from>
    <xdr:to>
      <xdr:col>3</xdr:col>
      <xdr:colOff>904875</xdr:colOff>
      <xdr:row>35</xdr:row>
      <xdr:rowOff>159842</xdr:rowOff>
    </xdr:to>
    <xdr:cxnSp macro="">
      <xdr:nvCxnSpPr>
        <xdr:cNvPr id="117" name="直線コネクタ 116"/>
        <xdr:cNvCxnSpPr/>
      </xdr:nvCxnSpPr>
      <xdr:spPr bwMode="auto">
        <a:xfrm>
          <a:off x="3606800" y="6752057"/>
          <a:ext cx="6985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141707</xdr:rowOff>
    </xdr:from>
    <xdr:to>
      <xdr:col>3</xdr:col>
      <xdr:colOff>206375</xdr:colOff>
      <xdr:row>35</xdr:row>
      <xdr:rowOff>179121</xdr:rowOff>
    </xdr:to>
    <xdr:cxnSp macro="">
      <xdr:nvCxnSpPr>
        <xdr:cNvPr id="120" name="直線コネクタ 119"/>
        <xdr:cNvCxnSpPr/>
      </xdr:nvCxnSpPr>
      <xdr:spPr bwMode="auto">
        <a:xfrm flipV="1">
          <a:off x="2908300" y="6752057"/>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144037</xdr:rowOff>
    </xdr:from>
    <xdr:to>
      <xdr:col>5</xdr:col>
      <xdr:colOff>34925</xdr:colOff>
      <xdr:row>35</xdr:row>
      <xdr:rowOff>245637</xdr:rowOff>
    </xdr:to>
    <xdr:sp macro="" textlink="">
      <xdr:nvSpPr>
        <xdr:cNvPr id="130" name="円/楕円 129"/>
        <xdr:cNvSpPr/>
      </xdr:nvSpPr>
      <xdr:spPr bwMode="auto">
        <a:xfrm>
          <a:off x="56007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332014</xdr:rowOff>
    </xdr:from>
    <xdr:ext cx="762000" cy="259045"/>
    <xdr:sp macro="" textlink="">
      <xdr:nvSpPr>
        <xdr:cNvPr id="131" name="人口1人当たり決算額の推移該当値テキスト445"/>
        <xdr:cNvSpPr txBox="1"/>
      </xdr:nvSpPr>
      <xdr:spPr>
        <a:xfrm>
          <a:off x="5740400" y="659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178460</xdr:rowOff>
    </xdr:from>
    <xdr:to>
      <xdr:col>4</xdr:col>
      <xdr:colOff>520700</xdr:colOff>
      <xdr:row>35</xdr:row>
      <xdr:rowOff>280060</xdr:rowOff>
    </xdr:to>
    <xdr:sp macro="" textlink="">
      <xdr:nvSpPr>
        <xdr:cNvPr id="132" name="円/楕円 131"/>
        <xdr:cNvSpPr/>
      </xdr:nvSpPr>
      <xdr:spPr bwMode="auto">
        <a:xfrm>
          <a:off x="4953000" y="678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290237</xdr:rowOff>
    </xdr:from>
    <xdr:ext cx="736600" cy="259045"/>
    <xdr:sp macro="" textlink="">
      <xdr:nvSpPr>
        <xdr:cNvPr id="133" name="テキスト ボックス 132"/>
        <xdr:cNvSpPr txBox="1"/>
      </xdr:nvSpPr>
      <xdr:spPr>
        <a:xfrm>
          <a:off x="4622800" y="65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109042</xdr:rowOff>
    </xdr:from>
    <xdr:to>
      <xdr:col>3</xdr:col>
      <xdr:colOff>955675</xdr:colOff>
      <xdr:row>35</xdr:row>
      <xdr:rowOff>210642</xdr:rowOff>
    </xdr:to>
    <xdr:sp macro="" textlink="">
      <xdr:nvSpPr>
        <xdr:cNvPr id="134" name="円/楕円 133"/>
        <xdr:cNvSpPr/>
      </xdr:nvSpPr>
      <xdr:spPr bwMode="auto">
        <a:xfrm>
          <a:off x="4254500" y="67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220819</xdr:rowOff>
    </xdr:from>
    <xdr:ext cx="762000" cy="259045"/>
    <xdr:sp macro="" textlink="">
      <xdr:nvSpPr>
        <xdr:cNvPr id="135" name="テキスト ボックス 134"/>
        <xdr:cNvSpPr txBox="1"/>
      </xdr:nvSpPr>
      <xdr:spPr>
        <a:xfrm>
          <a:off x="3924300" y="648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90907</xdr:rowOff>
    </xdr:from>
    <xdr:to>
      <xdr:col>3</xdr:col>
      <xdr:colOff>257175</xdr:colOff>
      <xdr:row>35</xdr:row>
      <xdr:rowOff>192507</xdr:rowOff>
    </xdr:to>
    <xdr:sp macro="" textlink="">
      <xdr:nvSpPr>
        <xdr:cNvPr id="136" name="円/楕円 135"/>
        <xdr:cNvSpPr/>
      </xdr:nvSpPr>
      <xdr:spPr bwMode="auto">
        <a:xfrm>
          <a:off x="3556000" y="67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202684</xdr:rowOff>
    </xdr:from>
    <xdr:ext cx="762000" cy="259045"/>
    <xdr:sp macro="" textlink="">
      <xdr:nvSpPr>
        <xdr:cNvPr id="137" name="テキスト ボックス 136"/>
        <xdr:cNvSpPr txBox="1"/>
      </xdr:nvSpPr>
      <xdr:spPr>
        <a:xfrm>
          <a:off x="3225800" y="6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128321</xdr:rowOff>
    </xdr:from>
    <xdr:to>
      <xdr:col>2</xdr:col>
      <xdr:colOff>692150</xdr:colOff>
      <xdr:row>35</xdr:row>
      <xdr:rowOff>229921</xdr:rowOff>
    </xdr:to>
    <xdr:sp macro="" textlink="">
      <xdr:nvSpPr>
        <xdr:cNvPr id="138" name="円/楕円 137"/>
        <xdr:cNvSpPr/>
      </xdr:nvSpPr>
      <xdr:spPr bwMode="auto">
        <a:xfrm>
          <a:off x="2857500" y="67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240098</xdr:rowOff>
    </xdr:from>
    <xdr:ext cx="762000" cy="259045"/>
    <xdr:sp macro="" textlink="">
      <xdr:nvSpPr>
        <xdr:cNvPr id="139" name="テキスト ボックス 138"/>
        <xdr:cNvSpPr txBox="1"/>
      </xdr:nvSpPr>
      <xdr:spPr>
        <a:xfrm>
          <a:off x="2527300" y="650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53,961
53,710
57.37
21,273,279
20,661,383
562,718
11,739,413
15,543,131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50615</xdr:rowOff>
    </xdr:from>
    <xdr:to>
      <xdr:col>6</xdr:col>
      <xdr:colOff>511175</xdr:colOff>
      <xdr:row>37</xdr:row>
      <xdr:rowOff>129665</xdr:rowOff>
    </xdr:to>
    <xdr:cxnSp macro="">
      <xdr:nvCxnSpPr>
        <xdr:cNvPr id="59" name="直線コネクタ 58"/>
        <xdr:cNvCxnSpPr/>
      </xdr:nvCxnSpPr>
      <xdr:spPr>
        <a:xfrm>
          <a:off x="3797300" y="6394265"/>
          <a:ext cx="8382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136363</xdr:rowOff>
    </xdr:from>
    <xdr:to>
      <xdr:col>5</xdr:col>
      <xdr:colOff>358775</xdr:colOff>
      <xdr:row>37</xdr:row>
      <xdr:rowOff>50615</xdr:rowOff>
    </xdr:to>
    <xdr:cxnSp macro="">
      <xdr:nvCxnSpPr>
        <xdr:cNvPr id="62" name="直線コネクタ 61"/>
        <xdr:cNvCxnSpPr/>
      </xdr:nvCxnSpPr>
      <xdr:spPr>
        <a:xfrm>
          <a:off x="2908300" y="6308563"/>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100358</xdr:rowOff>
    </xdr:from>
    <xdr:to>
      <xdr:col>4</xdr:col>
      <xdr:colOff>155575</xdr:colOff>
      <xdr:row>36</xdr:row>
      <xdr:rowOff>136363</xdr:rowOff>
    </xdr:to>
    <xdr:cxnSp macro="">
      <xdr:nvCxnSpPr>
        <xdr:cNvPr id="65" name="直線コネクタ 64"/>
        <xdr:cNvCxnSpPr/>
      </xdr:nvCxnSpPr>
      <xdr:spPr>
        <a:xfrm>
          <a:off x="2019300" y="6272558"/>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100358</xdr:rowOff>
    </xdr:from>
    <xdr:to>
      <xdr:col>2</xdr:col>
      <xdr:colOff>638175</xdr:colOff>
      <xdr:row>36</xdr:row>
      <xdr:rowOff>139906</xdr:rowOff>
    </xdr:to>
    <xdr:cxnSp macro="">
      <xdr:nvCxnSpPr>
        <xdr:cNvPr id="68" name="直線コネクタ 67"/>
        <xdr:cNvCxnSpPr/>
      </xdr:nvCxnSpPr>
      <xdr:spPr>
        <a:xfrm flipV="1">
          <a:off x="1130300" y="6272558"/>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78865</xdr:rowOff>
    </xdr:from>
    <xdr:to>
      <xdr:col>6</xdr:col>
      <xdr:colOff>561975</xdr:colOff>
      <xdr:row>38</xdr:row>
      <xdr:rowOff>9015</xdr:rowOff>
    </xdr:to>
    <xdr:sp macro="" textlink="">
      <xdr:nvSpPr>
        <xdr:cNvPr id="78" name="円/楕円 77"/>
        <xdr:cNvSpPr/>
      </xdr:nvSpPr>
      <xdr:spPr>
        <a:xfrm>
          <a:off x="4584700" y="64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57292</xdr:rowOff>
    </xdr:from>
    <xdr:ext cx="534377" cy="259045"/>
    <xdr:sp macro="" textlink="">
      <xdr:nvSpPr>
        <xdr:cNvPr id="79" name="人件費該当値テキスト"/>
        <xdr:cNvSpPr txBox="1"/>
      </xdr:nvSpPr>
      <xdr:spPr>
        <a:xfrm>
          <a:off x="4686300" y="64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171265</xdr:rowOff>
    </xdr:from>
    <xdr:to>
      <xdr:col>5</xdr:col>
      <xdr:colOff>409575</xdr:colOff>
      <xdr:row>37</xdr:row>
      <xdr:rowOff>101415</xdr:rowOff>
    </xdr:to>
    <xdr:sp macro="" textlink="">
      <xdr:nvSpPr>
        <xdr:cNvPr id="80" name="円/楕円 79"/>
        <xdr:cNvSpPr/>
      </xdr:nvSpPr>
      <xdr:spPr>
        <a:xfrm>
          <a:off x="37465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92542</xdr:rowOff>
    </xdr:from>
    <xdr:ext cx="534377" cy="259045"/>
    <xdr:sp macro="" textlink="">
      <xdr:nvSpPr>
        <xdr:cNvPr id="81" name="テキスト ボックス 80"/>
        <xdr:cNvSpPr txBox="1"/>
      </xdr:nvSpPr>
      <xdr:spPr>
        <a:xfrm>
          <a:off x="3530111" y="64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85563</xdr:rowOff>
    </xdr:from>
    <xdr:to>
      <xdr:col>4</xdr:col>
      <xdr:colOff>206375</xdr:colOff>
      <xdr:row>37</xdr:row>
      <xdr:rowOff>15713</xdr:rowOff>
    </xdr:to>
    <xdr:sp macro="" textlink="">
      <xdr:nvSpPr>
        <xdr:cNvPr id="82" name="円/楕円 81"/>
        <xdr:cNvSpPr/>
      </xdr:nvSpPr>
      <xdr:spPr>
        <a:xfrm>
          <a:off x="2857500" y="62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6840</xdr:rowOff>
    </xdr:from>
    <xdr:ext cx="534377" cy="259045"/>
    <xdr:sp macro="" textlink="">
      <xdr:nvSpPr>
        <xdr:cNvPr id="83" name="テキスト ボックス 82"/>
        <xdr:cNvSpPr txBox="1"/>
      </xdr:nvSpPr>
      <xdr:spPr>
        <a:xfrm>
          <a:off x="2641111" y="63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49558</xdr:rowOff>
    </xdr:from>
    <xdr:to>
      <xdr:col>3</xdr:col>
      <xdr:colOff>3175</xdr:colOff>
      <xdr:row>36</xdr:row>
      <xdr:rowOff>151158</xdr:rowOff>
    </xdr:to>
    <xdr:sp macro="" textlink="">
      <xdr:nvSpPr>
        <xdr:cNvPr id="84" name="円/楕円 83"/>
        <xdr:cNvSpPr/>
      </xdr:nvSpPr>
      <xdr:spPr>
        <a:xfrm>
          <a:off x="1968500" y="62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142285</xdr:rowOff>
    </xdr:from>
    <xdr:ext cx="534377" cy="259045"/>
    <xdr:sp macro="" textlink="">
      <xdr:nvSpPr>
        <xdr:cNvPr id="85" name="テキスト ボックス 84"/>
        <xdr:cNvSpPr txBox="1"/>
      </xdr:nvSpPr>
      <xdr:spPr>
        <a:xfrm>
          <a:off x="1752111" y="63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89106</xdr:rowOff>
    </xdr:from>
    <xdr:to>
      <xdr:col>1</xdr:col>
      <xdr:colOff>485775</xdr:colOff>
      <xdr:row>37</xdr:row>
      <xdr:rowOff>19256</xdr:rowOff>
    </xdr:to>
    <xdr:sp macro="" textlink="">
      <xdr:nvSpPr>
        <xdr:cNvPr id="86" name="円/楕円 85"/>
        <xdr:cNvSpPr/>
      </xdr:nvSpPr>
      <xdr:spPr>
        <a:xfrm>
          <a:off x="1079500" y="62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10383</xdr:rowOff>
    </xdr:from>
    <xdr:ext cx="534377" cy="259045"/>
    <xdr:sp macro="" textlink="">
      <xdr:nvSpPr>
        <xdr:cNvPr id="87" name="テキスト ボックス 86"/>
        <xdr:cNvSpPr txBox="1"/>
      </xdr:nvSpPr>
      <xdr:spPr>
        <a:xfrm>
          <a:off x="863111" y="63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155539</xdr:rowOff>
    </xdr:from>
    <xdr:to>
      <xdr:col>6</xdr:col>
      <xdr:colOff>511175</xdr:colOff>
      <xdr:row>58</xdr:row>
      <xdr:rowOff>62335</xdr:rowOff>
    </xdr:to>
    <xdr:cxnSp macro="">
      <xdr:nvCxnSpPr>
        <xdr:cNvPr id="119" name="直線コネクタ 118"/>
        <xdr:cNvCxnSpPr/>
      </xdr:nvCxnSpPr>
      <xdr:spPr>
        <a:xfrm flipV="1">
          <a:off x="3797300" y="9928189"/>
          <a:ext cx="8382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62335</xdr:rowOff>
    </xdr:from>
    <xdr:to>
      <xdr:col>5</xdr:col>
      <xdr:colOff>358775</xdr:colOff>
      <xdr:row>58</xdr:row>
      <xdr:rowOff>146035</xdr:rowOff>
    </xdr:to>
    <xdr:cxnSp macro="">
      <xdr:nvCxnSpPr>
        <xdr:cNvPr id="122" name="直線コネクタ 121"/>
        <xdr:cNvCxnSpPr/>
      </xdr:nvCxnSpPr>
      <xdr:spPr>
        <a:xfrm flipV="1">
          <a:off x="2908300" y="10006435"/>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146035</xdr:rowOff>
    </xdr:from>
    <xdr:to>
      <xdr:col>4</xdr:col>
      <xdr:colOff>155575</xdr:colOff>
      <xdr:row>59</xdr:row>
      <xdr:rowOff>31703</xdr:rowOff>
    </xdr:to>
    <xdr:cxnSp macro="">
      <xdr:nvCxnSpPr>
        <xdr:cNvPr id="125" name="直線コネクタ 124"/>
        <xdr:cNvCxnSpPr/>
      </xdr:nvCxnSpPr>
      <xdr:spPr>
        <a:xfrm flipV="1">
          <a:off x="2019300" y="10090135"/>
          <a:ext cx="8890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158837</xdr:rowOff>
    </xdr:from>
    <xdr:to>
      <xdr:col>2</xdr:col>
      <xdr:colOff>638175</xdr:colOff>
      <xdr:row>59</xdr:row>
      <xdr:rowOff>31703</xdr:rowOff>
    </xdr:to>
    <xdr:cxnSp macro="">
      <xdr:nvCxnSpPr>
        <xdr:cNvPr id="128" name="直線コネクタ 127"/>
        <xdr:cNvCxnSpPr/>
      </xdr:nvCxnSpPr>
      <xdr:spPr>
        <a:xfrm>
          <a:off x="1130300" y="10102937"/>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104739</xdr:rowOff>
    </xdr:from>
    <xdr:to>
      <xdr:col>6</xdr:col>
      <xdr:colOff>561975</xdr:colOff>
      <xdr:row>58</xdr:row>
      <xdr:rowOff>34889</xdr:rowOff>
    </xdr:to>
    <xdr:sp macro="" textlink="">
      <xdr:nvSpPr>
        <xdr:cNvPr id="138" name="円/楕円 137"/>
        <xdr:cNvSpPr/>
      </xdr:nvSpPr>
      <xdr:spPr>
        <a:xfrm>
          <a:off x="4584700" y="98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83166</xdr:rowOff>
    </xdr:from>
    <xdr:ext cx="534377" cy="259045"/>
    <xdr:sp macro="" textlink="">
      <xdr:nvSpPr>
        <xdr:cNvPr id="139" name="物件費該当値テキスト"/>
        <xdr:cNvSpPr txBox="1"/>
      </xdr:nvSpPr>
      <xdr:spPr>
        <a:xfrm>
          <a:off x="4686300" y="98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11535</xdr:rowOff>
    </xdr:from>
    <xdr:to>
      <xdr:col>5</xdr:col>
      <xdr:colOff>409575</xdr:colOff>
      <xdr:row>58</xdr:row>
      <xdr:rowOff>113135</xdr:rowOff>
    </xdr:to>
    <xdr:sp macro="" textlink="">
      <xdr:nvSpPr>
        <xdr:cNvPr id="140" name="円/楕円 139"/>
        <xdr:cNvSpPr/>
      </xdr:nvSpPr>
      <xdr:spPr>
        <a:xfrm>
          <a:off x="3746500" y="99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104262</xdr:rowOff>
    </xdr:from>
    <xdr:ext cx="534377" cy="259045"/>
    <xdr:sp macro="" textlink="">
      <xdr:nvSpPr>
        <xdr:cNvPr id="141" name="テキスト ボックス 140"/>
        <xdr:cNvSpPr txBox="1"/>
      </xdr:nvSpPr>
      <xdr:spPr>
        <a:xfrm>
          <a:off x="3530111" y="100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95235</xdr:rowOff>
    </xdr:from>
    <xdr:to>
      <xdr:col>4</xdr:col>
      <xdr:colOff>206375</xdr:colOff>
      <xdr:row>59</xdr:row>
      <xdr:rowOff>25385</xdr:rowOff>
    </xdr:to>
    <xdr:sp macro="" textlink="">
      <xdr:nvSpPr>
        <xdr:cNvPr id="142" name="円/楕円 141"/>
        <xdr:cNvSpPr/>
      </xdr:nvSpPr>
      <xdr:spPr>
        <a:xfrm>
          <a:off x="2857500" y="10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16512</xdr:rowOff>
    </xdr:from>
    <xdr:ext cx="534377" cy="259045"/>
    <xdr:sp macro="" textlink="">
      <xdr:nvSpPr>
        <xdr:cNvPr id="143" name="テキスト ボックス 142"/>
        <xdr:cNvSpPr txBox="1"/>
      </xdr:nvSpPr>
      <xdr:spPr>
        <a:xfrm>
          <a:off x="2641111" y="101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152353</xdr:rowOff>
    </xdr:from>
    <xdr:to>
      <xdr:col>3</xdr:col>
      <xdr:colOff>3175</xdr:colOff>
      <xdr:row>59</xdr:row>
      <xdr:rowOff>82503</xdr:rowOff>
    </xdr:to>
    <xdr:sp macro="" textlink="">
      <xdr:nvSpPr>
        <xdr:cNvPr id="144" name="円/楕円 143"/>
        <xdr:cNvSpPr/>
      </xdr:nvSpPr>
      <xdr:spPr>
        <a:xfrm>
          <a:off x="1968500" y="100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73630</xdr:rowOff>
    </xdr:from>
    <xdr:ext cx="534377" cy="259045"/>
    <xdr:sp macro="" textlink="">
      <xdr:nvSpPr>
        <xdr:cNvPr id="145" name="テキスト ボックス 144"/>
        <xdr:cNvSpPr txBox="1"/>
      </xdr:nvSpPr>
      <xdr:spPr>
        <a:xfrm>
          <a:off x="1752111" y="101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108037</xdr:rowOff>
    </xdr:from>
    <xdr:to>
      <xdr:col>1</xdr:col>
      <xdr:colOff>485775</xdr:colOff>
      <xdr:row>59</xdr:row>
      <xdr:rowOff>38187</xdr:rowOff>
    </xdr:to>
    <xdr:sp macro="" textlink="">
      <xdr:nvSpPr>
        <xdr:cNvPr id="146" name="円/楕円 145"/>
        <xdr:cNvSpPr/>
      </xdr:nvSpPr>
      <xdr:spPr>
        <a:xfrm>
          <a:off x="1079500" y="100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29314</xdr:rowOff>
    </xdr:from>
    <xdr:ext cx="534377" cy="259045"/>
    <xdr:sp macro="" textlink="">
      <xdr:nvSpPr>
        <xdr:cNvPr id="147" name="テキスト ボックス 146"/>
        <xdr:cNvSpPr txBox="1"/>
      </xdr:nvSpPr>
      <xdr:spPr>
        <a:xfrm>
          <a:off x="863111" y="101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151016</xdr:rowOff>
    </xdr:from>
    <xdr:to>
      <xdr:col>6</xdr:col>
      <xdr:colOff>511175</xdr:colOff>
      <xdr:row>76</xdr:row>
      <xdr:rowOff>171304</xdr:rowOff>
    </xdr:to>
    <xdr:cxnSp macro="">
      <xdr:nvCxnSpPr>
        <xdr:cNvPr id="172" name="直線コネクタ 171"/>
        <xdr:cNvCxnSpPr/>
      </xdr:nvCxnSpPr>
      <xdr:spPr>
        <a:xfrm flipV="1">
          <a:off x="3797300" y="13181216"/>
          <a:ext cx="8382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166846</xdr:rowOff>
    </xdr:from>
    <xdr:to>
      <xdr:col>5</xdr:col>
      <xdr:colOff>358775</xdr:colOff>
      <xdr:row>76</xdr:row>
      <xdr:rowOff>171304</xdr:rowOff>
    </xdr:to>
    <xdr:cxnSp macro="">
      <xdr:nvCxnSpPr>
        <xdr:cNvPr id="175" name="直線コネクタ 174"/>
        <xdr:cNvCxnSpPr/>
      </xdr:nvCxnSpPr>
      <xdr:spPr>
        <a:xfrm>
          <a:off x="2908300" y="1319704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166846</xdr:rowOff>
    </xdr:from>
    <xdr:to>
      <xdr:col>4</xdr:col>
      <xdr:colOff>155575</xdr:colOff>
      <xdr:row>77</xdr:row>
      <xdr:rowOff>23113</xdr:rowOff>
    </xdr:to>
    <xdr:cxnSp macro="">
      <xdr:nvCxnSpPr>
        <xdr:cNvPr id="178" name="直線コネクタ 177"/>
        <xdr:cNvCxnSpPr/>
      </xdr:nvCxnSpPr>
      <xdr:spPr>
        <a:xfrm flipV="1">
          <a:off x="2019300" y="13197046"/>
          <a:ext cx="8890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23113</xdr:rowOff>
    </xdr:from>
    <xdr:to>
      <xdr:col>2</xdr:col>
      <xdr:colOff>638175</xdr:colOff>
      <xdr:row>77</xdr:row>
      <xdr:rowOff>24257</xdr:rowOff>
    </xdr:to>
    <xdr:cxnSp macro="">
      <xdr:nvCxnSpPr>
        <xdr:cNvPr id="181" name="直線コネクタ 180"/>
        <xdr:cNvCxnSpPr/>
      </xdr:nvCxnSpPr>
      <xdr:spPr>
        <a:xfrm flipV="1">
          <a:off x="1130300" y="132247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100216</xdr:rowOff>
    </xdr:from>
    <xdr:to>
      <xdr:col>6</xdr:col>
      <xdr:colOff>561975</xdr:colOff>
      <xdr:row>77</xdr:row>
      <xdr:rowOff>30366</xdr:rowOff>
    </xdr:to>
    <xdr:sp macro="" textlink="">
      <xdr:nvSpPr>
        <xdr:cNvPr id="191" name="円/楕円 190"/>
        <xdr:cNvSpPr/>
      </xdr:nvSpPr>
      <xdr:spPr>
        <a:xfrm>
          <a:off x="4584700" y="131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123093</xdr:rowOff>
    </xdr:from>
    <xdr:ext cx="469744" cy="259045"/>
    <xdr:sp macro="" textlink="">
      <xdr:nvSpPr>
        <xdr:cNvPr id="192" name="維持補修費該当値テキスト"/>
        <xdr:cNvSpPr txBox="1"/>
      </xdr:nvSpPr>
      <xdr:spPr>
        <a:xfrm>
          <a:off x="4686300" y="129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120504</xdr:rowOff>
    </xdr:from>
    <xdr:to>
      <xdr:col>5</xdr:col>
      <xdr:colOff>409575</xdr:colOff>
      <xdr:row>77</xdr:row>
      <xdr:rowOff>50654</xdr:rowOff>
    </xdr:to>
    <xdr:sp macro="" textlink="">
      <xdr:nvSpPr>
        <xdr:cNvPr id="193" name="円/楕円 192"/>
        <xdr:cNvSpPr/>
      </xdr:nvSpPr>
      <xdr:spPr>
        <a:xfrm>
          <a:off x="3746500" y="13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67181</xdr:rowOff>
    </xdr:from>
    <xdr:ext cx="469744" cy="259045"/>
    <xdr:sp macro="" textlink="">
      <xdr:nvSpPr>
        <xdr:cNvPr id="194" name="テキスト ボックス 193"/>
        <xdr:cNvSpPr txBox="1"/>
      </xdr:nvSpPr>
      <xdr:spPr>
        <a:xfrm>
          <a:off x="3562427" y="1292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116046</xdr:rowOff>
    </xdr:from>
    <xdr:to>
      <xdr:col>4</xdr:col>
      <xdr:colOff>206375</xdr:colOff>
      <xdr:row>77</xdr:row>
      <xdr:rowOff>46196</xdr:rowOff>
    </xdr:to>
    <xdr:sp macro="" textlink="">
      <xdr:nvSpPr>
        <xdr:cNvPr id="195" name="円/楕円 194"/>
        <xdr:cNvSpPr/>
      </xdr:nvSpPr>
      <xdr:spPr>
        <a:xfrm>
          <a:off x="2857500" y="131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37323</xdr:rowOff>
    </xdr:from>
    <xdr:ext cx="469744" cy="259045"/>
    <xdr:sp macro="" textlink="">
      <xdr:nvSpPr>
        <xdr:cNvPr id="196" name="テキスト ボックス 195"/>
        <xdr:cNvSpPr txBox="1"/>
      </xdr:nvSpPr>
      <xdr:spPr>
        <a:xfrm>
          <a:off x="2673427" y="132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143763</xdr:rowOff>
    </xdr:from>
    <xdr:to>
      <xdr:col>3</xdr:col>
      <xdr:colOff>3175</xdr:colOff>
      <xdr:row>77</xdr:row>
      <xdr:rowOff>73913</xdr:rowOff>
    </xdr:to>
    <xdr:sp macro="" textlink="">
      <xdr:nvSpPr>
        <xdr:cNvPr id="197" name="円/楕円 196"/>
        <xdr:cNvSpPr/>
      </xdr:nvSpPr>
      <xdr:spPr>
        <a:xfrm>
          <a:off x="1968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65040</xdr:rowOff>
    </xdr:from>
    <xdr:ext cx="469744" cy="259045"/>
    <xdr:sp macro="" textlink="">
      <xdr:nvSpPr>
        <xdr:cNvPr id="198" name="テキスト ボックス 197"/>
        <xdr:cNvSpPr txBox="1"/>
      </xdr:nvSpPr>
      <xdr:spPr>
        <a:xfrm>
          <a:off x="1784427" y="132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144907</xdr:rowOff>
    </xdr:from>
    <xdr:to>
      <xdr:col>1</xdr:col>
      <xdr:colOff>485775</xdr:colOff>
      <xdr:row>77</xdr:row>
      <xdr:rowOff>75057</xdr:rowOff>
    </xdr:to>
    <xdr:sp macro="" textlink="">
      <xdr:nvSpPr>
        <xdr:cNvPr id="199" name="円/楕円 198"/>
        <xdr:cNvSpPr/>
      </xdr:nvSpPr>
      <xdr:spPr>
        <a:xfrm>
          <a:off x="1079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66184</xdr:rowOff>
    </xdr:from>
    <xdr:ext cx="469744" cy="259045"/>
    <xdr:sp macro="" textlink="">
      <xdr:nvSpPr>
        <xdr:cNvPr id="200" name="テキスト ボックス 199"/>
        <xdr:cNvSpPr txBox="1"/>
      </xdr:nvSpPr>
      <xdr:spPr>
        <a:xfrm>
          <a:off x="895427" y="132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102129</xdr:rowOff>
    </xdr:from>
    <xdr:to>
      <xdr:col>6</xdr:col>
      <xdr:colOff>511175</xdr:colOff>
      <xdr:row>92</xdr:row>
      <xdr:rowOff>82223</xdr:rowOff>
    </xdr:to>
    <xdr:cxnSp macro="">
      <xdr:nvCxnSpPr>
        <xdr:cNvPr id="232" name="直線コネクタ 231"/>
        <xdr:cNvCxnSpPr/>
      </xdr:nvCxnSpPr>
      <xdr:spPr>
        <a:xfrm flipV="1">
          <a:off x="3797300" y="15704079"/>
          <a:ext cx="838200" cy="1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82223</xdr:rowOff>
    </xdr:from>
    <xdr:to>
      <xdr:col>5</xdr:col>
      <xdr:colOff>358775</xdr:colOff>
      <xdr:row>93</xdr:row>
      <xdr:rowOff>30429</xdr:rowOff>
    </xdr:to>
    <xdr:cxnSp macro="">
      <xdr:nvCxnSpPr>
        <xdr:cNvPr id="235" name="直線コネクタ 234"/>
        <xdr:cNvCxnSpPr/>
      </xdr:nvCxnSpPr>
      <xdr:spPr>
        <a:xfrm flipV="1">
          <a:off x="2908300" y="15855623"/>
          <a:ext cx="889000" cy="1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30429</xdr:rowOff>
    </xdr:from>
    <xdr:to>
      <xdr:col>4</xdr:col>
      <xdr:colOff>155575</xdr:colOff>
      <xdr:row>94</xdr:row>
      <xdr:rowOff>3944</xdr:rowOff>
    </xdr:to>
    <xdr:cxnSp macro="">
      <xdr:nvCxnSpPr>
        <xdr:cNvPr id="238" name="直線コネクタ 237"/>
        <xdr:cNvCxnSpPr/>
      </xdr:nvCxnSpPr>
      <xdr:spPr>
        <a:xfrm flipV="1">
          <a:off x="2019300" y="15975279"/>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3944</xdr:rowOff>
    </xdr:from>
    <xdr:to>
      <xdr:col>2</xdr:col>
      <xdr:colOff>638175</xdr:colOff>
      <xdr:row>94</xdr:row>
      <xdr:rowOff>26330</xdr:rowOff>
    </xdr:to>
    <xdr:cxnSp macro="">
      <xdr:nvCxnSpPr>
        <xdr:cNvPr id="241" name="直線コネクタ 240"/>
        <xdr:cNvCxnSpPr/>
      </xdr:nvCxnSpPr>
      <xdr:spPr>
        <a:xfrm flipV="1">
          <a:off x="1130300" y="1612024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51329</xdr:rowOff>
    </xdr:from>
    <xdr:to>
      <xdr:col>6</xdr:col>
      <xdr:colOff>561975</xdr:colOff>
      <xdr:row>91</xdr:row>
      <xdr:rowOff>152929</xdr:rowOff>
    </xdr:to>
    <xdr:sp macro="" textlink="">
      <xdr:nvSpPr>
        <xdr:cNvPr id="251" name="円/楕円 250"/>
        <xdr:cNvSpPr/>
      </xdr:nvSpPr>
      <xdr:spPr>
        <a:xfrm>
          <a:off x="4584700" y="156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74206</xdr:rowOff>
    </xdr:from>
    <xdr:ext cx="599010" cy="259045"/>
    <xdr:sp macro="" textlink="">
      <xdr:nvSpPr>
        <xdr:cNvPr id="252" name="扶助費該当値テキスト"/>
        <xdr:cNvSpPr txBox="1"/>
      </xdr:nvSpPr>
      <xdr:spPr>
        <a:xfrm>
          <a:off x="4686300" y="1550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123,801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31423</xdr:rowOff>
    </xdr:from>
    <xdr:to>
      <xdr:col>5</xdr:col>
      <xdr:colOff>409575</xdr:colOff>
      <xdr:row>92</xdr:row>
      <xdr:rowOff>133023</xdr:rowOff>
    </xdr:to>
    <xdr:sp macro="" textlink="">
      <xdr:nvSpPr>
        <xdr:cNvPr id="253" name="円/楕円 252"/>
        <xdr:cNvSpPr/>
      </xdr:nvSpPr>
      <xdr:spPr>
        <a:xfrm>
          <a:off x="3746500" y="158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149550</xdr:rowOff>
    </xdr:from>
    <xdr:ext cx="599010" cy="259045"/>
    <xdr:sp macro="" textlink="">
      <xdr:nvSpPr>
        <xdr:cNvPr id="254" name="テキスト ボックス 253"/>
        <xdr:cNvSpPr txBox="1"/>
      </xdr:nvSpPr>
      <xdr:spPr>
        <a:xfrm>
          <a:off x="3497794" y="1558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151079</xdr:rowOff>
    </xdr:from>
    <xdr:to>
      <xdr:col>4</xdr:col>
      <xdr:colOff>206375</xdr:colOff>
      <xdr:row>93</xdr:row>
      <xdr:rowOff>81229</xdr:rowOff>
    </xdr:to>
    <xdr:sp macro="" textlink="">
      <xdr:nvSpPr>
        <xdr:cNvPr id="255" name="円/楕円 254"/>
        <xdr:cNvSpPr/>
      </xdr:nvSpPr>
      <xdr:spPr>
        <a:xfrm>
          <a:off x="2857500" y="159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97756</xdr:rowOff>
    </xdr:from>
    <xdr:ext cx="599010" cy="259045"/>
    <xdr:sp macro="" textlink="">
      <xdr:nvSpPr>
        <xdr:cNvPr id="256" name="テキスト ボックス 255"/>
        <xdr:cNvSpPr txBox="1"/>
      </xdr:nvSpPr>
      <xdr:spPr>
        <a:xfrm>
          <a:off x="2608794" y="1569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107,192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124594</xdr:rowOff>
    </xdr:from>
    <xdr:to>
      <xdr:col>3</xdr:col>
      <xdr:colOff>3175</xdr:colOff>
      <xdr:row>94</xdr:row>
      <xdr:rowOff>54744</xdr:rowOff>
    </xdr:to>
    <xdr:sp macro="" textlink="">
      <xdr:nvSpPr>
        <xdr:cNvPr id="257" name="円/楕円 256"/>
        <xdr:cNvSpPr/>
      </xdr:nvSpPr>
      <xdr:spPr>
        <a:xfrm>
          <a:off x="1968500" y="160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71271</xdr:rowOff>
    </xdr:from>
    <xdr:ext cx="534377" cy="259045"/>
    <xdr:sp macro="" textlink="">
      <xdr:nvSpPr>
        <xdr:cNvPr id="258" name="テキスト ボックス 257"/>
        <xdr:cNvSpPr txBox="1"/>
      </xdr:nvSpPr>
      <xdr:spPr>
        <a:xfrm>
          <a:off x="1752111" y="158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146980</xdr:rowOff>
    </xdr:from>
    <xdr:to>
      <xdr:col>1</xdr:col>
      <xdr:colOff>485775</xdr:colOff>
      <xdr:row>94</xdr:row>
      <xdr:rowOff>77130</xdr:rowOff>
    </xdr:to>
    <xdr:sp macro="" textlink="">
      <xdr:nvSpPr>
        <xdr:cNvPr id="259" name="円/楕円 258"/>
        <xdr:cNvSpPr/>
      </xdr:nvSpPr>
      <xdr:spPr>
        <a:xfrm>
          <a:off x="1079500" y="160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93657</xdr:rowOff>
    </xdr:from>
    <xdr:ext cx="534377" cy="259045"/>
    <xdr:sp macro="" textlink="">
      <xdr:nvSpPr>
        <xdr:cNvPr id="260" name="テキスト ボックス 259"/>
        <xdr:cNvSpPr txBox="1"/>
      </xdr:nvSpPr>
      <xdr:spPr>
        <a:xfrm>
          <a:off x="863111" y="1586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60427</xdr:rowOff>
    </xdr:from>
    <xdr:to>
      <xdr:col>15</xdr:col>
      <xdr:colOff>180975</xdr:colOff>
      <xdr:row>35</xdr:row>
      <xdr:rowOff>120459</xdr:rowOff>
    </xdr:to>
    <xdr:cxnSp macro="">
      <xdr:nvCxnSpPr>
        <xdr:cNvPr id="289" name="直線コネクタ 288"/>
        <xdr:cNvCxnSpPr/>
      </xdr:nvCxnSpPr>
      <xdr:spPr>
        <a:xfrm>
          <a:off x="9639300" y="6061177"/>
          <a:ext cx="8382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60427</xdr:rowOff>
    </xdr:from>
    <xdr:to>
      <xdr:col>14</xdr:col>
      <xdr:colOff>28575</xdr:colOff>
      <xdr:row>35</xdr:row>
      <xdr:rowOff>90881</xdr:rowOff>
    </xdr:to>
    <xdr:cxnSp macro="">
      <xdr:nvCxnSpPr>
        <xdr:cNvPr id="292" name="直線コネクタ 291"/>
        <xdr:cNvCxnSpPr/>
      </xdr:nvCxnSpPr>
      <xdr:spPr>
        <a:xfrm flipV="1">
          <a:off x="8750300" y="6061177"/>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90881</xdr:rowOff>
    </xdr:from>
    <xdr:to>
      <xdr:col>12</xdr:col>
      <xdr:colOff>511175</xdr:colOff>
      <xdr:row>36</xdr:row>
      <xdr:rowOff>7493</xdr:rowOff>
    </xdr:to>
    <xdr:cxnSp macro="">
      <xdr:nvCxnSpPr>
        <xdr:cNvPr id="295" name="直線コネクタ 294"/>
        <xdr:cNvCxnSpPr/>
      </xdr:nvCxnSpPr>
      <xdr:spPr>
        <a:xfrm flipV="1">
          <a:off x="7861300" y="6091631"/>
          <a:ext cx="889000" cy="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7493</xdr:rowOff>
    </xdr:from>
    <xdr:to>
      <xdr:col>11</xdr:col>
      <xdr:colOff>307975</xdr:colOff>
      <xdr:row>36</xdr:row>
      <xdr:rowOff>55131</xdr:rowOff>
    </xdr:to>
    <xdr:cxnSp macro="">
      <xdr:nvCxnSpPr>
        <xdr:cNvPr id="298" name="直線コネクタ 297"/>
        <xdr:cNvCxnSpPr/>
      </xdr:nvCxnSpPr>
      <xdr:spPr>
        <a:xfrm flipV="1">
          <a:off x="6972300" y="6179693"/>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69659</xdr:rowOff>
    </xdr:from>
    <xdr:to>
      <xdr:col>15</xdr:col>
      <xdr:colOff>231775</xdr:colOff>
      <xdr:row>35</xdr:row>
      <xdr:rowOff>171259</xdr:rowOff>
    </xdr:to>
    <xdr:sp macro="" textlink="">
      <xdr:nvSpPr>
        <xdr:cNvPr id="308" name="円/楕円 307"/>
        <xdr:cNvSpPr/>
      </xdr:nvSpPr>
      <xdr:spPr>
        <a:xfrm>
          <a:off x="10426700" y="60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92536</xdr:rowOff>
    </xdr:from>
    <xdr:ext cx="534377" cy="259045"/>
    <xdr:sp macro="" textlink="">
      <xdr:nvSpPr>
        <xdr:cNvPr id="309" name="補助費等該当値テキスト"/>
        <xdr:cNvSpPr txBox="1"/>
      </xdr:nvSpPr>
      <xdr:spPr>
        <a:xfrm>
          <a:off x="10528300" y="59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9627</xdr:rowOff>
    </xdr:from>
    <xdr:to>
      <xdr:col>14</xdr:col>
      <xdr:colOff>79375</xdr:colOff>
      <xdr:row>35</xdr:row>
      <xdr:rowOff>111227</xdr:rowOff>
    </xdr:to>
    <xdr:sp macro="" textlink="">
      <xdr:nvSpPr>
        <xdr:cNvPr id="310" name="円/楕円 309"/>
        <xdr:cNvSpPr/>
      </xdr:nvSpPr>
      <xdr:spPr>
        <a:xfrm>
          <a:off x="9588500" y="60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127754</xdr:rowOff>
    </xdr:from>
    <xdr:ext cx="534377" cy="259045"/>
    <xdr:sp macro="" textlink="">
      <xdr:nvSpPr>
        <xdr:cNvPr id="311" name="テキスト ボックス 310"/>
        <xdr:cNvSpPr txBox="1"/>
      </xdr:nvSpPr>
      <xdr:spPr>
        <a:xfrm>
          <a:off x="9372111" y="57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40081</xdr:rowOff>
    </xdr:from>
    <xdr:to>
      <xdr:col>12</xdr:col>
      <xdr:colOff>561975</xdr:colOff>
      <xdr:row>35</xdr:row>
      <xdr:rowOff>141681</xdr:rowOff>
    </xdr:to>
    <xdr:sp macro="" textlink="">
      <xdr:nvSpPr>
        <xdr:cNvPr id="312" name="円/楕円 311"/>
        <xdr:cNvSpPr/>
      </xdr:nvSpPr>
      <xdr:spPr>
        <a:xfrm>
          <a:off x="8699500" y="6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158208</xdr:rowOff>
    </xdr:from>
    <xdr:ext cx="534377" cy="259045"/>
    <xdr:sp macro="" textlink="">
      <xdr:nvSpPr>
        <xdr:cNvPr id="313" name="テキスト ボックス 312"/>
        <xdr:cNvSpPr txBox="1"/>
      </xdr:nvSpPr>
      <xdr:spPr>
        <a:xfrm>
          <a:off x="8483111" y="58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128143</xdr:rowOff>
    </xdr:from>
    <xdr:to>
      <xdr:col>11</xdr:col>
      <xdr:colOff>358775</xdr:colOff>
      <xdr:row>36</xdr:row>
      <xdr:rowOff>58293</xdr:rowOff>
    </xdr:to>
    <xdr:sp macro="" textlink="">
      <xdr:nvSpPr>
        <xdr:cNvPr id="314" name="円/楕円 313"/>
        <xdr:cNvSpPr/>
      </xdr:nvSpPr>
      <xdr:spPr>
        <a:xfrm>
          <a:off x="7810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74820</xdr:rowOff>
    </xdr:from>
    <xdr:ext cx="534377" cy="259045"/>
    <xdr:sp macro="" textlink="">
      <xdr:nvSpPr>
        <xdr:cNvPr id="315" name="テキスト ボックス 314"/>
        <xdr:cNvSpPr txBox="1"/>
      </xdr:nvSpPr>
      <xdr:spPr>
        <a:xfrm>
          <a:off x="7594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4331</xdr:rowOff>
    </xdr:from>
    <xdr:to>
      <xdr:col>10</xdr:col>
      <xdr:colOff>155575</xdr:colOff>
      <xdr:row>36</xdr:row>
      <xdr:rowOff>105931</xdr:rowOff>
    </xdr:to>
    <xdr:sp macro="" textlink="">
      <xdr:nvSpPr>
        <xdr:cNvPr id="316" name="円/楕円 315"/>
        <xdr:cNvSpPr/>
      </xdr:nvSpPr>
      <xdr:spPr>
        <a:xfrm>
          <a:off x="6921500" y="61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97058</xdr:rowOff>
    </xdr:from>
    <xdr:ext cx="534377" cy="259045"/>
    <xdr:sp macro="" textlink="">
      <xdr:nvSpPr>
        <xdr:cNvPr id="317" name="テキスト ボックス 316"/>
        <xdr:cNvSpPr txBox="1"/>
      </xdr:nvSpPr>
      <xdr:spPr>
        <a:xfrm>
          <a:off x="6705111" y="62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71002</xdr:rowOff>
    </xdr:from>
    <xdr:to>
      <xdr:col>15</xdr:col>
      <xdr:colOff>180975</xdr:colOff>
      <xdr:row>58</xdr:row>
      <xdr:rowOff>117990</xdr:rowOff>
    </xdr:to>
    <xdr:cxnSp macro="">
      <xdr:nvCxnSpPr>
        <xdr:cNvPr id="346" name="直線コネクタ 345"/>
        <xdr:cNvCxnSpPr/>
      </xdr:nvCxnSpPr>
      <xdr:spPr>
        <a:xfrm>
          <a:off x="9639300" y="10015102"/>
          <a:ext cx="838200" cy="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170336</xdr:rowOff>
    </xdr:from>
    <xdr:to>
      <xdr:col>14</xdr:col>
      <xdr:colOff>28575</xdr:colOff>
      <xdr:row>58</xdr:row>
      <xdr:rowOff>71002</xdr:rowOff>
    </xdr:to>
    <xdr:cxnSp macro="">
      <xdr:nvCxnSpPr>
        <xdr:cNvPr id="349" name="直線コネクタ 348"/>
        <xdr:cNvCxnSpPr/>
      </xdr:nvCxnSpPr>
      <xdr:spPr>
        <a:xfrm>
          <a:off x="8750300" y="9942986"/>
          <a:ext cx="889000" cy="7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170336</xdr:rowOff>
    </xdr:from>
    <xdr:to>
      <xdr:col>12</xdr:col>
      <xdr:colOff>511175</xdr:colOff>
      <xdr:row>58</xdr:row>
      <xdr:rowOff>42705</xdr:rowOff>
    </xdr:to>
    <xdr:cxnSp macro="">
      <xdr:nvCxnSpPr>
        <xdr:cNvPr id="352" name="直線コネクタ 351"/>
        <xdr:cNvCxnSpPr/>
      </xdr:nvCxnSpPr>
      <xdr:spPr>
        <a:xfrm flipV="1">
          <a:off x="7861300" y="9942986"/>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42705</xdr:rowOff>
    </xdr:from>
    <xdr:to>
      <xdr:col>11</xdr:col>
      <xdr:colOff>307975</xdr:colOff>
      <xdr:row>58</xdr:row>
      <xdr:rowOff>148196</xdr:rowOff>
    </xdr:to>
    <xdr:cxnSp macro="">
      <xdr:nvCxnSpPr>
        <xdr:cNvPr id="355" name="直線コネクタ 354"/>
        <xdr:cNvCxnSpPr/>
      </xdr:nvCxnSpPr>
      <xdr:spPr>
        <a:xfrm flipV="1">
          <a:off x="6972300" y="9986805"/>
          <a:ext cx="889000" cy="10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67190</xdr:rowOff>
    </xdr:from>
    <xdr:to>
      <xdr:col>15</xdr:col>
      <xdr:colOff>231775</xdr:colOff>
      <xdr:row>58</xdr:row>
      <xdr:rowOff>168790</xdr:rowOff>
    </xdr:to>
    <xdr:sp macro="" textlink="">
      <xdr:nvSpPr>
        <xdr:cNvPr id="365" name="円/楕円 364"/>
        <xdr:cNvSpPr/>
      </xdr:nvSpPr>
      <xdr:spPr>
        <a:xfrm>
          <a:off x="10426700" y="100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153567</xdr:rowOff>
    </xdr:from>
    <xdr:ext cx="534377" cy="259045"/>
    <xdr:sp macro="" textlink="">
      <xdr:nvSpPr>
        <xdr:cNvPr id="366" name="普通建設事業費該当値テキスト"/>
        <xdr:cNvSpPr txBox="1"/>
      </xdr:nvSpPr>
      <xdr:spPr>
        <a:xfrm>
          <a:off x="10528300" y="9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20202</xdr:rowOff>
    </xdr:from>
    <xdr:to>
      <xdr:col>14</xdr:col>
      <xdr:colOff>79375</xdr:colOff>
      <xdr:row>58</xdr:row>
      <xdr:rowOff>121802</xdr:rowOff>
    </xdr:to>
    <xdr:sp macro="" textlink="">
      <xdr:nvSpPr>
        <xdr:cNvPr id="367" name="円/楕円 366"/>
        <xdr:cNvSpPr/>
      </xdr:nvSpPr>
      <xdr:spPr>
        <a:xfrm>
          <a:off x="9588500" y="99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112929</xdr:rowOff>
    </xdr:from>
    <xdr:ext cx="534377" cy="259045"/>
    <xdr:sp macro="" textlink="">
      <xdr:nvSpPr>
        <xdr:cNvPr id="368" name="テキスト ボックス 367"/>
        <xdr:cNvSpPr txBox="1"/>
      </xdr:nvSpPr>
      <xdr:spPr>
        <a:xfrm>
          <a:off x="9372111" y="100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119536</xdr:rowOff>
    </xdr:from>
    <xdr:to>
      <xdr:col>12</xdr:col>
      <xdr:colOff>561975</xdr:colOff>
      <xdr:row>58</xdr:row>
      <xdr:rowOff>49686</xdr:rowOff>
    </xdr:to>
    <xdr:sp macro="" textlink="">
      <xdr:nvSpPr>
        <xdr:cNvPr id="369" name="円/楕円 368"/>
        <xdr:cNvSpPr/>
      </xdr:nvSpPr>
      <xdr:spPr>
        <a:xfrm>
          <a:off x="8699500" y="98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40813</xdr:rowOff>
    </xdr:from>
    <xdr:ext cx="534377" cy="259045"/>
    <xdr:sp macro="" textlink="">
      <xdr:nvSpPr>
        <xdr:cNvPr id="370" name="テキスト ボックス 369"/>
        <xdr:cNvSpPr txBox="1"/>
      </xdr:nvSpPr>
      <xdr:spPr>
        <a:xfrm>
          <a:off x="8483111" y="99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163355</xdr:rowOff>
    </xdr:from>
    <xdr:to>
      <xdr:col>11</xdr:col>
      <xdr:colOff>358775</xdr:colOff>
      <xdr:row>58</xdr:row>
      <xdr:rowOff>93505</xdr:rowOff>
    </xdr:to>
    <xdr:sp macro="" textlink="">
      <xdr:nvSpPr>
        <xdr:cNvPr id="371" name="円/楕円 370"/>
        <xdr:cNvSpPr/>
      </xdr:nvSpPr>
      <xdr:spPr>
        <a:xfrm>
          <a:off x="7810500" y="99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84632</xdr:rowOff>
    </xdr:from>
    <xdr:ext cx="534377" cy="259045"/>
    <xdr:sp macro="" textlink="">
      <xdr:nvSpPr>
        <xdr:cNvPr id="372" name="テキスト ボックス 371"/>
        <xdr:cNvSpPr txBox="1"/>
      </xdr:nvSpPr>
      <xdr:spPr>
        <a:xfrm>
          <a:off x="7594111" y="100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97396</xdr:rowOff>
    </xdr:from>
    <xdr:to>
      <xdr:col>10</xdr:col>
      <xdr:colOff>155575</xdr:colOff>
      <xdr:row>59</xdr:row>
      <xdr:rowOff>27546</xdr:rowOff>
    </xdr:to>
    <xdr:sp macro="" textlink="">
      <xdr:nvSpPr>
        <xdr:cNvPr id="373" name="円/楕円 372"/>
        <xdr:cNvSpPr/>
      </xdr:nvSpPr>
      <xdr:spPr>
        <a:xfrm>
          <a:off x="6921500" y="100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18673</xdr:rowOff>
    </xdr:from>
    <xdr:ext cx="534377" cy="259045"/>
    <xdr:sp macro="" textlink="">
      <xdr:nvSpPr>
        <xdr:cNvPr id="374" name="テキスト ボックス 373"/>
        <xdr:cNvSpPr txBox="1"/>
      </xdr:nvSpPr>
      <xdr:spPr>
        <a:xfrm>
          <a:off x="6705111" y="101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132293</xdr:rowOff>
    </xdr:from>
    <xdr:to>
      <xdr:col>15</xdr:col>
      <xdr:colOff>180975</xdr:colOff>
      <xdr:row>78</xdr:row>
      <xdr:rowOff>18188</xdr:rowOff>
    </xdr:to>
    <xdr:cxnSp macro="">
      <xdr:nvCxnSpPr>
        <xdr:cNvPr id="399" name="直線コネクタ 398"/>
        <xdr:cNvCxnSpPr/>
      </xdr:nvCxnSpPr>
      <xdr:spPr>
        <a:xfrm>
          <a:off x="9639300" y="13333943"/>
          <a:ext cx="8382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121504</xdr:rowOff>
    </xdr:from>
    <xdr:to>
      <xdr:col>14</xdr:col>
      <xdr:colOff>28575</xdr:colOff>
      <xdr:row>77</xdr:row>
      <xdr:rowOff>132293</xdr:rowOff>
    </xdr:to>
    <xdr:cxnSp macro="">
      <xdr:nvCxnSpPr>
        <xdr:cNvPr id="402" name="直線コネクタ 401"/>
        <xdr:cNvCxnSpPr/>
      </xdr:nvCxnSpPr>
      <xdr:spPr>
        <a:xfrm>
          <a:off x="8750300" y="13323154"/>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138838</xdr:rowOff>
    </xdr:from>
    <xdr:to>
      <xdr:col>15</xdr:col>
      <xdr:colOff>231775</xdr:colOff>
      <xdr:row>78</xdr:row>
      <xdr:rowOff>68988</xdr:rowOff>
    </xdr:to>
    <xdr:sp macro="" textlink="">
      <xdr:nvSpPr>
        <xdr:cNvPr id="412" name="円/楕円 411"/>
        <xdr:cNvSpPr/>
      </xdr:nvSpPr>
      <xdr:spPr>
        <a:xfrm>
          <a:off x="10426700" y="133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53765</xdr:rowOff>
    </xdr:from>
    <xdr:ext cx="469744" cy="259045"/>
    <xdr:sp macro="" textlink="">
      <xdr:nvSpPr>
        <xdr:cNvPr id="413" name="普通建設事業費 （ うち新規整備　）該当値テキスト"/>
        <xdr:cNvSpPr txBox="1"/>
      </xdr:nvSpPr>
      <xdr:spPr>
        <a:xfrm>
          <a:off x="10528300" y="132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81493</xdr:rowOff>
    </xdr:from>
    <xdr:to>
      <xdr:col>14</xdr:col>
      <xdr:colOff>79375</xdr:colOff>
      <xdr:row>78</xdr:row>
      <xdr:rowOff>11643</xdr:rowOff>
    </xdr:to>
    <xdr:sp macro="" textlink="">
      <xdr:nvSpPr>
        <xdr:cNvPr id="414" name="円/楕円 413"/>
        <xdr:cNvSpPr/>
      </xdr:nvSpPr>
      <xdr:spPr>
        <a:xfrm>
          <a:off x="95885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2770</xdr:rowOff>
    </xdr:from>
    <xdr:ext cx="534377" cy="259045"/>
    <xdr:sp macro="" textlink="">
      <xdr:nvSpPr>
        <xdr:cNvPr id="415" name="テキスト ボックス 414"/>
        <xdr:cNvSpPr txBox="1"/>
      </xdr:nvSpPr>
      <xdr:spPr>
        <a:xfrm>
          <a:off x="9372111" y="133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70704</xdr:rowOff>
    </xdr:from>
    <xdr:to>
      <xdr:col>12</xdr:col>
      <xdr:colOff>561975</xdr:colOff>
      <xdr:row>78</xdr:row>
      <xdr:rowOff>854</xdr:rowOff>
    </xdr:to>
    <xdr:sp macro="" textlink="">
      <xdr:nvSpPr>
        <xdr:cNvPr id="416" name="円/楕円 415"/>
        <xdr:cNvSpPr/>
      </xdr:nvSpPr>
      <xdr:spPr>
        <a:xfrm>
          <a:off x="8699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163431</xdr:rowOff>
    </xdr:from>
    <xdr:ext cx="534377" cy="259045"/>
    <xdr:sp macro="" textlink="">
      <xdr:nvSpPr>
        <xdr:cNvPr id="417" name="テキスト ボックス 416"/>
        <xdr:cNvSpPr txBox="1"/>
      </xdr:nvSpPr>
      <xdr:spPr>
        <a:xfrm>
          <a:off x="8483111" y="133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171362</xdr:rowOff>
    </xdr:from>
    <xdr:to>
      <xdr:col>15</xdr:col>
      <xdr:colOff>180975</xdr:colOff>
      <xdr:row>97</xdr:row>
      <xdr:rowOff>88264</xdr:rowOff>
    </xdr:to>
    <xdr:cxnSp macro="">
      <xdr:nvCxnSpPr>
        <xdr:cNvPr id="446" name="直線コネクタ 445"/>
        <xdr:cNvCxnSpPr/>
      </xdr:nvCxnSpPr>
      <xdr:spPr>
        <a:xfrm flipV="1">
          <a:off x="9639300" y="16630562"/>
          <a:ext cx="838200" cy="8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88264</xdr:rowOff>
    </xdr:from>
    <xdr:to>
      <xdr:col>14</xdr:col>
      <xdr:colOff>28575</xdr:colOff>
      <xdr:row>97</xdr:row>
      <xdr:rowOff>169971</xdr:rowOff>
    </xdr:to>
    <xdr:cxnSp macro="">
      <xdr:nvCxnSpPr>
        <xdr:cNvPr id="449" name="直線コネクタ 448"/>
        <xdr:cNvCxnSpPr/>
      </xdr:nvCxnSpPr>
      <xdr:spPr>
        <a:xfrm flipV="1">
          <a:off x="8750300" y="16718914"/>
          <a:ext cx="889000" cy="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120562</xdr:rowOff>
    </xdr:from>
    <xdr:to>
      <xdr:col>15</xdr:col>
      <xdr:colOff>231775</xdr:colOff>
      <xdr:row>97</xdr:row>
      <xdr:rowOff>50712</xdr:rowOff>
    </xdr:to>
    <xdr:sp macro="" textlink="">
      <xdr:nvSpPr>
        <xdr:cNvPr id="459" name="円/楕円 458"/>
        <xdr:cNvSpPr/>
      </xdr:nvSpPr>
      <xdr:spPr>
        <a:xfrm>
          <a:off x="104267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98989</xdr:rowOff>
    </xdr:from>
    <xdr:ext cx="534377" cy="259045"/>
    <xdr:sp macro="" textlink="">
      <xdr:nvSpPr>
        <xdr:cNvPr id="460" name="普通建設事業費 （ うち更新整備　）該当値テキスト"/>
        <xdr:cNvSpPr txBox="1"/>
      </xdr:nvSpPr>
      <xdr:spPr>
        <a:xfrm>
          <a:off x="10528300"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37464</xdr:rowOff>
    </xdr:from>
    <xdr:to>
      <xdr:col>14</xdr:col>
      <xdr:colOff>79375</xdr:colOff>
      <xdr:row>97</xdr:row>
      <xdr:rowOff>139064</xdr:rowOff>
    </xdr:to>
    <xdr:sp macro="" textlink="">
      <xdr:nvSpPr>
        <xdr:cNvPr id="461" name="円/楕円 460"/>
        <xdr:cNvSpPr/>
      </xdr:nvSpPr>
      <xdr:spPr>
        <a:xfrm>
          <a:off x="95885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130191</xdr:rowOff>
    </xdr:from>
    <xdr:ext cx="534377" cy="259045"/>
    <xdr:sp macro="" textlink="">
      <xdr:nvSpPr>
        <xdr:cNvPr id="462" name="テキスト ボックス 461"/>
        <xdr:cNvSpPr txBox="1"/>
      </xdr:nvSpPr>
      <xdr:spPr>
        <a:xfrm>
          <a:off x="9372111" y="1676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119171</xdr:rowOff>
    </xdr:from>
    <xdr:to>
      <xdr:col>12</xdr:col>
      <xdr:colOff>561975</xdr:colOff>
      <xdr:row>98</xdr:row>
      <xdr:rowOff>49321</xdr:rowOff>
    </xdr:to>
    <xdr:sp macro="" textlink="">
      <xdr:nvSpPr>
        <xdr:cNvPr id="463" name="円/楕円 462"/>
        <xdr:cNvSpPr/>
      </xdr:nvSpPr>
      <xdr:spPr>
        <a:xfrm>
          <a:off x="8699500" y="167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40448</xdr:rowOff>
    </xdr:from>
    <xdr:ext cx="534377" cy="259045"/>
    <xdr:sp macro="" textlink="">
      <xdr:nvSpPr>
        <xdr:cNvPr id="464" name="テキスト ボックス 463"/>
        <xdr:cNvSpPr txBox="1"/>
      </xdr:nvSpPr>
      <xdr:spPr>
        <a:xfrm>
          <a:off x="8483111" y="168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104953</xdr:rowOff>
    </xdr:from>
    <xdr:to>
      <xdr:col>23</xdr:col>
      <xdr:colOff>517525</xdr:colOff>
      <xdr:row>38</xdr:row>
      <xdr:rowOff>132888</xdr:rowOff>
    </xdr:to>
    <xdr:cxnSp macro="">
      <xdr:nvCxnSpPr>
        <xdr:cNvPr id="491" name="直線コネクタ 490"/>
        <xdr:cNvCxnSpPr/>
      </xdr:nvCxnSpPr>
      <xdr:spPr>
        <a:xfrm flipV="1">
          <a:off x="15481300" y="662005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2"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131196</xdr:rowOff>
    </xdr:from>
    <xdr:to>
      <xdr:col>22</xdr:col>
      <xdr:colOff>365125</xdr:colOff>
      <xdr:row>38</xdr:row>
      <xdr:rowOff>132888</xdr:rowOff>
    </xdr:to>
    <xdr:cxnSp macro="">
      <xdr:nvCxnSpPr>
        <xdr:cNvPr id="494" name="直線コネクタ 493"/>
        <xdr:cNvCxnSpPr/>
      </xdr:nvCxnSpPr>
      <xdr:spPr>
        <a:xfrm>
          <a:off x="14592300" y="6646296"/>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131196</xdr:rowOff>
    </xdr:from>
    <xdr:to>
      <xdr:col>21</xdr:col>
      <xdr:colOff>161925</xdr:colOff>
      <xdr:row>38</xdr:row>
      <xdr:rowOff>138648</xdr:rowOff>
    </xdr:to>
    <xdr:cxnSp macro="">
      <xdr:nvCxnSpPr>
        <xdr:cNvPr id="497" name="直線コネクタ 496"/>
        <xdr:cNvCxnSpPr/>
      </xdr:nvCxnSpPr>
      <xdr:spPr>
        <a:xfrm flipV="1">
          <a:off x="13703300" y="6646296"/>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137963</xdr:rowOff>
    </xdr:from>
    <xdr:to>
      <xdr:col>19</xdr:col>
      <xdr:colOff>644525</xdr:colOff>
      <xdr:row>38</xdr:row>
      <xdr:rowOff>138648</xdr:rowOff>
    </xdr:to>
    <xdr:cxnSp macro="">
      <xdr:nvCxnSpPr>
        <xdr:cNvPr id="500" name="直線コネクタ 499"/>
        <xdr:cNvCxnSpPr/>
      </xdr:nvCxnSpPr>
      <xdr:spPr>
        <a:xfrm>
          <a:off x="12814300" y="66530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54153</xdr:rowOff>
    </xdr:from>
    <xdr:to>
      <xdr:col>23</xdr:col>
      <xdr:colOff>568325</xdr:colOff>
      <xdr:row>38</xdr:row>
      <xdr:rowOff>155753</xdr:rowOff>
    </xdr:to>
    <xdr:sp macro="" textlink="">
      <xdr:nvSpPr>
        <xdr:cNvPr id="510" name="円/楕円 509"/>
        <xdr:cNvSpPr/>
      </xdr:nvSpPr>
      <xdr:spPr>
        <a:xfrm>
          <a:off x="162687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13530</xdr:rowOff>
    </xdr:from>
    <xdr:ext cx="378565" cy="259045"/>
    <xdr:sp macro="" textlink="">
      <xdr:nvSpPr>
        <xdr:cNvPr id="511" name="災害復旧事業費該当値テキスト"/>
        <xdr:cNvSpPr txBox="1"/>
      </xdr:nvSpPr>
      <xdr:spPr>
        <a:xfrm>
          <a:off x="16370300" y="635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82088</xdr:rowOff>
    </xdr:from>
    <xdr:to>
      <xdr:col>22</xdr:col>
      <xdr:colOff>415925</xdr:colOff>
      <xdr:row>39</xdr:row>
      <xdr:rowOff>12238</xdr:rowOff>
    </xdr:to>
    <xdr:sp macro="" textlink="">
      <xdr:nvSpPr>
        <xdr:cNvPr id="512" name="円/楕円 511"/>
        <xdr:cNvSpPr/>
      </xdr:nvSpPr>
      <xdr:spPr>
        <a:xfrm>
          <a:off x="15430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3365</xdr:rowOff>
    </xdr:from>
    <xdr:ext cx="378565" cy="259045"/>
    <xdr:sp macro="" textlink="">
      <xdr:nvSpPr>
        <xdr:cNvPr id="513" name="テキスト ボックス 512"/>
        <xdr:cNvSpPr txBox="1"/>
      </xdr:nvSpPr>
      <xdr:spPr>
        <a:xfrm>
          <a:off x="15292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80396</xdr:rowOff>
    </xdr:from>
    <xdr:to>
      <xdr:col>21</xdr:col>
      <xdr:colOff>212725</xdr:colOff>
      <xdr:row>39</xdr:row>
      <xdr:rowOff>10546</xdr:rowOff>
    </xdr:to>
    <xdr:sp macro="" textlink="">
      <xdr:nvSpPr>
        <xdr:cNvPr id="514" name="円/楕円 513"/>
        <xdr:cNvSpPr/>
      </xdr:nvSpPr>
      <xdr:spPr>
        <a:xfrm>
          <a:off x="14541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1673</xdr:rowOff>
    </xdr:from>
    <xdr:ext cx="378565" cy="259045"/>
    <xdr:sp macro="" textlink="">
      <xdr:nvSpPr>
        <xdr:cNvPr id="515" name="テキスト ボックス 514"/>
        <xdr:cNvSpPr txBox="1"/>
      </xdr:nvSpPr>
      <xdr:spPr>
        <a:xfrm>
          <a:off x="14403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87848</xdr:rowOff>
    </xdr:from>
    <xdr:to>
      <xdr:col>20</xdr:col>
      <xdr:colOff>9525</xdr:colOff>
      <xdr:row>39</xdr:row>
      <xdr:rowOff>17998</xdr:rowOff>
    </xdr:to>
    <xdr:sp macro="" textlink="">
      <xdr:nvSpPr>
        <xdr:cNvPr id="516" name="円/楕円 515"/>
        <xdr:cNvSpPr/>
      </xdr:nvSpPr>
      <xdr:spPr>
        <a:xfrm>
          <a:off x="13652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9125</xdr:rowOff>
    </xdr:from>
    <xdr:ext cx="313932" cy="259045"/>
    <xdr:sp macro="" textlink="">
      <xdr:nvSpPr>
        <xdr:cNvPr id="517" name="テキスト ボックス 516"/>
        <xdr:cNvSpPr txBox="1"/>
      </xdr:nvSpPr>
      <xdr:spPr>
        <a:xfrm>
          <a:off x="13546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87163</xdr:rowOff>
    </xdr:from>
    <xdr:to>
      <xdr:col>18</xdr:col>
      <xdr:colOff>492125</xdr:colOff>
      <xdr:row>39</xdr:row>
      <xdr:rowOff>17313</xdr:rowOff>
    </xdr:to>
    <xdr:sp macro="" textlink="">
      <xdr:nvSpPr>
        <xdr:cNvPr id="518" name="円/楕円 517"/>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8440</xdr:rowOff>
    </xdr:from>
    <xdr:ext cx="313932" cy="259045"/>
    <xdr:sp macro="" textlink="">
      <xdr:nvSpPr>
        <xdr:cNvPr id="519" name="テキスト ボックス 518"/>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53474</xdr:rowOff>
    </xdr:from>
    <xdr:to>
      <xdr:col>23</xdr:col>
      <xdr:colOff>517525</xdr:colOff>
      <xdr:row>77</xdr:row>
      <xdr:rowOff>92394</xdr:rowOff>
    </xdr:to>
    <xdr:cxnSp macro="">
      <xdr:nvCxnSpPr>
        <xdr:cNvPr id="601" name="直線コネクタ 600"/>
        <xdr:cNvCxnSpPr/>
      </xdr:nvCxnSpPr>
      <xdr:spPr>
        <a:xfrm flipV="1">
          <a:off x="15481300" y="13255124"/>
          <a:ext cx="8382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50888</xdr:rowOff>
    </xdr:from>
    <xdr:to>
      <xdr:col>22</xdr:col>
      <xdr:colOff>365125</xdr:colOff>
      <xdr:row>77</xdr:row>
      <xdr:rowOff>92394</xdr:rowOff>
    </xdr:to>
    <xdr:cxnSp macro="">
      <xdr:nvCxnSpPr>
        <xdr:cNvPr id="604" name="直線コネクタ 603"/>
        <xdr:cNvCxnSpPr/>
      </xdr:nvCxnSpPr>
      <xdr:spPr>
        <a:xfrm>
          <a:off x="14592300" y="13252538"/>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169818</xdr:rowOff>
    </xdr:from>
    <xdr:to>
      <xdr:col>21</xdr:col>
      <xdr:colOff>161925</xdr:colOff>
      <xdr:row>77</xdr:row>
      <xdr:rowOff>50888</xdr:rowOff>
    </xdr:to>
    <xdr:cxnSp macro="">
      <xdr:nvCxnSpPr>
        <xdr:cNvPr id="607" name="直線コネクタ 606"/>
        <xdr:cNvCxnSpPr/>
      </xdr:nvCxnSpPr>
      <xdr:spPr>
        <a:xfrm>
          <a:off x="13703300" y="13200018"/>
          <a:ext cx="8890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169818</xdr:rowOff>
    </xdr:from>
    <xdr:to>
      <xdr:col>19</xdr:col>
      <xdr:colOff>644525</xdr:colOff>
      <xdr:row>77</xdr:row>
      <xdr:rowOff>51961</xdr:rowOff>
    </xdr:to>
    <xdr:cxnSp macro="">
      <xdr:nvCxnSpPr>
        <xdr:cNvPr id="610" name="直線コネクタ 609"/>
        <xdr:cNvCxnSpPr/>
      </xdr:nvCxnSpPr>
      <xdr:spPr>
        <a:xfrm flipV="1">
          <a:off x="12814300" y="13200018"/>
          <a:ext cx="889000" cy="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2674</xdr:rowOff>
    </xdr:from>
    <xdr:to>
      <xdr:col>23</xdr:col>
      <xdr:colOff>568325</xdr:colOff>
      <xdr:row>77</xdr:row>
      <xdr:rowOff>104274</xdr:rowOff>
    </xdr:to>
    <xdr:sp macro="" textlink="">
      <xdr:nvSpPr>
        <xdr:cNvPr id="620" name="円/楕円 619"/>
        <xdr:cNvSpPr/>
      </xdr:nvSpPr>
      <xdr:spPr>
        <a:xfrm>
          <a:off x="16268700" y="132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152551</xdr:rowOff>
    </xdr:from>
    <xdr:ext cx="534377" cy="259045"/>
    <xdr:sp macro="" textlink="">
      <xdr:nvSpPr>
        <xdr:cNvPr id="621" name="公債費該当値テキスト"/>
        <xdr:cNvSpPr txBox="1"/>
      </xdr:nvSpPr>
      <xdr:spPr>
        <a:xfrm>
          <a:off x="16370300" y="131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41594</xdr:rowOff>
    </xdr:from>
    <xdr:to>
      <xdr:col>22</xdr:col>
      <xdr:colOff>415925</xdr:colOff>
      <xdr:row>77</xdr:row>
      <xdr:rowOff>143194</xdr:rowOff>
    </xdr:to>
    <xdr:sp macro="" textlink="">
      <xdr:nvSpPr>
        <xdr:cNvPr id="622" name="円/楕円 621"/>
        <xdr:cNvSpPr/>
      </xdr:nvSpPr>
      <xdr:spPr>
        <a:xfrm>
          <a:off x="15430500" y="132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134321</xdr:rowOff>
    </xdr:from>
    <xdr:ext cx="534377" cy="259045"/>
    <xdr:sp macro="" textlink="">
      <xdr:nvSpPr>
        <xdr:cNvPr id="623" name="テキスト ボックス 622"/>
        <xdr:cNvSpPr txBox="1"/>
      </xdr:nvSpPr>
      <xdr:spPr>
        <a:xfrm>
          <a:off x="15214111" y="133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xdr:rowOff>
    </xdr:from>
    <xdr:to>
      <xdr:col>21</xdr:col>
      <xdr:colOff>212725</xdr:colOff>
      <xdr:row>77</xdr:row>
      <xdr:rowOff>101688</xdr:rowOff>
    </xdr:to>
    <xdr:sp macro="" textlink="">
      <xdr:nvSpPr>
        <xdr:cNvPr id="624" name="円/楕円 623"/>
        <xdr:cNvSpPr/>
      </xdr:nvSpPr>
      <xdr:spPr>
        <a:xfrm>
          <a:off x="14541500" y="132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92815</xdr:rowOff>
    </xdr:from>
    <xdr:ext cx="534377" cy="259045"/>
    <xdr:sp macro="" textlink="">
      <xdr:nvSpPr>
        <xdr:cNvPr id="625" name="テキスト ボックス 624"/>
        <xdr:cNvSpPr txBox="1"/>
      </xdr:nvSpPr>
      <xdr:spPr>
        <a:xfrm>
          <a:off x="14325111" y="132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119018</xdr:rowOff>
    </xdr:from>
    <xdr:to>
      <xdr:col>20</xdr:col>
      <xdr:colOff>9525</xdr:colOff>
      <xdr:row>77</xdr:row>
      <xdr:rowOff>49168</xdr:rowOff>
    </xdr:to>
    <xdr:sp macro="" textlink="">
      <xdr:nvSpPr>
        <xdr:cNvPr id="626" name="円/楕円 625"/>
        <xdr:cNvSpPr/>
      </xdr:nvSpPr>
      <xdr:spPr>
        <a:xfrm>
          <a:off x="13652500" y="131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40295</xdr:rowOff>
    </xdr:from>
    <xdr:ext cx="534377" cy="259045"/>
    <xdr:sp macro="" textlink="">
      <xdr:nvSpPr>
        <xdr:cNvPr id="627" name="テキスト ボックス 626"/>
        <xdr:cNvSpPr txBox="1"/>
      </xdr:nvSpPr>
      <xdr:spPr>
        <a:xfrm>
          <a:off x="13436111" y="132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1161</xdr:rowOff>
    </xdr:from>
    <xdr:to>
      <xdr:col>18</xdr:col>
      <xdr:colOff>492125</xdr:colOff>
      <xdr:row>77</xdr:row>
      <xdr:rowOff>102761</xdr:rowOff>
    </xdr:to>
    <xdr:sp macro="" textlink="">
      <xdr:nvSpPr>
        <xdr:cNvPr id="628" name="円/楕円 627"/>
        <xdr:cNvSpPr/>
      </xdr:nvSpPr>
      <xdr:spPr>
        <a:xfrm>
          <a:off x="12763500" y="132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93888</xdr:rowOff>
    </xdr:from>
    <xdr:ext cx="534377" cy="259045"/>
    <xdr:sp macro="" textlink="">
      <xdr:nvSpPr>
        <xdr:cNvPr id="629" name="テキスト ボックス 628"/>
        <xdr:cNvSpPr txBox="1"/>
      </xdr:nvSpPr>
      <xdr:spPr>
        <a:xfrm>
          <a:off x="12547111" y="132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156901</xdr:rowOff>
    </xdr:from>
    <xdr:to>
      <xdr:col>23</xdr:col>
      <xdr:colOff>517525</xdr:colOff>
      <xdr:row>98</xdr:row>
      <xdr:rowOff>100499</xdr:rowOff>
    </xdr:to>
    <xdr:cxnSp macro="">
      <xdr:nvCxnSpPr>
        <xdr:cNvPr id="656" name="直線コネクタ 655"/>
        <xdr:cNvCxnSpPr/>
      </xdr:nvCxnSpPr>
      <xdr:spPr>
        <a:xfrm flipV="1">
          <a:off x="15481300" y="16787551"/>
          <a:ext cx="838200" cy="1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68258</xdr:rowOff>
    </xdr:from>
    <xdr:to>
      <xdr:col>22</xdr:col>
      <xdr:colOff>365125</xdr:colOff>
      <xdr:row>98</xdr:row>
      <xdr:rowOff>100499</xdr:rowOff>
    </xdr:to>
    <xdr:cxnSp macro="">
      <xdr:nvCxnSpPr>
        <xdr:cNvPr id="659" name="直線コネクタ 658"/>
        <xdr:cNvCxnSpPr/>
      </xdr:nvCxnSpPr>
      <xdr:spPr>
        <a:xfrm>
          <a:off x="14592300" y="16870358"/>
          <a:ext cx="889000" cy="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68258</xdr:rowOff>
    </xdr:from>
    <xdr:to>
      <xdr:col>21</xdr:col>
      <xdr:colOff>161925</xdr:colOff>
      <xdr:row>98</xdr:row>
      <xdr:rowOff>76076</xdr:rowOff>
    </xdr:to>
    <xdr:cxnSp macro="">
      <xdr:nvCxnSpPr>
        <xdr:cNvPr id="662" name="直線コネクタ 661"/>
        <xdr:cNvCxnSpPr/>
      </xdr:nvCxnSpPr>
      <xdr:spPr>
        <a:xfrm flipV="1">
          <a:off x="13703300" y="16870358"/>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76076</xdr:rowOff>
    </xdr:from>
    <xdr:to>
      <xdr:col>19</xdr:col>
      <xdr:colOff>644525</xdr:colOff>
      <xdr:row>98</xdr:row>
      <xdr:rowOff>76981</xdr:rowOff>
    </xdr:to>
    <xdr:cxnSp macro="">
      <xdr:nvCxnSpPr>
        <xdr:cNvPr id="665" name="直線コネクタ 664"/>
        <xdr:cNvCxnSpPr/>
      </xdr:nvCxnSpPr>
      <xdr:spPr>
        <a:xfrm flipV="1">
          <a:off x="12814300" y="16878176"/>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106101</xdr:rowOff>
    </xdr:from>
    <xdr:to>
      <xdr:col>23</xdr:col>
      <xdr:colOff>568325</xdr:colOff>
      <xdr:row>98</xdr:row>
      <xdr:rowOff>36251</xdr:rowOff>
    </xdr:to>
    <xdr:sp macro="" textlink="">
      <xdr:nvSpPr>
        <xdr:cNvPr id="675" name="円/楕円 674"/>
        <xdr:cNvSpPr/>
      </xdr:nvSpPr>
      <xdr:spPr>
        <a:xfrm>
          <a:off x="16268700" y="167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128978</xdr:rowOff>
    </xdr:from>
    <xdr:ext cx="534377" cy="259045"/>
    <xdr:sp macro="" textlink="">
      <xdr:nvSpPr>
        <xdr:cNvPr id="676" name="積立金該当値テキスト"/>
        <xdr:cNvSpPr txBox="1"/>
      </xdr:nvSpPr>
      <xdr:spPr>
        <a:xfrm>
          <a:off x="16370300" y="165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49699</xdr:rowOff>
    </xdr:from>
    <xdr:to>
      <xdr:col>22</xdr:col>
      <xdr:colOff>415925</xdr:colOff>
      <xdr:row>98</xdr:row>
      <xdr:rowOff>151299</xdr:rowOff>
    </xdr:to>
    <xdr:sp macro="" textlink="">
      <xdr:nvSpPr>
        <xdr:cNvPr id="677" name="円/楕円 676"/>
        <xdr:cNvSpPr/>
      </xdr:nvSpPr>
      <xdr:spPr>
        <a:xfrm>
          <a:off x="15430500" y="168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142426</xdr:rowOff>
    </xdr:from>
    <xdr:ext cx="469744" cy="259045"/>
    <xdr:sp macro="" textlink="">
      <xdr:nvSpPr>
        <xdr:cNvPr id="678" name="テキスト ボックス 677"/>
        <xdr:cNvSpPr txBox="1"/>
      </xdr:nvSpPr>
      <xdr:spPr>
        <a:xfrm>
          <a:off x="15246427" y="1694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17458</xdr:rowOff>
    </xdr:from>
    <xdr:to>
      <xdr:col>21</xdr:col>
      <xdr:colOff>212725</xdr:colOff>
      <xdr:row>98</xdr:row>
      <xdr:rowOff>119058</xdr:rowOff>
    </xdr:to>
    <xdr:sp macro="" textlink="">
      <xdr:nvSpPr>
        <xdr:cNvPr id="679" name="円/楕円 678"/>
        <xdr:cNvSpPr/>
      </xdr:nvSpPr>
      <xdr:spPr>
        <a:xfrm>
          <a:off x="14541500" y="168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110185</xdr:rowOff>
    </xdr:from>
    <xdr:ext cx="469744" cy="259045"/>
    <xdr:sp macro="" textlink="">
      <xdr:nvSpPr>
        <xdr:cNvPr id="680" name="テキスト ボックス 679"/>
        <xdr:cNvSpPr txBox="1"/>
      </xdr:nvSpPr>
      <xdr:spPr>
        <a:xfrm>
          <a:off x="14357427" y="1691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25276</xdr:rowOff>
    </xdr:from>
    <xdr:to>
      <xdr:col>20</xdr:col>
      <xdr:colOff>9525</xdr:colOff>
      <xdr:row>98</xdr:row>
      <xdr:rowOff>126876</xdr:rowOff>
    </xdr:to>
    <xdr:sp macro="" textlink="">
      <xdr:nvSpPr>
        <xdr:cNvPr id="681" name="円/楕円 680"/>
        <xdr:cNvSpPr/>
      </xdr:nvSpPr>
      <xdr:spPr>
        <a:xfrm>
          <a:off x="13652500" y="16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118003</xdr:rowOff>
    </xdr:from>
    <xdr:ext cx="469744" cy="259045"/>
    <xdr:sp macro="" textlink="">
      <xdr:nvSpPr>
        <xdr:cNvPr id="682" name="テキスト ボックス 681"/>
        <xdr:cNvSpPr txBox="1"/>
      </xdr:nvSpPr>
      <xdr:spPr>
        <a:xfrm>
          <a:off x="13468427" y="1692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26181</xdr:rowOff>
    </xdr:from>
    <xdr:to>
      <xdr:col>18</xdr:col>
      <xdr:colOff>492125</xdr:colOff>
      <xdr:row>98</xdr:row>
      <xdr:rowOff>127781</xdr:rowOff>
    </xdr:to>
    <xdr:sp macro="" textlink="">
      <xdr:nvSpPr>
        <xdr:cNvPr id="683" name="円/楕円 682"/>
        <xdr:cNvSpPr/>
      </xdr:nvSpPr>
      <xdr:spPr>
        <a:xfrm>
          <a:off x="12763500" y="168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118908</xdr:rowOff>
    </xdr:from>
    <xdr:ext cx="469744" cy="259045"/>
    <xdr:sp macro="" textlink="">
      <xdr:nvSpPr>
        <xdr:cNvPr id="684" name="テキスト ボックス 683"/>
        <xdr:cNvSpPr txBox="1"/>
      </xdr:nvSpPr>
      <xdr:spPr>
        <a:xfrm>
          <a:off x="12579427" y="169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76149</xdr:rowOff>
    </xdr:from>
    <xdr:to>
      <xdr:col>32</xdr:col>
      <xdr:colOff>187325</xdr:colOff>
      <xdr:row>58</xdr:row>
      <xdr:rowOff>76743</xdr:rowOff>
    </xdr:to>
    <xdr:cxnSp macro="">
      <xdr:nvCxnSpPr>
        <xdr:cNvPr id="770" name="直線コネクタ 769"/>
        <xdr:cNvCxnSpPr/>
      </xdr:nvCxnSpPr>
      <xdr:spPr>
        <a:xfrm flipV="1">
          <a:off x="21323300" y="10020249"/>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76743</xdr:rowOff>
    </xdr:from>
    <xdr:to>
      <xdr:col>31</xdr:col>
      <xdr:colOff>34925</xdr:colOff>
      <xdr:row>58</xdr:row>
      <xdr:rowOff>77155</xdr:rowOff>
    </xdr:to>
    <xdr:cxnSp macro="">
      <xdr:nvCxnSpPr>
        <xdr:cNvPr id="773" name="直線コネクタ 772"/>
        <xdr:cNvCxnSpPr/>
      </xdr:nvCxnSpPr>
      <xdr:spPr>
        <a:xfrm flipV="1">
          <a:off x="20434300" y="1002084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77155</xdr:rowOff>
    </xdr:from>
    <xdr:to>
      <xdr:col>29</xdr:col>
      <xdr:colOff>517525</xdr:colOff>
      <xdr:row>58</xdr:row>
      <xdr:rowOff>77658</xdr:rowOff>
    </xdr:to>
    <xdr:cxnSp macro="">
      <xdr:nvCxnSpPr>
        <xdr:cNvPr id="776" name="直線コネクタ 775"/>
        <xdr:cNvCxnSpPr/>
      </xdr:nvCxnSpPr>
      <xdr:spPr>
        <a:xfrm flipV="1">
          <a:off x="19545300" y="1002125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77658</xdr:rowOff>
    </xdr:from>
    <xdr:to>
      <xdr:col>28</xdr:col>
      <xdr:colOff>314325</xdr:colOff>
      <xdr:row>58</xdr:row>
      <xdr:rowOff>87122</xdr:rowOff>
    </xdr:to>
    <xdr:cxnSp macro="">
      <xdr:nvCxnSpPr>
        <xdr:cNvPr id="779" name="直線コネクタ 778"/>
        <xdr:cNvCxnSpPr/>
      </xdr:nvCxnSpPr>
      <xdr:spPr>
        <a:xfrm flipV="1">
          <a:off x="18656300" y="1002175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25349</xdr:rowOff>
    </xdr:from>
    <xdr:to>
      <xdr:col>32</xdr:col>
      <xdr:colOff>238125</xdr:colOff>
      <xdr:row>58</xdr:row>
      <xdr:rowOff>126949</xdr:rowOff>
    </xdr:to>
    <xdr:sp macro="" textlink="">
      <xdr:nvSpPr>
        <xdr:cNvPr id="789" name="円/楕円 788"/>
        <xdr:cNvSpPr/>
      </xdr:nvSpPr>
      <xdr:spPr>
        <a:xfrm>
          <a:off x="221107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111726</xdr:rowOff>
    </xdr:from>
    <xdr:ext cx="469744" cy="259045"/>
    <xdr:sp macro="" textlink="">
      <xdr:nvSpPr>
        <xdr:cNvPr id="790" name="貸付金該当値テキスト"/>
        <xdr:cNvSpPr txBox="1"/>
      </xdr:nvSpPr>
      <xdr:spPr>
        <a:xfrm>
          <a:off x="22212300" y="988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25943</xdr:rowOff>
    </xdr:from>
    <xdr:to>
      <xdr:col>31</xdr:col>
      <xdr:colOff>85725</xdr:colOff>
      <xdr:row>58</xdr:row>
      <xdr:rowOff>127543</xdr:rowOff>
    </xdr:to>
    <xdr:sp macro="" textlink="">
      <xdr:nvSpPr>
        <xdr:cNvPr id="791" name="円/楕円 790"/>
        <xdr:cNvSpPr/>
      </xdr:nvSpPr>
      <xdr:spPr>
        <a:xfrm>
          <a:off x="21272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118670</xdr:rowOff>
    </xdr:from>
    <xdr:ext cx="469744" cy="259045"/>
    <xdr:sp macro="" textlink="">
      <xdr:nvSpPr>
        <xdr:cNvPr id="792" name="テキスト ボックス 791"/>
        <xdr:cNvSpPr txBox="1"/>
      </xdr:nvSpPr>
      <xdr:spPr>
        <a:xfrm>
          <a:off x="21088427"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26355</xdr:rowOff>
    </xdr:from>
    <xdr:to>
      <xdr:col>29</xdr:col>
      <xdr:colOff>568325</xdr:colOff>
      <xdr:row>58</xdr:row>
      <xdr:rowOff>127955</xdr:rowOff>
    </xdr:to>
    <xdr:sp macro="" textlink="">
      <xdr:nvSpPr>
        <xdr:cNvPr id="793" name="円/楕円 792"/>
        <xdr:cNvSpPr/>
      </xdr:nvSpPr>
      <xdr:spPr>
        <a:xfrm>
          <a:off x="20383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119082</xdr:rowOff>
    </xdr:from>
    <xdr:ext cx="469744" cy="259045"/>
    <xdr:sp macro="" textlink="">
      <xdr:nvSpPr>
        <xdr:cNvPr id="794" name="テキスト ボックス 793"/>
        <xdr:cNvSpPr txBox="1"/>
      </xdr:nvSpPr>
      <xdr:spPr>
        <a:xfrm>
          <a:off x="20199427" y="1006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26858</xdr:rowOff>
    </xdr:from>
    <xdr:to>
      <xdr:col>28</xdr:col>
      <xdr:colOff>365125</xdr:colOff>
      <xdr:row>58</xdr:row>
      <xdr:rowOff>128458</xdr:rowOff>
    </xdr:to>
    <xdr:sp macro="" textlink="">
      <xdr:nvSpPr>
        <xdr:cNvPr id="795" name="円/楕円 794"/>
        <xdr:cNvSpPr/>
      </xdr:nvSpPr>
      <xdr:spPr>
        <a:xfrm>
          <a:off x="19494500" y="9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119585</xdr:rowOff>
    </xdr:from>
    <xdr:ext cx="469744" cy="259045"/>
    <xdr:sp macro="" textlink="">
      <xdr:nvSpPr>
        <xdr:cNvPr id="796" name="テキスト ボックス 795"/>
        <xdr:cNvSpPr txBox="1"/>
      </xdr:nvSpPr>
      <xdr:spPr>
        <a:xfrm>
          <a:off x="19310427" y="100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36322</xdr:rowOff>
    </xdr:from>
    <xdr:to>
      <xdr:col>27</xdr:col>
      <xdr:colOff>161925</xdr:colOff>
      <xdr:row>58</xdr:row>
      <xdr:rowOff>137922</xdr:rowOff>
    </xdr:to>
    <xdr:sp macro="" textlink="">
      <xdr:nvSpPr>
        <xdr:cNvPr id="797" name="円/楕円 796"/>
        <xdr:cNvSpPr/>
      </xdr:nvSpPr>
      <xdr:spPr>
        <a:xfrm>
          <a:off x="18605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129049</xdr:rowOff>
    </xdr:from>
    <xdr:ext cx="469744" cy="259045"/>
    <xdr:sp macro="" textlink="">
      <xdr:nvSpPr>
        <xdr:cNvPr id="798" name="テキスト ボックス 797"/>
        <xdr:cNvSpPr txBox="1"/>
      </xdr:nvSpPr>
      <xdr:spPr>
        <a:xfrm>
          <a:off x="18421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110570</xdr:rowOff>
    </xdr:from>
    <xdr:to>
      <xdr:col>32</xdr:col>
      <xdr:colOff>187325</xdr:colOff>
      <xdr:row>77</xdr:row>
      <xdr:rowOff>20143</xdr:rowOff>
    </xdr:to>
    <xdr:cxnSp macro="">
      <xdr:nvCxnSpPr>
        <xdr:cNvPr id="830" name="直線コネクタ 829"/>
        <xdr:cNvCxnSpPr/>
      </xdr:nvCxnSpPr>
      <xdr:spPr>
        <a:xfrm>
          <a:off x="21323300" y="13140770"/>
          <a:ext cx="838200" cy="8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110570</xdr:rowOff>
    </xdr:from>
    <xdr:to>
      <xdr:col>31</xdr:col>
      <xdr:colOff>34925</xdr:colOff>
      <xdr:row>77</xdr:row>
      <xdr:rowOff>85685</xdr:rowOff>
    </xdr:to>
    <xdr:cxnSp macro="">
      <xdr:nvCxnSpPr>
        <xdr:cNvPr id="833" name="直線コネクタ 832"/>
        <xdr:cNvCxnSpPr/>
      </xdr:nvCxnSpPr>
      <xdr:spPr>
        <a:xfrm flipV="1">
          <a:off x="20434300" y="13140770"/>
          <a:ext cx="889000" cy="1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1494</xdr:rowOff>
    </xdr:from>
    <xdr:to>
      <xdr:col>29</xdr:col>
      <xdr:colOff>517525</xdr:colOff>
      <xdr:row>77</xdr:row>
      <xdr:rowOff>85685</xdr:rowOff>
    </xdr:to>
    <xdr:cxnSp macro="">
      <xdr:nvCxnSpPr>
        <xdr:cNvPr id="836" name="直線コネクタ 835"/>
        <xdr:cNvCxnSpPr/>
      </xdr:nvCxnSpPr>
      <xdr:spPr>
        <a:xfrm>
          <a:off x="19545300" y="13203144"/>
          <a:ext cx="889000" cy="8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165743</xdr:rowOff>
    </xdr:from>
    <xdr:to>
      <xdr:col>28</xdr:col>
      <xdr:colOff>314325</xdr:colOff>
      <xdr:row>77</xdr:row>
      <xdr:rowOff>1494</xdr:rowOff>
    </xdr:to>
    <xdr:cxnSp macro="">
      <xdr:nvCxnSpPr>
        <xdr:cNvPr id="839" name="直線コネクタ 838"/>
        <xdr:cNvCxnSpPr/>
      </xdr:nvCxnSpPr>
      <xdr:spPr>
        <a:xfrm>
          <a:off x="18656300" y="1319594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140793</xdr:rowOff>
    </xdr:from>
    <xdr:to>
      <xdr:col>32</xdr:col>
      <xdr:colOff>238125</xdr:colOff>
      <xdr:row>77</xdr:row>
      <xdr:rowOff>70943</xdr:rowOff>
    </xdr:to>
    <xdr:sp macro="" textlink="">
      <xdr:nvSpPr>
        <xdr:cNvPr id="849" name="円/楕円 848"/>
        <xdr:cNvSpPr/>
      </xdr:nvSpPr>
      <xdr:spPr>
        <a:xfrm>
          <a:off x="221107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163670</xdr:rowOff>
    </xdr:from>
    <xdr:ext cx="534377" cy="259045"/>
    <xdr:sp macro="" textlink="">
      <xdr:nvSpPr>
        <xdr:cNvPr id="850" name="繰出金該当値テキスト"/>
        <xdr:cNvSpPr txBox="1"/>
      </xdr:nvSpPr>
      <xdr:spPr>
        <a:xfrm>
          <a:off x="22212300" y="130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59770</xdr:rowOff>
    </xdr:from>
    <xdr:to>
      <xdr:col>31</xdr:col>
      <xdr:colOff>85725</xdr:colOff>
      <xdr:row>76</xdr:row>
      <xdr:rowOff>161370</xdr:rowOff>
    </xdr:to>
    <xdr:sp macro="" textlink="">
      <xdr:nvSpPr>
        <xdr:cNvPr id="851" name="円/楕円 850"/>
        <xdr:cNvSpPr/>
      </xdr:nvSpPr>
      <xdr:spPr>
        <a:xfrm>
          <a:off x="21272500" y="130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6447</xdr:rowOff>
    </xdr:from>
    <xdr:ext cx="534377" cy="259045"/>
    <xdr:sp macro="" textlink="">
      <xdr:nvSpPr>
        <xdr:cNvPr id="852" name="テキスト ボックス 851"/>
        <xdr:cNvSpPr txBox="1"/>
      </xdr:nvSpPr>
      <xdr:spPr>
        <a:xfrm>
          <a:off x="21056111" y="128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34885</xdr:rowOff>
    </xdr:from>
    <xdr:to>
      <xdr:col>29</xdr:col>
      <xdr:colOff>568325</xdr:colOff>
      <xdr:row>77</xdr:row>
      <xdr:rowOff>136485</xdr:rowOff>
    </xdr:to>
    <xdr:sp macro="" textlink="">
      <xdr:nvSpPr>
        <xdr:cNvPr id="853" name="円/楕円 852"/>
        <xdr:cNvSpPr/>
      </xdr:nvSpPr>
      <xdr:spPr>
        <a:xfrm>
          <a:off x="20383500" y="132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127612</xdr:rowOff>
    </xdr:from>
    <xdr:ext cx="534377" cy="259045"/>
    <xdr:sp macro="" textlink="">
      <xdr:nvSpPr>
        <xdr:cNvPr id="854" name="テキスト ボックス 853"/>
        <xdr:cNvSpPr txBox="1"/>
      </xdr:nvSpPr>
      <xdr:spPr>
        <a:xfrm>
          <a:off x="20167111" y="133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122144</xdr:rowOff>
    </xdr:from>
    <xdr:to>
      <xdr:col>28</xdr:col>
      <xdr:colOff>365125</xdr:colOff>
      <xdr:row>77</xdr:row>
      <xdr:rowOff>52294</xdr:rowOff>
    </xdr:to>
    <xdr:sp macro="" textlink="">
      <xdr:nvSpPr>
        <xdr:cNvPr id="855" name="円/楕円 854"/>
        <xdr:cNvSpPr/>
      </xdr:nvSpPr>
      <xdr:spPr>
        <a:xfrm>
          <a:off x="19494500" y="131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68822</xdr:rowOff>
    </xdr:from>
    <xdr:ext cx="534377" cy="259045"/>
    <xdr:sp macro="" textlink="">
      <xdr:nvSpPr>
        <xdr:cNvPr id="856" name="テキスト ボックス 855"/>
        <xdr:cNvSpPr txBox="1"/>
      </xdr:nvSpPr>
      <xdr:spPr>
        <a:xfrm>
          <a:off x="19278111" y="129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114943</xdr:rowOff>
    </xdr:from>
    <xdr:to>
      <xdr:col>27</xdr:col>
      <xdr:colOff>161925</xdr:colOff>
      <xdr:row>77</xdr:row>
      <xdr:rowOff>45093</xdr:rowOff>
    </xdr:to>
    <xdr:sp macro="" textlink="">
      <xdr:nvSpPr>
        <xdr:cNvPr id="857" name="円/楕円 856"/>
        <xdr:cNvSpPr/>
      </xdr:nvSpPr>
      <xdr:spPr>
        <a:xfrm>
          <a:off x="18605500" y="13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61621</xdr:rowOff>
    </xdr:from>
    <xdr:ext cx="534377" cy="259045"/>
    <xdr:sp macro="" textlink="">
      <xdr:nvSpPr>
        <xdr:cNvPr id="858" name="テキスト ボックス 857"/>
        <xdr:cNvSpPr txBox="1"/>
      </xdr:nvSpPr>
      <xdr:spPr>
        <a:xfrm>
          <a:off x="18389111" y="129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歳出総決算額は、住民一人当たり</a:t>
          </a:r>
          <a:r>
            <a:rPr kumimoji="1" lang="en-US" altLang="ja-JP" sz="1100">
              <a:solidFill>
                <a:schemeClr val="dk1"/>
              </a:solidFill>
              <a:effectLst/>
              <a:latin typeface="+mn-lt"/>
              <a:ea typeface="+mn-ea"/>
              <a:cs typeface="+mn-cs"/>
            </a:rPr>
            <a:t>382,895</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類似団体平均と比較した場合の本市の特徴として、扶助費の水準が高く類似団体平均を上回り、人件費、物件費の水準は下回っていることが挙げられる。</a:t>
          </a:r>
          <a:endParaRPr lang="ja-JP" altLang="ja-JP" sz="1400">
            <a:effectLst/>
          </a:endParaRPr>
        </a:p>
        <a:p>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のコストは、</a:t>
          </a:r>
          <a:r>
            <a:rPr kumimoji="1" lang="en-US" altLang="ja-JP" sz="1100">
              <a:solidFill>
                <a:schemeClr val="dk1"/>
              </a:solidFill>
              <a:effectLst/>
              <a:latin typeface="+mn-lt"/>
              <a:ea typeface="+mn-ea"/>
              <a:cs typeface="+mn-cs"/>
            </a:rPr>
            <a:t>123,801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生活保護事業費や障害者自立支援給付事業費（障害福祉サービス事業）が高い</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。特に、介護・訓練等・障害児通所給付費支給事業費については、近年約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倍毎増加しており、</a:t>
          </a:r>
          <a:r>
            <a:rPr lang="ja-JP" altLang="ja-JP" sz="1100">
              <a:solidFill>
                <a:schemeClr val="dk1"/>
              </a:solidFill>
              <a:effectLst/>
              <a:latin typeface="+mn-lt"/>
              <a:ea typeface="+mn-ea"/>
              <a:cs typeface="+mn-cs"/>
            </a:rPr>
            <a:t>各種社会保障関連経費については、今後も少子高齢化の進行や制度改正等により、大きな増額が見込まれる。</a:t>
          </a:r>
          <a:endParaRPr lang="ja-JP" altLang="ja-JP">
            <a:effectLst/>
          </a:endParaRPr>
        </a:p>
        <a:p>
          <a:r>
            <a:rPr lang="ja-JP" altLang="ja-JP" sz="1100">
              <a:solidFill>
                <a:schemeClr val="dk1"/>
              </a:solidFill>
              <a:effectLst/>
              <a:latin typeface="+mn-lt"/>
              <a:ea typeface="+mn-ea"/>
              <a:cs typeface="+mn-cs"/>
            </a:rPr>
            <a:t>一方、類似団体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と比較し低い水準で推移しているのが</a:t>
          </a:r>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物件費であり、</a:t>
          </a:r>
          <a:r>
            <a:rPr kumimoji="1" lang="ja-JP" altLang="ja-JP" sz="1100">
              <a:solidFill>
                <a:schemeClr val="dk1"/>
              </a:solidFill>
              <a:effectLst/>
              <a:latin typeface="+mn-lt"/>
              <a:ea typeface="+mn-ea"/>
              <a:cs typeface="+mn-cs"/>
            </a:rPr>
            <a:t>行財政改革による事務事業の見直しなどにより、経費節減に努めた効果が表れていると考えられる。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53,961
53,710
57.37
21,273,279
20,661,383
562,718
11,739,413
15,543,131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147015</xdr:rowOff>
    </xdr:from>
    <xdr:to>
      <xdr:col>6</xdr:col>
      <xdr:colOff>511175</xdr:colOff>
      <xdr:row>34</xdr:row>
      <xdr:rowOff>55575</xdr:rowOff>
    </xdr:to>
    <xdr:cxnSp macro="">
      <xdr:nvCxnSpPr>
        <xdr:cNvPr id="59" name="直線コネクタ 58"/>
        <xdr:cNvCxnSpPr/>
      </xdr:nvCxnSpPr>
      <xdr:spPr>
        <a:xfrm>
          <a:off x="3797300" y="563341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133757</xdr:rowOff>
    </xdr:from>
    <xdr:to>
      <xdr:col>5</xdr:col>
      <xdr:colOff>358775</xdr:colOff>
      <xdr:row>32</xdr:row>
      <xdr:rowOff>147015</xdr:rowOff>
    </xdr:to>
    <xdr:cxnSp macro="">
      <xdr:nvCxnSpPr>
        <xdr:cNvPr id="62" name="直線コネクタ 61"/>
        <xdr:cNvCxnSpPr/>
      </xdr:nvCxnSpPr>
      <xdr:spPr>
        <a:xfrm>
          <a:off x="2908300" y="562015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133757</xdr:rowOff>
    </xdr:from>
    <xdr:to>
      <xdr:col>4</xdr:col>
      <xdr:colOff>155575</xdr:colOff>
      <xdr:row>33</xdr:row>
      <xdr:rowOff>3912</xdr:rowOff>
    </xdr:to>
    <xdr:cxnSp macro="">
      <xdr:nvCxnSpPr>
        <xdr:cNvPr id="65" name="直線コネクタ 64"/>
        <xdr:cNvCxnSpPr/>
      </xdr:nvCxnSpPr>
      <xdr:spPr>
        <a:xfrm flipV="1">
          <a:off x="2019300" y="5620157"/>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99466</xdr:rowOff>
    </xdr:from>
    <xdr:to>
      <xdr:col>2</xdr:col>
      <xdr:colOff>638175</xdr:colOff>
      <xdr:row>33</xdr:row>
      <xdr:rowOff>3912</xdr:rowOff>
    </xdr:to>
    <xdr:cxnSp macro="">
      <xdr:nvCxnSpPr>
        <xdr:cNvPr id="68" name="直線コネクタ 67"/>
        <xdr:cNvCxnSpPr/>
      </xdr:nvCxnSpPr>
      <xdr:spPr>
        <a:xfrm>
          <a:off x="1130300" y="5585866"/>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4775</xdr:rowOff>
    </xdr:from>
    <xdr:to>
      <xdr:col>6</xdr:col>
      <xdr:colOff>561975</xdr:colOff>
      <xdr:row>34</xdr:row>
      <xdr:rowOff>106375</xdr:rowOff>
    </xdr:to>
    <xdr:sp macro="" textlink="">
      <xdr:nvSpPr>
        <xdr:cNvPr id="78" name="円/楕円 77"/>
        <xdr:cNvSpPr/>
      </xdr:nvSpPr>
      <xdr:spPr>
        <a:xfrm>
          <a:off x="45847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27652</xdr:rowOff>
    </xdr:from>
    <xdr:ext cx="469744" cy="259045"/>
    <xdr:sp macro="" textlink="">
      <xdr:nvSpPr>
        <xdr:cNvPr id="79" name="議会費該当値テキスト"/>
        <xdr:cNvSpPr txBox="1"/>
      </xdr:nvSpPr>
      <xdr:spPr>
        <a:xfrm>
          <a:off x="4686300" y="56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96215</xdr:rowOff>
    </xdr:from>
    <xdr:to>
      <xdr:col>5</xdr:col>
      <xdr:colOff>409575</xdr:colOff>
      <xdr:row>33</xdr:row>
      <xdr:rowOff>26365</xdr:rowOff>
    </xdr:to>
    <xdr:sp macro="" textlink="">
      <xdr:nvSpPr>
        <xdr:cNvPr id="80" name="円/楕円 79"/>
        <xdr:cNvSpPr/>
      </xdr:nvSpPr>
      <xdr:spPr>
        <a:xfrm>
          <a:off x="3746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42892</xdr:rowOff>
    </xdr:from>
    <xdr:ext cx="469744" cy="259045"/>
    <xdr:sp macro="" textlink="">
      <xdr:nvSpPr>
        <xdr:cNvPr id="81" name="テキスト ボックス 80"/>
        <xdr:cNvSpPr txBox="1"/>
      </xdr:nvSpPr>
      <xdr:spPr>
        <a:xfrm>
          <a:off x="3562427"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82957</xdr:rowOff>
    </xdr:from>
    <xdr:to>
      <xdr:col>4</xdr:col>
      <xdr:colOff>206375</xdr:colOff>
      <xdr:row>33</xdr:row>
      <xdr:rowOff>13107</xdr:rowOff>
    </xdr:to>
    <xdr:sp macro="" textlink="">
      <xdr:nvSpPr>
        <xdr:cNvPr id="82" name="円/楕円 81"/>
        <xdr:cNvSpPr/>
      </xdr:nvSpPr>
      <xdr:spPr>
        <a:xfrm>
          <a:off x="28575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29634</xdr:rowOff>
    </xdr:from>
    <xdr:ext cx="469744" cy="259045"/>
    <xdr:sp macro="" textlink="">
      <xdr:nvSpPr>
        <xdr:cNvPr id="83" name="テキスト ボックス 82"/>
        <xdr:cNvSpPr txBox="1"/>
      </xdr:nvSpPr>
      <xdr:spPr>
        <a:xfrm>
          <a:off x="2673427" y="53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124562</xdr:rowOff>
    </xdr:from>
    <xdr:to>
      <xdr:col>3</xdr:col>
      <xdr:colOff>3175</xdr:colOff>
      <xdr:row>33</xdr:row>
      <xdr:rowOff>54712</xdr:rowOff>
    </xdr:to>
    <xdr:sp macro="" textlink="">
      <xdr:nvSpPr>
        <xdr:cNvPr id="84" name="円/楕円 83"/>
        <xdr:cNvSpPr/>
      </xdr:nvSpPr>
      <xdr:spPr>
        <a:xfrm>
          <a:off x="1968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71239</xdr:rowOff>
    </xdr:from>
    <xdr:ext cx="469744" cy="259045"/>
    <xdr:sp macro="" textlink="">
      <xdr:nvSpPr>
        <xdr:cNvPr id="85" name="テキスト ボックス 84"/>
        <xdr:cNvSpPr txBox="1"/>
      </xdr:nvSpPr>
      <xdr:spPr>
        <a:xfrm>
          <a:off x="1784427"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48666</xdr:rowOff>
    </xdr:from>
    <xdr:to>
      <xdr:col>1</xdr:col>
      <xdr:colOff>485775</xdr:colOff>
      <xdr:row>32</xdr:row>
      <xdr:rowOff>150266</xdr:rowOff>
    </xdr:to>
    <xdr:sp macro="" textlink="">
      <xdr:nvSpPr>
        <xdr:cNvPr id="86" name="円/楕円 85"/>
        <xdr:cNvSpPr/>
      </xdr:nvSpPr>
      <xdr:spPr>
        <a:xfrm>
          <a:off x="1079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166793</xdr:rowOff>
    </xdr:from>
    <xdr:ext cx="469744" cy="259045"/>
    <xdr:sp macro="" textlink="">
      <xdr:nvSpPr>
        <xdr:cNvPr id="87" name="テキスト ボックス 86"/>
        <xdr:cNvSpPr txBox="1"/>
      </xdr:nvSpPr>
      <xdr:spPr>
        <a:xfrm>
          <a:off x="895427"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9314</xdr:rowOff>
    </xdr:from>
    <xdr:to>
      <xdr:col>6</xdr:col>
      <xdr:colOff>511175</xdr:colOff>
      <xdr:row>57</xdr:row>
      <xdr:rowOff>60285</xdr:rowOff>
    </xdr:to>
    <xdr:cxnSp macro="">
      <xdr:nvCxnSpPr>
        <xdr:cNvPr id="116" name="直線コネクタ 115"/>
        <xdr:cNvCxnSpPr/>
      </xdr:nvCxnSpPr>
      <xdr:spPr>
        <a:xfrm flipV="1">
          <a:off x="3797300" y="9781964"/>
          <a:ext cx="8382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13612</xdr:rowOff>
    </xdr:from>
    <xdr:to>
      <xdr:col>5</xdr:col>
      <xdr:colOff>358775</xdr:colOff>
      <xdr:row>57</xdr:row>
      <xdr:rowOff>60285</xdr:rowOff>
    </xdr:to>
    <xdr:cxnSp macro="">
      <xdr:nvCxnSpPr>
        <xdr:cNvPr id="119" name="直線コネクタ 118"/>
        <xdr:cNvCxnSpPr/>
      </xdr:nvCxnSpPr>
      <xdr:spPr>
        <a:xfrm>
          <a:off x="2908300" y="9786262"/>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13612</xdr:rowOff>
    </xdr:from>
    <xdr:to>
      <xdr:col>4</xdr:col>
      <xdr:colOff>155575</xdr:colOff>
      <xdr:row>57</xdr:row>
      <xdr:rowOff>48900</xdr:rowOff>
    </xdr:to>
    <xdr:cxnSp macro="">
      <xdr:nvCxnSpPr>
        <xdr:cNvPr id="122" name="直線コネクタ 121"/>
        <xdr:cNvCxnSpPr/>
      </xdr:nvCxnSpPr>
      <xdr:spPr>
        <a:xfrm flipV="1">
          <a:off x="2019300" y="9786262"/>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48900</xdr:rowOff>
    </xdr:from>
    <xdr:to>
      <xdr:col>2</xdr:col>
      <xdr:colOff>638175</xdr:colOff>
      <xdr:row>57</xdr:row>
      <xdr:rowOff>77048</xdr:rowOff>
    </xdr:to>
    <xdr:cxnSp macro="">
      <xdr:nvCxnSpPr>
        <xdr:cNvPr id="125" name="直線コネクタ 124"/>
        <xdr:cNvCxnSpPr/>
      </xdr:nvCxnSpPr>
      <xdr:spPr>
        <a:xfrm flipV="1">
          <a:off x="1130300" y="9821550"/>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129964</xdr:rowOff>
    </xdr:from>
    <xdr:to>
      <xdr:col>6</xdr:col>
      <xdr:colOff>561975</xdr:colOff>
      <xdr:row>57</xdr:row>
      <xdr:rowOff>60114</xdr:rowOff>
    </xdr:to>
    <xdr:sp macro="" textlink="">
      <xdr:nvSpPr>
        <xdr:cNvPr id="135" name="円/楕円 134"/>
        <xdr:cNvSpPr/>
      </xdr:nvSpPr>
      <xdr:spPr>
        <a:xfrm>
          <a:off x="4584700" y="97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152841</xdr:rowOff>
    </xdr:from>
    <xdr:ext cx="534377" cy="259045"/>
    <xdr:sp macro="" textlink="">
      <xdr:nvSpPr>
        <xdr:cNvPr id="136" name="総務費該当値テキスト"/>
        <xdr:cNvSpPr txBox="1"/>
      </xdr:nvSpPr>
      <xdr:spPr>
        <a:xfrm>
          <a:off x="4686300" y="95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9485</xdr:rowOff>
    </xdr:from>
    <xdr:to>
      <xdr:col>5</xdr:col>
      <xdr:colOff>409575</xdr:colOff>
      <xdr:row>57</xdr:row>
      <xdr:rowOff>111085</xdr:rowOff>
    </xdr:to>
    <xdr:sp macro="" textlink="">
      <xdr:nvSpPr>
        <xdr:cNvPr id="137" name="円/楕円 136"/>
        <xdr:cNvSpPr/>
      </xdr:nvSpPr>
      <xdr:spPr>
        <a:xfrm>
          <a:off x="3746500" y="97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102212</xdr:rowOff>
    </xdr:from>
    <xdr:ext cx="534377" cy="259045"/>
    <xdr:sp macro="" textlink="">
      <xdr:nvSpPr>
        <xdr:cNvPr id="138" name="テキスト ボックス 137"/>
        <xdr:cNvSpPr txBox="1"/>
      </xdr:nvSpPr>
      <xdr:spPr>
        <a:xfrm>
          <a:off x="3530111" y="98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134262</xdr:rowOff>
    </xdr:from>
    <xdr:to>
      <xdr:col>4</xdr:col>
      <xdr:colOff>206375</xdr:colOff>
      <xdr:row>57</xdr:row>
      <xdr:rowOff>64412</xdr:rowOff>
    </xdr:to>
    <xdr:sp macro="" textlink="">
      <xdr:nvSpPr>
        <xdr:cNvPr id="139" name="円/楕円 138"/>
        <xdr:cNvSpPr/>
      </xdr:nvSpPr>
      <xdr:spPr>
        <a:xfrm>
          <a:off x="2857500" y="97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55539</xdr:rowOff>
    </xdr:from>
    <xdr:ext cx="534377" cy="259045"/>
    <xdr:sp macro="" textlink="">
      <xdr:nvSpPr>
        <xdr:cNvPr id="140" name="テキスト ボックス 139"/>
        <xdr:cNvSpPr txBox="1"/>
      </xdr:nvSpPr>
      <xdr:spPr>
        <a:xfrm>
          <a:off x="2641111" y="98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169550</xdr:rowOff>
    </xdr:from>
    <xdr:to>
      <xdr:col>3</xdr:col>
      <xdr:colOff>3175</xdr:colOff>
      <xdr:row>57</xdr:row>
      <xdr:rowOff>99700</xdr:rowOff>
    </xdr:to>
    <xdr:sp macro="" textlink="">
      <xdr:nvSpPr>
        <xdr:cNvPr id="141" name="円/楕円 140"/>
        <xdr:cNvSpPr/>
      </xdr:nvSpPr>
      <xdr:spPr>
        <a:xfrm>
          <a:off x="1968500" y="97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90827</xdr:rowOff>
    </xdr:from>
    <xdr:ext cx="534377" cy="259045"/>
    <xdr:sp macro="" textlink="">
      <xdr:nvSpPr>
        <xdr:cNvPr id="142" name="テキスト ボックス 141"/>
        <xdr:cNvSpPr txBox="1"/>
      </xdr:nvSpPr>
      <xdr:spPr>
        <a:xfrm>
          <a:off x="1752111" y="98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26248</xdr:rowOff>
    </xdr:from>
    <xdr:to>
      <xdr:col>1</xdr:col>
      <xdr:colOff>485775</xdr:colOff>
      <xdr:row>57</xdr:row>
      <xdr:rowOff>127848</xdr:rowOff>
    </xdr:to>
    <xdr:sp macro="" textlink="">
      <xdr:nvSpPr>
        <xdr:cNvPr id="143" name="円/楕円 142"/>
        <xdr:cNvSpPr/>
      </xdr:nvSpPr>
      <xdr:spPr>
        <a:xfrm>
          <a:off x="1079500" y="97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118975</xdr:rowOff>
    </xdr:from>
    <xdr:ext cx="534377" cy="259045"/>
    <xdr:sp macro="" textlink="">
      <xdr:nvSpPr>
        <xdr:cNvPr id="144" name="テキスト ボックス 143"/>
        <xdr:cNvSpPr txBox="1"/>
      </xdr:nvSpPr>
      <xdr:spPr>
        <a:xfrm>
          <a:off x="863111" y="98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103734</xdr:rowOff>
    </xdr:from>
    <xdr:to>
      <xdr:col>6</xdr:col>
      <xdr:colOff>511175</xdr:colOff>
      <xdr:row>72</xdr:row>
      <xdr:rowOff>110947</xdr:rowOff>
    </xdr:to>
    <xdr:cxnSp macro="">
      <xdr:nvCxnSpPr>
        <xdr:cNvPr id="174" name="直線コネクタ 173"/>
        <xdr:cNvCxnSpPr/>
      </xdr:nvCxnSpPr>
      <xdr:spPr>
        <a:xfrm flipV="1">
          <a:off x="3797300" y="12448134"/>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110947</xdr:rowOff>
    </xdr:from>
    <xdr:to>
      <xdr:col>5</xdr:col>
      <xdr:colOff>358775</xdr:colOff>
      <xdr:row>73</xdr:row>
      <xdr:rowOff>167716</xdr:rowOff>
    </xdr:to>
    <xdr:cxnSp macro="">
      <xdr:nvCxnSpPr>
        <xdr:cNvPr id="177" name="直線コネクタ 176"/>
        <xdr:cNvCxnSpPr/>
      </xdr:nvCxnSpPr>
      <xdr:spPr>
        <a:xfrm flipV="1">
          <a:off x="2908300" y="12455347"/>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167716</xdr:rowOff>
    </xdr:from>
    <xdr:to>
      <xdr:col>4</xdr:col>
      <xdr:colOff>155575</xdr:colOff>
      <xdr:row>74</xdr:row>
      <xdr:rowOff>136754</xdr:rowOff>
    </xdr:to>
    <xdr:cxnSp macro="">
      <xdr:nvCxnSpPr>
        <xdr:cNvPr id="180" name="直線コネクタ 179"/>
        <xdr:cNvCxnSpPr/>
      </xdr:nvCxnSpPr>
      <xdr:spPr>
        <a:xfrm flipV="1">
          <a:off x="2019300" y="12683566"/>
          <a:ext cx="8890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136754</xdr:rowOff>
    </xdr:from>
    <xdr:to>
      <xdr:col>2</xdr:col>
      <xdr:colOff>638175</xdr:colOff>
      <xdr:row>75</xdr:row>
      <xdr:rowOff>19977</xdr:rowOff>
    </xdr:to>
    <xdr:cxnSp macro="">
      <xdr:nvCxnSpPr>
        <xdr:cNvPr id="183" name="直線コネクタ 182"/>
        <xdr:cNvCxnSpPr/>
      </xdr:nvCxnSpPr>
      <xdr:spPr>
        <a:xfrm flipV="1">
          <a:off x="1130300" y="12824054"/>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52934</xdr:rowOff>
    </xdr:from>
    <xdr:to>
      <xdr:col>6</xdr:col>
      <xdr:colOff>561975</xdr:colOff>
      <xdr:row>72</xdr:row>
      <xdr:rowOff>154534</xdr:rowOff>
    </xdr:to>
    <xdr:sp macro="" textlink="">
      <xdr:nvSpPr>
        <xdr:cNvPr id="193" name="円/楕円 192"/>
        <xdr:cNvSpPr/>
      </xdr:nvSpPr>
      <xdr:spPr>
        <a:xfrm>
          <a:off x="4584700" y="123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75811</xdr:rowOff>
    </xdr:from>
    <xdr:ext cx="599010" cy="259045"/>
    <xdr:sp macro="" textlink="">
      <xdr:nvSpPr>
        <xdr:cNvPr id="194" name="民生費該当値テキスト"/>
        <xdr:cNvSpPr txBox="1"/>
      </xdr:nvSpPr>
      <xdr:spPr>
        <a:xfrm>
          <a:off x="4686300" y="1224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60147</xdr:rowOff>
    </xdr:from>
    <xdr:to>
      <xdr:col>5</xdr:col>
      <xdr:colOff>409575</xdr:colOff>
      <xdr:row>72</xdr:row>
      <xdr:rowOff>161747</xdr:rowOff>
    </xdr:to>
    <xdr:sp macro="" textlink="">
      <xdr:nvSpPr>
        <xdr:cNvPr id="195" name="円/楕円 194"/>
        <xdr:cNvSpPr/>
      </xdr:nvSpPr>
      <xdr:spPr>
        <a:xfrm>
          <a:off x="3746500" y="12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6824</xdr:rowOff>
    </xdr:from>
    <xdr:ext cx="599010" cy="259045"/>
    <xdr:sp macro="" textlink="">
      <xdr:nvSpPr>
        <xdr:cNvPr id="196" name="テキスト ボックス 195"/>
        <xdr:cNvSpPr txBox="1"/>
      </xdr:nvSpPr>
      <xdr:spPr>
        <a:xfrm>
          <a:off x="3497794" y="1217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179,264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116916</xdr:rowOff>
    </xdr:from>
    <xdr:to>
      <xdr:col>4</xdr:col>
      <xdr:colOff>206375</xdr:colOff>
      <xdr:row>74</xdr:row>
      <xdr:rowOff>47066</xdr:rowOff>
    </xdr:to>
    <xdr:sp macro="" textlink="">
      <xdr:nvSpPr>
        <xdr:cNvPr id="197" name="円/楕円 196"/>
        <xdr:cNvSpPr/>
      </xdr:nvSpPr>
      <xdr:spPr>
        <a:xfrm>
          <a:off x="2857500" y="126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63593</xdr:rowOff>
    </xdr:from>
    <xdr:ext cx="599010" cy="259045"/>
    <xdr:sp macro="" textlink="">
      <xdr:nvSpPr>
        <xdr:cNvPr id="198" name="テキスト ボックス 197"/>
        <xdr:cNvSpPr txBox="1"/>
      </xdr:nvSpPr>
      <xdr:spPr>
        <a:xfrm>
          <a:off x="2608794" y="124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85954</xdr:rowOff>
    </xdr:from>
    <xdr:to>
      <xdr:col>3</xdr:col>
      <xdr:colOff>3175</xdr:colOff>
      <xdr:row>75</xdr:row>
      <xdr:rowOff>16104</xdr:rowOff>
    </xdr:to>
    <xdr:sp macro="" textlink="">
      <xdr:nvSpPr>
        <xdr:cNvPr id="199" name="円/楕円 198"/>
        <xdr:cNvSpPr/>
      </xdr:nvSpPr>
      <xdr:spPr>
        <a:xfrm>
          <a:off x="1968500" y="127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32631</xdr:rowOff>
    </xdr:from>
    <xdr:ext cx="599010" cy="259045"/>
    <xdr:sp macro="" textlink="">
      <xdr:nvSpPr>
        <xdr:cNvPr id="200" name="テキスト ボックス 199"/>
        <xdr:cNvSpPr txBox="1"/>
      </xdr:nvSpPr>
      <xdr:spPr>
        <a:xfrm>
          <a:off x="1719794" y="125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140627</xdr:rowOff>
    </xdr:from>
    <xdr:to>
      <xdr:col>1</xdr:col>
      <xdr:colOff>485775</xdr:colOff>
      <xdr:row>75</xdr:row>
      <xdr:rowOff>70777</xdr:rowOff>
    </xdr:to>
    <xdr:sp macro="" textlink="">
      <xdr:nvSpPr>
        <xdr:cNvPr id="201" name="円/楕円 200"/>
        <xdr:cNvSpPr/>
      </xdr:nvSpPr>
      <xdr:spPr>
        <a:xfrm>
          <a:off x="1079500" y="12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87304</xdr:rowOff>
    </xdr:from>
    <xdr:ext cx="599010" cy="259045"/>
    <xdr:sp macro="" textlink="">
      <xdr:nvSpPr>
        <xdr:cNvPr id="202" name="テキスト ボックス 201"/>
        <xdr:cNvSpPr txBox="1"/>
      </xdr:nvSpPr>
      <xdr:spPr>
        <a:xfrm>
          <a:off x="830794" y="1260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40584</xdr:rowOff>
    </xdr:from>
    <xdr:to>
      <xdr:col>6</xdr:col>
      <xdr:colOff>511175</xdr:colOff>
      <xdr:row>96</xdr:row>
      <xdr:rowOff>119983</xdr:rowOff>
    </xdr:to>
    <xdr:cxnSp macro="">
      <xdr:nvCxnSpPr>
        <xdr:cNvPr id="232" name="直線コネクタ 231"/>
        <xdr:cNvCxnSpPr/>
      </xdr:nvCxnSpPr>
      <xdr:spPr>
        <a:xfrm>
          <a:off x="3797300" y="16499784"/>
          <a:ext cx="838200" cy="7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39839</xdr:rowOff>
    </xdr:from>
    <xdr:to>
      <xdr:col>5</xdr:col>
      <xdr:colOff>358775</xdr:colOff>
      <xdr:row>96</xdr:row>
      <xdr:rowOff>40584</xdr:rowOff>
    </xdr:to>
    <xdr:cxnSp macro="">
      <xdr:nvCxnSpPr>
        <xdr:cNvPr id="235" name="直線コネクタ 234"/>
        <xdr:cNvCxnSpPr/>
      </xdr:nvCxnSpPr>
      <xdr:spPr>
        <a:xfrm>
          <a:off x="2908300" y="16499039"/>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149416</xdr:rowOff>
    </xdr:from>
    <xdr:to>
      <xdr:col>4</xdr:col>
      <xdr:colOff>155575</xdr:colOff>
      <xdr:row>96</xdr:row>
      <xdr:rowOff>39839</xdr:rowOff>
    </xdr:to>
    <xdr:cxnSp macro="">
      <xdr:nvCxnSpPr>
        <xdr:cNvPr id="238" name="直線コネクタ 237"/>
        <xdr:cNvCxnSpPr/>
      </xdr:nvCxnSpPr>
      <xdr:spPr>
        <a:xfrm>
          <a:off x="2019300" y="16437166"/>
          <a:ext cx="889000" cy="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149416</xdr:rowOff>
    </xdr:from>
    <xdr:to>
      <xdr:col>2</xdr:col>
      <xdr:colOff>638175</xdr:colOff>
      <xdr:row>96</xdr:row>
      <xdr:rowOff>60413</xdr:rowOff>
    </xdr:to>
    <xdr:cxnSp macro="">
      <xdr:nvCxnSpPr>
        <xdr:cNvPr id="241" name="直線コネクタ 240"/>
        <xdr:cNvCxnSpPr/>
      </xdr:nvCxnSpPr>
      <xdr:spPr>
        <a:xfrm flipV="1">
          <a:off x="1130300" y="16437166"/>
          <a:ext cx="889000" cy="8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69183</xdr:rowOff>
    </xdr:from>
    <xdr:to>
      <xdr:col>6</xdr:col>
      <xdr:colOff>561975</xdr:colOff>
      <xdr:row>96</xdr:row>
      <xdr:rowOff>170783</xdr:rowOff>
    </xdr:to>
    <xdr:sp macro="" textlink="">
      <xdr:nvSpPr>
        <xdr:cNvPr id="251" name="円/楕円 250"/>
        <xdr:cNvSpPr/>
      </xdr:nvSpPr>
      <xdr:spPr>
        <a:xfrm>
          <a:off x="45847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92060</xdr:rowOff>
    </xdr:from>
    <xdr:ext cx="534377" cy="259045"/>
    <xdr:sp macro="" textlink="">
      <xdr:nvSpPr>
        <xdr:cNvPr id="252" name="衛生費該当値テキスト"/>
        <xdr:cNvSpPr txBox="1"/>
      </xdr:nvSpPr>
      <xdr:spPr>
        <a:xfrm>
          <a:off x="4686300" y="163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161234</xdr:rowOff>
    </xdr:from>
    <xdr:to>
      <xdr:col>5</xdr:col>
      <xdr:colOff>409575</xdr:colOff>
      <xdr:row>96</xdr:row>
      <xdr:rowOff>91384</xdr:rowOff>
    </xdr:to>
    <xdr:sp macro="" textlink="">
      <xdr:nvSpPr>
        <xdr:cNvPr id="253" name="円/楕円 252"/>
        <xdr:cNvSpPr/>
      </xdr:nvSpPr>
      <xdr:spPr>
        <a:xfrm>
          <a:off x="3746500" y="164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107911</xdr:rowOff>
    </xdr:from>
    <xdr:ext cx="534377" cy="259045"/>
    <xdr:sp macro="" textlink="">
      <xdr:nvSpPr>
        <xdr:cNvPr id="254" name="テキスト ボックス 253"/>
        <xdr:cNvSpPr txBox="1"/>
      </xdr:nvSpPr>
      <xdr:spPr>
        <a:xfrm>
          <a:off x="3530111" y="162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160489</xdr:rowOff>
    </xdr:from>
    <xdr:to>
      <xdr:col>4</xdr:col>
      <xdr:colOff>206375</xdr:colOff>
      <xdr:row>96</xdr:row>
      <xdr:rowOff>90639</xdr:rowOff>
    </xdr:to>
    <xdr:sp macro="" textlink="">
      <xdr:nvSpPr>
        <xdr:cNvPr id="255" name="円/楕円 254"/>
        <xdr:cNvSpPr/>
      </xdr:nvSpPr>
      <xdr:spPr>
        <a:xfrm>
          <a:off x="2857500" y="164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107166</xdr:rowOff>
    </xdr:from>
    <xdr:ext cx="534377" cy="259045"/>
    <xdr:sp macro="" textlink="">
      <xdr:nvSpPr>
        <xdr:cNvPr id="256" name="テキスト ボックス 255"/>
        <xdr:cNvSpPr txBox="1"/>
      </xdr:nvSpPr>
      <xdr:spPr>
        <a:xfrm>
          <a:off x="2641111" y="162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98616</xdr:rowOff>
    </xdr:from>
    <xdr:to>
      <xdr:col>3</xdr:col>
      <xdr:colOff>3175</xdr:colOff>
      <xdr:row>96</xdr:row>
      <xdr:rowOff>28766</xdr:rowOff>
    </xdr:to>
    <xdr:sp macro="" textlink="">
      <xdr:nvSpPr>
        <xdr:cNvPr id="257" name="円/楕円 256"/>
        <xdr:cNvSpPr/>
      </xdr:nvSpPr>
      <xdr:spPr>
        <a:xfrm>
          <a:off x="1968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45293</xdr:rowOff>
    </xdr:from>
    <xdr:ext cx="534377" cy="259045"/>
    <xdr:sp macro="" textlink="">
      <xdr:nvSpPr>
        <xdr:cNvPr id="258" name="テキスト ボックス 257"/>
        <xdr:cNvSpPr txBox="1"/>
      </xdr:nvSpPr>
      <xdr:spPr>
        <a:xfrm>
          <a:off x="1752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9613</xdr:rowOff>
    </xdr:from>
    <xdr:to>
      <xdr:col>1</xdr:col>
      <xdr:colOff>485775</xdr:colOff>
      <xdr:row>96</xdr:row>
      <xdr:rowOff>111213</xdr:rowOff>
    </xdr:to>
    <xdr:sp macro="" textlink="">
      <xdr:nvSpPr>
        <xdr:cNvPr id="259" name="円/楕円 258"/>
        <xdr:cNvSpPr/>
      </xdr:nvSpPr>
      <xdr:spPr>
        <a:xfrm>
          <a:off x="1079500" y="164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127740</xdr:rowOff>
    </xdr:from>
    <xdr:ext cx="534377" cy="259045"/>
    <xdr:sp macro="" textlink="">
      <xdr:nvSpPr>
        <xdr:cNvPr id="260" name="テキスト ボックス 259"/>
        <xdr:cNvSpPr txBox="1"/>
      </xdr:nvSpPr>
      <xdr:spPr>
        <a:xfrm>
          <a:off x="863111" y="162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109601</xdr:rowOff>
    </xdr:from>
    <xdr:to>
      <xdr:col>15</xdr:col>
      <xdr:colOff>180975</xdr:colOff>
      <xdr:row>38</xdr:row>
      <xdr:rowOff>113411</xdr:rowOff>
    </xdr:to>
    <xdr:cxnSp macro="">
      <xdr:nvCxnSpPr>
        <xdr:cNvPr id="289" name="直線コネクタ 288"/>
        <xdr:cNvCxnSpPr/>
      </xdr:nvCxnSpPr>
      <xdr:spPr>
        <a:xfrm>
          <a:off x="9639300" y="662470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85598</xdr:rowOff>
    </xdr:from>
    <xdr:to>
      <xdr:col>14</xdr:col>
      <xdr:colOff>28575</xdr:colOff>
      <xdr:row>38</xdr:row>
      <xdr:rowOff>109601</xdr:rowOff>
    </xdr:to>
    <xdr:cxnSp macro="">
      <xdr:nvCxnSpPr>
        <xdr:cNvPr id="292" name="直線コネクタ 291"/>
        <xdr:cNvCxnSpPr/>
      </xdr:nvCxnSpPr>
      <xdr:spPr>
        <a:xfrm>
          <a:off x="8750300" y="660069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32258</xdr:rowOff>
    </xdr:from>
    <xdr:to>
      <xdr:col>12</xdr:col>
      <xdr:colOff>511175</xdr:colOff>
      <xdr:row>38</xdr:row>
      <xdr:rowOff>85598</xdr:rowOff>
    </xdr:to>
    <xdr:cxnSp macro="">
      <xdr:nvCxnSpPr>
        <xdr:cNvPr id="295" name="直線コネクタ 294"/>
        <xdr:cNvCxnSpPr/>
      </xdr:nvCxnSpPr>
      <xdr:spPr>
        <a:xfrm>
          <a:off x="7861300" y="637590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54356</xdr:rowOff>
    </xdr:from>
    <xdr:to>
      <xdr:col>11</xdr:col>
      <xdr:colOff>307975</xdr:colOff>
      <xdr:row>37</xdr:row>
      <xdr:rowOff>32258</xdr:rowOff>
    </xdr:to>
    <xdr:cxnSp macro="">
      <xdr:nvCxnSpPr>
        <xdr:cNvPr id="298" name="直線コネクタ 297"/>
        <xdr:cNvCxnSpPr/>
      </xdr:nvCxnSpPr>
      <xdr:spPr>
        <a:xfrm>
          <a:off x="6972300" y="6055106"/>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62611</xdr:rowOff>
    </xdr:from>
    <xdr:to>
      <xdr:col>15</xdr:col>
      <xdr:colOff>231775</xdr:colOff>
      <xdr:row>38</xdr:row>
      <xdr:rowOff>164211</xdr:rowOff>
    </xdr:to>
    <xdr:sp macro="" textlink="">
      <xdr:nvSpPr>
        <xdr:cNvPr id="308" name="円/楕円 307"/>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148988</xdr:rowOff>
    </xdr:from>
    <xdr:ext cx="378565" cy="259045"/>
    <xdr:sp macro="" textlink="">
      <xdr:nvSpPr>
        <xdr:cNvPr id="309" name="労働費該当値テキスト"/>
        <xdr:cNvSpPr txBox="1"/>
      </xdr:nvSpPr>
      <xdr:spPr>
        <a:xfrm>
          <a:off x="10528300" y="6492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58801</xdr:rowOff>
    </xdr:from>
    <xdr:to>
      <xdr:col>14</xdr:col>
      <xdr:colOff>79375</xdr:colOff>
      <xdr:row>38</xdr:row>
      <xdr:rowOff>160401</xdr:rowOff>
    </xdr:to>
    <xdr:sp macro="" textlink="">
      <xdr:nvSpPr>
        <xdr:cNvPr id="310" name="円/楕円 309"/>
        <xdr:cNvSpPr/>
      </xdr:nvSpPr>
      <xdr:spPr>
        <a:xfrm>
          <a:off x="9588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151528</xdr:rowOff>
    </xdr:from>
    <xdr:ext cx="378565" cy="259045"/>
    <xdr:sp macro="" textlink="">
      <xdr:nvSpPr>
        <xdr:cNvPr id="311" name="テキスト ボックス 310"/>
        <xdr:cNvSpPr txBox="1"/>
      </xdr:nvSpPr>
      <xdr:spPr>
        <a:xfrm>
          <a:off x="9450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34798</xdr:rowOff>
    </xdr:from>
    <xdr:to>
      <xdr:col>12</xdr:col>
      <xdr:colOff>561975</xdr:colOff>
      <xdr:row>38</xdr:row>
      <xdr:rowOff>136398</xdr:rowOff>
    </xdr:to>
    <xdr:sp macro="" textlink="">
      <xdr:nvSpPr>
        <xdr:cNvPr id="312" name="円/楕円 311"/>
        <xdr:cNvSpPr/>
      </xdr:nvSpPr>
      <xdr:spPr>
        <a:xfrm>
          <a:off x="8699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127525</xdr:rowOff>
    </xdr:from>
    <xdr:ext cx="378565" cy="259045"/>
    <xdr:sp macro="" textlink="">
      <xdr:nvSpPr>
        <xdr:cNvPr id="313" name="テキスト ボックス 312"/>
        <xdr:cNvSpPr txBox="1"/>
      </xdr:nvSpPr>
      <xdr:spPr>
        <a:xfrm>
          <a:off x="8561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152908</xdr:rowOff>
    </xdr:from>
    <xdr:to>
      <xdr:col>11</xdr:col>
      <xdr:colOff>358775</xdr:colOff>
      <xdr:row>37</xdr:row>
      <xdr:rowOff>83058</xdr:rowOff>
    </xdr:to>
    <xdr:sp macro="" textlink="">
      <xdr:nvSpPr>
        <xdr:cNvPr id="314" name="円/楕円 313"/>
        <xdr:cNvSpPr/>
      </xdr:nvSpPr>
      <xdr:spPr>
        <a:xfrm>
          <a:off x="7810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74185</xdr:rowOff>
    </xdr:from>
    <xdr:ext cx="378565" cy="259045"/>
    <xdr:sp macro="" textlink="">
      <xdr:nvSpPr>
        <xdr:cNvPr id="315" name="テキスト ボックス 314"/>
        <xdr:cNvSpPr txBox="1"/>
      </xdr:nvSpPr>
      <xdr:spPr>
        <a:xfrm>
          <a:off x="76720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3556</xdr:rowOff>
    </xdr:from>
    <xdr:to>
      <xdr:col>10</xdr:col>
      <xdr:colOff>155575</xdr:colOff>
      <xdr:row>35</xdr:row>
      <xdr:rowOff>105156</xdr:rowOff>
    </xdr:to>
    <xdr:sp macro="" textlink="">
      <xdr:nvSpPr>
        <xdr:cNvPr id="316" name="円/楕円 315"/>
        <xdr:cNvSpPr/>
      </xdr:nvSpPr>
      <xdr:spPr>
        <a:xfrm>
          <a:off x="6921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96283</xdr:rowOff>
    </xdr:from>
    <xdr:ext cx="469744" cy="259045"/>
    <xdr:sp macro="" textlink="">
      <xdr:nvSpPr>
        <xdr:cNvPr id="317" name="テキスト ボックス 316"/>
        <xdr:cNvSpPr txBox="1"/>
      </xdr:nvSpPr>
      <xdr:spPr>
        <a:xfrm>
          <a:off x="6737427"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99238</xdr:rowOff>
    </xdr:from>
    <xdr:to>
      <xdr:col>15</xdr:col>
      <xdr:colOff>180975</xdr:colOff>
      <xdr:row>57</xdr:row>
      <xdr:rowOff>110668</xdr:rowOff>
    </xdr:to>
    <xdr:cxnSp macro="">
      <xdr:nvCxnSpPr>
        <xdr:cNvPr id="344" name="直線コネクタ 343"/>
        <xdr:cNvCxnSpPr/>
      </xdr:nvCxnSpPr>
      <xdr:spPr>
        <a:xfrm>
          <a:off x="9639300" y="987188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32395</xdr:rowOff>
    </xdr:from>
    <xdr:to>
      <xdr:col>14</xdr:col>
      <xdr:colOff>28575</xdr:colOff>
      <xdr:row>57</xdr:row>
      <xdr:rowOff>99238</xdr:rowOff>
    </xdr:to>
    <xdr:cxnSp macro="">
      <xdr:nvCxnSpPr>
        <xdr:cNvPr id="347" name="直線コネクタ 346"/>
        <xdr:cNvCxnSpPr/>
      </xdr:nvCxnSpPr>
      <xdr:spPr>
        <a:xfrm>
          <a:off x="8750300" y="9290695"/>
          <a:ext cx="889000" cy="5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32395</xdr:rowOff>
    </xdr:from>
    <xdr:to>
      <xdr:col>12</xdr:col>
      <xdr:colOff>511175</xdr:colOff>
      <xdr:row>57</xdr:row>
      <xdr:rowOff>77338</xdr:rowOff>
    </xdr:to>
    <xdr:cxnSp macro="">
      <xdr:nvCxnSpPr>
        <xdr:cNvPr id="350" name="直線コネクタ 349"/>
        <xdr:cNvCxnSpPr/>
      </xdr:nvCxnSpPr>
      <xdr:spPr>
        <a:xfrm flipV="1">
          <a:off x="7861300" y="9290695"/>
          <a:ext cx="889000" cy="5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77338</xdr:rowOff>
    </xdr:from>
    <xdr:to>
      <xdr:col>11</xdr:col>
      <xdr:colOff>307975</xdr:colOff>
      <xdr:row>58</xdr:row>
      <xdr:rowOff>11592</xdr:rowOff>
    </xdr:to>
    <xdr:cxnSp macro="">
      <xdr:nvCxnSpPr>
        <xdr:cNvPr id="353" name="直線コネクタ 352"/>
        <xdr:cNvCxnSpPr/>
      </xdr:nvCxnSpPr>
      <xdr:spPr>
        <a:xfrm flipV="1">
          <a:off x="6972300" y="9849988"/>
          <a:ext cx="889000" cy="10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59868</xdr:rowOff>
    </xdr:from>
    <xdr:to>
      <xdr:col>15</xdr:col>
      <xdr:colOff>231775</xdr:colOff>
      <xdr:row>57</xdr:row>
      <xdr:rowOff>161468</xdr:rowOff>
    </xdr:to>
    <xdr:sp macro="" textlink="">
      <xdr:nvSpPr>
        <xdr:cNvPr id="363" name="円/楕円 362"/>
        <xdr:cNvSpPr/>
      </xdr:nvSpPr>
      <xdr:spPr>
        <a:xfrm>
          <a:off x="104267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82745</xdr:rowOff>
    </xdr:from>
    <xdr:ext cx="469744" cy="259045"/>
    <xdr:sp macro="" textlink="">
      <xdr:nvSpPr>
        <xdr:cNvPr id="364" name="農林水産業費該当値テキスト"/>
        <xdr:cNvSpPr txBox="1"/>
      </xdr:nvSpPr>
      <xdr:spPr>
        <a:xfrm>
          <a:off x="10528300" y="968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48438</xdr:rowOff>
    </xdr:from>
    <xdr:to>
      <xdr:col>14</xdr:col>
      <xdr:colOff>79375</xdr:colOff>
      <xdr:row>57</xdr:row>
      <xdr:rowOff>150038</xdr:rowOff>
    </xdr:to>
    <xdr:sp macro="" textlink="">
      <xdr:nvSpPr>
        <xdr:cNvPr id="365" name="円/楕円 364"/>
        <xdr:cNvSpPr/>
      </xdr:nvSpPr>
      <xdr:spPr>
        <a:xfrm>
          <a:off x="9588500" y="98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166565</xdr:rowOff>
    </xdr:from>
    <xdr:ext cx="469744" cy="259045"/>
    <xdr:sp macro="" textlink="">
      <xdr:nvSpPr>
        <xdr:cNvPr id="366" name="テキスト ボックス 365"/>
        <xdr:cNvSpPr txBox="1"/>
      </xdr:nvSpPr>
      <xdr:spPr>
        <a:xfrm>
          <a:off x="9404427" y="95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153045</xdr:rowOff>
    </xdr:from>
    <xdr:to>
      <xdr:col>12</xdr:col>
      <xdr:colOff>561975</xdr:colOff>
      <xdr:row>54</xdr:row>
      <xdr:rowOff>83195</xdr:rowOff>
    </xdr:to>
    <xdr:sp macro="" textlink="">
      <xdr:nvSpPr>
        <xdr:cNvPr id="367" name="円/楕円 366"/>
        <xdr:cNvSpPr/>
      </xdr:nvSpPr>
      <xdr:spPr>
        <a:xfrm>
          <a:off x="8699500" y="92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99722</xdr:rowOff>
    </xdr:from>
    <xdr:ext cx="534377" cy="259045"/>
    <xdr:sp macro="" textlink="">
      <xdr:nvSpPr>
        <xdr:cNvPr id="368" name="テキスト ボックス 367"/>
        <xdr:cNvSpPr txBox="1"/>
      </xdr:nvSpPr>
      <xdr:spPr>
        <a:xfrm>
          <a:off x="8483111" y="9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26538</xdr:rowOff>
    </xdr:from>
    <xdr:to>
      <xdr:col>11</xdr:col>
      <xdr:colOff>358775</xdr:colOff>
      <xdr:row>57</xdr:row>
      <xdr:rowOff>128138</xdr:rowOff>
    </xdr:to>
    <xdr:sp macro="" textlink="">
      <xdr:nvSpPr>
        <xdr:cNvPr id="369" name="円/楕円 368"/>
        <xdr:cNvSpPr/>
      </xdr:nvSpPr>
      <xdr:spPr>
        <a:xfrm>
          <a:off x="7810500" y="97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119265</xdr:rowOff>
    </xdr:from>
    <xdr:ext cx="534377" cy="259045"/>
    <xdr:sp macro="" textlink="">
      <xdr:nvSpPr>
        <xdr:cNvPr id="370" name="テキスト ボックス 369"/>
        <xdr:cNvSpPr txBox="1"/>
      </xdr:nvSpPr>
      <xdr:spPr>
        <a:xfrm>
          <a:off x="7594111" y="98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132242</xdr:rowOff>
    </xdr:from>
    <xdr:to>
      <xdr:col>10</xdr:col>
      <xdr:colOff>155575</xdr:colOff>
      <xdr:row>58</xdr:row>
      <xdr:rowOff>62392</xdr:rowOff>
    </xdr:to>
    <xdr:sp macro="" textlink="">
      <xdr:nvSpPr>
        <xdr:cNvPr id="371" name="円/楕円 370"/>
        <xdr:cNvSpPr/>
      </xdr:nvSpPr>
      <xdr:spPr>
        <a:xfrm>
          <a:off x="6921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53519</xdr:rowOff>
    </xdr:from>
    <xdr:ext cx="469744" cy="259045"/>
    <xdr:sp macro="" textlink="">
      <xdr:nvSpPr>
        <xdr:cNvPr id="372" name="テキスト ボックス 371"/>
        <xdr:cNvSpPr txBox="1"/>
      </xdr:nvSpPr>
      <xdr:spPr>
        <a:xfrm>
          <a:off x="6737427" y="99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127355</xdr:rowOff>
    </xdr:from>
    <xdr:to>
      <xdr:col>15</xdr:col>
      <xdr:colOff>180975</xdr:colOff>
      <xdr:row>78</xdr:row>
      <xdr:rowOff>7874</xdr:rowOff>
    </xdr:to>
    <xdr:cxnSp macro="">
      <xdr:nvCxnSpPr>
        <xdr:cNvPr id="401" name="直線コネクタ 400"/>
        <xdr:cNvCxnSpPr/>
      </xdr:nvCxnSpPr>
      <xdr:spPr>
        <a:xfrm>
          <a:off x="9639300" y="13329005"/>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127355</xdr:rowOff>
    </xdr:from>
    <xdr:to>
      <xdr:col>14</xdr:col>
      <xdr:colOff>28575</xdr:colOff>
      <xdr:row>78</xdr:row>
      <xdr:rowOff>60223</xdr:rowOff>
    </xdr:to>
    <xdr:cxnSp macro="">
      <xdr:nvCxnSpPr>
        <xdr:cNvPr id="404" name="直線コネクタ 403"/>
        <xdr:cNvCxnSpPr/>
      </xdr:nvCxnSpPr>
      <xdr:spPr>
        <a:xfrm flipV="1">
          <a:off x="8750300" y="13329005"/>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102363</xdr:rowOff>
    </xdr:from>
    <xdr:to>
      <xdr:col>12</xdr:col>
      <xdr:colOff>511175</xdr:colOff>
      <xdr:row>78</xdr:row>
      <xdr:rowOff>60223</xdr:rowOff>
    </xdr:to>
    <xdr:cxnSp macro="">
      <xdr:nvCxnSpPr>
        <xdr:cNvPr id="407" name="直線コネクタ 406"/>
        <xdr:cNvCxnSpPr/>
      </xdr:nvCxnSpPr>
      <xdr:spPr>
        <a:xfrm>
          <a:off x="7861300" y="13304013"/>
          <a:ext cx="889000" cy="1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102363</xdr:rowOff>
    </xdr:from>
    <xdr:to>
      <xdr:col>11</xdr:col>
      <xdr:colOff>307975</xdr:colOff>
      <xdr:row>78</xdr:row>
      <xdr:rowOff>58662</xdr:rowOff>
    </xdr:to>
    <xdr:cxnSp macro="">
      <xdr:nvCxnSpPr>
        <xdr:cNvPr id="410" name="直線コネクタ 409"/>
        <xdr:cNvCxnSpPr/>
      </xdr:nvCxnSpPr>
      <xdr:spPr>
        <a:xfrm flipV="1">
          <a:off x="6972300" y="13304013"/>
          <a:ext cx="8890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128524</xdr:rowOff>
    </xdr:from>
    <xdr:to>
      <xdr:col>15</xdr:col>
      <xdr:colOff>231775</xdr:colOff>
      <xdr:row>78</xdr:row>
      <xdr:rowOff>58674</xdr:rowOff>
    </xdr:to>
    <xdr:sp macro="" textlink="">
      <xdr:nvSpPr>
        <xdr:cNvPr id="420" name="円/楕円 419"/>
        <xdr:cNvSpPr/>
      </xdr:nvSpPr>
      <xdr:spPr>
        <a:xfrm>
          <a:off x="104267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106951</xdr:rowOff>
    </xdr:from>
    <xdr:ext cx="469744" cy="259045"/>
    <xdr:sp macro="" textlink="">
      <xdr:nvSpPr>
        <xdr:cNvPr id="421" name="商工費該当値テキスト"/>
        <xdr:cNvSpPr txBox="1"/>
      </xdr:nvSpPr>
      <xdr:spPr>
        <a:xfrm>
          <a:off x="10528300" y="133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76555</xdr:rowOff>
    </xdr:from>
    <xdr:to>
      <xdr:col>14</xdr:col>
      <xdr:colOff>79375</xdr:colOff>
      <xdr:row>78</xdr:row>
      <xdr:rowOff>6705</xdr:rowOff>
    </xdr:to>
    <xdr:sp macro="" textlink="">
      <xdr:nvSpPr>
        <xdr:cNvPr id="422" name="円/楕円 421"/>
        <xdr:cNvSpPr/>
      </xdr:nvSpPr>
      <xdr:spPr>
        <a:xfrm>
          <a:off x="9588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23232</xdr:rowOff>
    </xdr:from>
    <xdr:ext cx="469744" cy="259045"/>
    <xdr:sp macro="" textlink="">
      <xdr:nvSpPr>
        <xdr:cNvPr id="423" name="テキスト ボックス 422"/>
        <xdr:cNvSpPr txBox="1"/>
      </xdr:nvSpPr>
      <xdr:spPr>
        <a:xfrm>
          <a:off x="9404427"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9423</xdr:rowOff>
    </xdr:from>
    <xdr:to>
      <xdr:col>12</xdr:col>
      <xdr:colOff>561975</xdr:colOff>
      <xdr:row>78</xdr:row>
      <xdr:rowOff>111023</xdr:rowOff>
    </xdr:to>
    <xdr:sp macro="" textlink="">
      <xdr:nvSpPr>
        <xdr:cNvPr id="424" name="円/楕円 423"/>
        <xdr:cNvSpPr/>
      </xdr:nvSpPr>
      <xdr:spPr>
        <a:xfrm>
          <a:off x="8699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102150</xdr:rowOff>
    </xdr:from>
    <xdr:ext cx="469744" cy="259045"/>
    <xdr:sp macro="" textlink="">
      <xdr:nvSpPr>
        <xdr:cNvPr id="425" name="テキスト ボックス 424"/>
        <xdr:cNvSpPr txBox="1"/>
      </xdr:nvSpPr>
      <xdr:spPr>
        <a:xfrm>
          <a:off x="8515427"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51563</xdr:rowOff>
    </xdr:from>
    <xdr:to>
      <xdr:col>11</xdr:col>
      <xdr:colOff>358775</xdr:colOff>
      <xdr:row>77</xdr:row>
      <xdr:rowOff>153163</xdr:rowOff>
    </xdr:to>
    <xdr:sp macro="" textlink="">
      <xdr:nvSpPr>
        <xdr:cNvPr id="426" name="円/楕円 425"/>
        <xdr:cNvSpPr/>
      </xdr:nvSpPr>
      <xdr:spPr>
        <a:xfrm>
          <a:off x="7810500" y="13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144290</xdr:rowOff>
    </xdr:from>
    <xdr:ext cx="469744" cy="259045"/>
    <xdr:sp macro="" textlink="">
      <xdr:nvSpPr>
        <xdr:cNvPr id="427" name="テキスト ボックス 426"/>
        <xdr:cNvSpPr txBox="1"/>
      </xdr:nvSpPr>
      <xdr:spPr>
        <a:xfrm>
          <a:off x="7626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7862</xdr:rowOff>
    </xdr:from>
    <xdr:to>
      <xdr:col>10</xdr:col>
      <xdr:colOff>155575</xdr:colOff>
      <xdr:row>78</xdr:row>
      <xdr:rowOff>109462</xdr:rowOff>
    </xdr:to>
    <xdr:sp macro="" textlink="">
      <xdr:nvSpPr>
        <xdr:cNvPr id="428" name="円/楕円 427"/>
        <xdr:cNvSpPr/>
      </xdr:nvSpPr>
      <xdr:spPr>
        <a:xfrm>
          <a:off x="6921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100589</xdr:rowOff>
    </xdr:from>
    <xdr:ext cx="469744" cy="259045"/>
    <xdr:sp macro="" textlink="">
      <xdr:nvSpPr>
        <xdr:cNvPr id="429" name="テキスト ボックス 428"/>
        <xdr:cNvSpPr txBox="1"/>
      </xdr:nvSpPr>
      <xdr:spPr>
        <a:xfrm>
          <a:off x="6737427"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12091</xdr:rowOff>
    </xdr:from>
    <xdr:to>
      <xdr:col>15</xdr:col>
      <xdr:colOff>180975</xdr:colOff>
      <xdr:row>98</xdr:row>
      <xdr:rowOff>13001</xdr:rowOff>
    </xdr:to>
    <xdr:cxnSp macro="">
      <xdr:nvCxnSpPr>
        <xdr:cNvPr id="456" name="直線コネクタ 455"/>
        <xdr:cNvCxnSpPr/>
      </xdr:nvCxnSpPr>
      <xdr:spPr>
        <a:xfrm flipV="1">
          <a:off x="9639300" y="16814191"/>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13001</xdr:rowOff>
    </xdr:from>
    <xdr:to>
      <xdr:col>14</xdr:col>
      <xdr:colOff>28575</xdr:colOff>
      <xdr:row>98</xdr:row>
      <xdr:rowOff>28248</xdr:rowOff>
    </xdr:to>
    <xdr:cxnSp macro="">
      <xdr:nvCxnSpPr>
        <xdr:cNvPr id="459" name="直線コネクタ 458"/>
        <xdr:cNvCxnSpPr/>
      </xdr:nvCxnSpPr>
      <xdr:spPr>
        <a:xfrm flipV="1">
          <a:off x="8750300" y="16815101"/>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28248</xdr:rowOff>
    </xdr:from>
    <xdr:to>
      <xdr:col>12</xdr:col>
      <xdr:colOff>511175</xdr:colOff>
      <xdr:row>98</xdr:row>
      <xdr:rowOff>30035</xdr:rowOff>
    </xdr:to>
    <xdr:cxnSp macro="">
      <xdr:nvCxnSpPr>
        <xdr:cNvPr id="462" name="直線コネクタ 461"/>
        <xdr:cNvCxnSpPr/>
      </xdr:nvCxnSpPr>
      <xdr:spPr>
        <a:xfrm flipV="1">
          <a:off x="7861300" y="16830348"/>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30035</xdr:rowOff>
    </xdr:from>
    <xdr:to>
      <xdr:col>11</xdr:col>
      <xdr:colOff>307975</xdr:colOff>
      <xdr:row>98</xdr:row>
      <xdr:rowOff>52558</xdr:rowOff>
    </xdr:to>
    <xdr:cxnSp macro="">
      <xdr:nvCxnSpPr>
        <xdr:cNvPr id="465" name="直線コネクタ 464"/>
        <xdr:cNvCxnSpPr/>
      </xdr:nvCxnSpPr>
      <xdr:spPr>
        <a:xfrm flipV="1">
          <a:off x="6972300" y="16832135"/>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132741</xdr:rowOff>
    </xdr:from>
    <xdr:to>
      <xdr:col>15</xdr:col>
      <xdr:colOff>231775</xdr:colOff>
      <xdr:row>98</xdr:row>
      <xdr:rowOff>62891</xdr:rowOff>
    </xdr:to>
    <xdr:sp macro="" textlink="">
      <xdr:nvSpPr>
        <xdr:cNvPr id="475" name="円/楕円 474"/>
        <xdr:cNvSpPr/>
      </xdr:nvSpPr>
      <xdr:spPr>
        <a:xfrm>
          <a:off x="10426700" y="167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133651</xdr:rowOff>
    </xdr:from>
    <xdr:to>
      <xdr:col>14</xdr:col>
      <xdr:colOff>79375</xdr:colOff>
      <xdr:row>98</xdr:row>
      <xdr:rowOff>63801</xdr:rowOff>
    </xdr:to>
    <xdr:sp macro="" textlink="">
      <xdr:nvSpPr>
        <xdr:cNvPr id="477" name="円/楕円 476"/>
        <xdr:cNvSpPr/>
      </xdr:nvSpPr>
      <xdr:spPr>
        <a:xfrm>
          <a:off x="9588500" y="167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54928</xdr:rowOff>
    </xdr:from>
    <xdr:ext cx="534377" cy="259045"/>
    <xdr:sp macro="" textlink="">
      <xdr:nvSpPr>
        <xdr:cNvPr id="478" name="テキスト ボックス 477"/>
        <xdr:cNvSpPr txBox="1"/>
      </xdr:nvSpPr>
      <xdr:spPr>
        <a:xfrm>
          <a:off x="9372111" y="168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148898</xdr:rowOff>
    </xdr:from>
    <xdr:to>
      <xdr:col>12</xdr:col>
      <xdr:colOff>561975</xdr:colOff>
      <xdr:row>98</xdr:row>
      <xdr:rowOff>79048</xdr:rowOff>
    </xdr:to>
    <xdr:sp macro="" textlink="">
      <xdr:nvSpPr>
        <xdr:cNvPr id="479" name="円/楕円 478"/>
        <xdr:cNvSpPr/>
      </xdr:nvSpPr>
      <xdr:spPr>
        <a:xfrm>
          <a:off x="8699500" y="16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70175</xdr:rowOff>
    </xdr:from>
    <xdr:ext cx="534377" cy="259045"/>
    <xdr:sp macro="" textlink="">
      <xdr:nvSpPr>
        <xdr:cNvPr id="480" name="テキスト ボックス 479"/>
        <xdr:cNvSpPr txBox="1"/>
      </xdr:nvSpPr>
      <xdr:spPr>
        <a:xfrm>
          <a:off x="8483111" y="16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150685</xdr:rowOff>
    </xdr:from>
    <xdr:to>
      <xdr:col>11</xdr:col>
      <xdr:colOff>358775</xdr:colOff>
      <xdr:row>98</xdr:row>
      <xdr:rowOff>80835</xdr:rowOff>
    </xdr:to>
    <xdr:sp macro="" textlink="">
      <xdr:nvSpPr>
        <xdr:cNvPr id="481" name="円/楕円 480"/>
        <xdr:cNvSpPr/>
      </xdr:nvSpPr>
      <xdr:spPr>
        <a:xfrm>
          <a:off x="7810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71962</xdr:rowOff>
    </xdr:from>
    <xdr:ext cx="534377" cy="259045"/>
    <xdr:sp macro="" textlink="">
      <xdr:nvSpPr>
        <xdr:cNvPr id="482" name="テキスト ボックス 481"/>
        <xdr:cNvSpPr txBox="1"/>
      </xdr:nvSpPr>
      <xdr:spPr>
        <a:xfrm>
          <a:off x="7594111" y="168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1758</xdr:rowOff>
    </xdr:from>
    <xdr:to>
      <xdr:col>10</xdr:col>
      <xdr:colOff>155575</xdr:colOff>
      <xdr:row>98</xdr:row>
      <xdr:rowOff>103358</xdr:rowOff>
    </xdr:to>
    <xdr:sp macro="" textlink="">
      <xdr:nvSpPr>
        <xdr:cNvPr id="483" name="円/楕円 482"/>
        <xdr:cNvSpPr/>
      </xdr:nvSpPr>
      <xdr:spPr>
        <a:xfrm>
          <a:off x="6921500" y="1680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94485</xdr:rowOff>
    </xdr:from>
    <xdr:ext cx="534377" cy="259045"/>
    <xdr:sp macro="" textlink="">
      <xdr:nvSpPr>
        <xdr:cNvPr id="484" name="テキスト ボックス 483"/>
        <xdr:cNvSpPr txBox="1"/>
      </xdr:nvSpPr>
      <xdr:spPr>
        <a:xfrm>
          <a:off x="6705111" y="168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57633</xdr:rowOff>
    </xdr:from>
    <xdr:to>
      <xdr:col>23</xdr:col>
      <xdr:colOff>517525</xdr:colOff>
      <xdr:row>38</xdr:row>
      <xdr:rowOff>91100</xdr:rowOff>
    </xdr:to>
    <xdr:cxnSp macro="">
      <xdr:nvCxnSpPr>
        <xdr:cNvPr id="512" name="直線コネクタ 511"/>
        <xdr:cNvCxnSpPr/>
      </xdr:nvCxnSpPr>
      <xdr:spPr>
        <a:xfrm flipV="1">
          <a:off x="15481300" y="6572733"/>
          <a:ext cx="8382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91100</xdr:rowOff>
    </xdr:from>
    <xdr:to>
      <xdr:col>22</xdr:col>
      <xdr:colOff>365125</xdr:colOff>
      <xdr:row>38</xdr:row>
      <xdr:rowOff>94986</xdr:rowOff>
    </xdr:to>
    <xdr:cxnSp macro="">
      <xdr:nvCxnSpPr>
        <xdr:cNvPr id="515" name="直線コネクタ 514"/>
        <xdr:cNvCxnSpPr/>
      </xdr:nvCxnSpPr>
      <xdr:spPr>
        <a:xfrm flipV="1">
          <a:off x="14592300" y="660620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71806</xdr:rowOff>
    </xdr:from>
    <xdr:to>
      <xdr:col>21</xdr:col>
      <xdr:colOff>161925</xdr:colOff>
      <xdr:row>38</xdr:row>
      <xdr:rowOff>94986</xdr:rowOff>
    </xdr:to>
    <xdr:cxnSp macro="">
      <xdr:nvCxnSpPr>
        <xdr:cNvPr id="518" name="直線コネクタ 517"/>
        <xdr:cNvCxnSpPr/>
      </xdr:nvCxnSpPr>
      <xdr:spPr>
        <a:xfrm>
          <a:off x="13703300" y="6586906"/>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71806</xdr:rowOff>
    </xdr:from>
    <xdr:to>
      <xdr:col>19</xdr:col>
      <xdr:colOff>644525</xdr:colOff>
      <xdr:row>38</xdr:row>
      <xdr:rowOff>75875</xdr:rowOff>
    </xdr:to>
    <xdr:cxnSp macro="">
      <xdr:nvCxnSpPr>
        <xdr:cNvPr id="521" name="直線コネクタ 520"/>
        <xdr:cNvCxnSpPr/>
      </xdr:nvCxnSpPr>
      <xdr:spPr>
        <a:xfrm flipV="1">
          <a:off x="12814300" y="6586906"/>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6833</xdr:rowOff>
    </xdr:from>
    <xdr:to>
      <xdr:col>23</xdr:col>
      <xdr:colOff>568325</xdr:colOff>
      <xdr:row>38</xdr:row>
      <xdr:rowOff>108433</xdr:rowOff>
    </xdr:to>
    <xdr:sp macro="" textlink="">
      <xdr:nvSpPr>
        <xdr:cNvPr id="531" name="円/楕円 530"/>
        <xdr:cNvSpPr/>
      </xdr:nvSpPr>
      <xdr:spPr>
        <a:xfrm>
          <a:off x="162687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156710</xdr:rowOff>
    </xdr:from>
    <xdr:ext cx="534377" cy="259045"/>
    <xdr:sp macro="" textlink="">
      <xdr:nvSpPr>
        <xdr:cNvPr id="532" name="消防費該当値テキスト"/>
        <xdr:cNvSpPr txBox="1"/>
      </xdr:nvSpPr>
      <xdr:spPr>
        <a:xfrm>
          <a:off x="16370300" y="65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40300</xdr:rowOff>
    </xdr:from>
    <xdr:to>
      <xdr:col>22</xdr:col>
      <xdr:colOff>415925</xdr:colOff>
      <xdr:row>38</xdr:row>
      <xdr:rowOff>141900</xdr:rowOff>
    </xdr:to>
    <xdr:sp macro="" textlink="">
      <xdr:nvSpPr>
        <xdr:cNvPr id="533" name="円/楕円 532"/>
        <xdr:cNvSpPr/>
      </xdr:nvSpPr>
      <xdr:spPr>
        <a:xfrm>
          <a:off x="15430500" y="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133027</xdr:rowOff>
    </xdr:from>
    <xdr:ext cx="534377" cy="259045"/>
    <xdr:sp macro="" textlink="">
      <xdr:nvSpPr>
        <xdr:cNvPr id="534" name="テキスト ボックス 533"/>
        <xdr:cNvSpPr txBox="1"/>
      </xdr:nvSpPr>
      <xdr:spPr>
        <a:xfrm>
          <a:off x="15214111" y="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44186</xdr:rowOff>
    </xdr:from>
    <xdr:to>
      <xdr:col>21</xdr:col>
      <xdr:colOff>212725</xdr:colOff>
      <xdr:row>38</xdr:row>
      <xdr:rowOff>145786</xdr:rowOff>
    </xdr:to>
    <xdr:sp macro="" textlink="">
      <xdr:nvSpPr>
        <xdr:cNvPr id="535" name="円/楕円 534"/>
        <xdr:cNvSpPr/>
      </xdr:nvSpPr>
      <xdr:spPr>
        <a:xfrm>
          <a:off x="145415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136913</xdr:rowOff>
    </xdr:from>
    <xdr:ext cx="534377" cy="259045"/>
    <xdr:sp macro="" textlink="">
      <xdr:nvSpPr>
        <xdr:cNvPr id="536" name="テキスト ボックス 535"/>
        <xdr:cNvSpPr txBox="1"/>
      </xdr:nvSpPr>
      <xdr:spPr>
        <a:xfrm>
          <a:off x="14325111" y="66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21006</xdr:rowOff>
    </xdr:from>
    <xdr:to>
      <xdr:col>20</xdr:col>
      <xdr:colOff>9525</xdr:colOff>
      <xdr:row>38</xdr:row>
      <xdr:rowOff>122606</xdr:rowOff>
    </xdr:to>
    <xdr:sp macro="" textlink="">
      <xdr:nvSpPr>
        <xdr:cNvPr id="537" name="円/楕円 536"/>
        <xdr:cNvSpPr/>
      </xdr:nvSpPr>
      <xdr:spPr>
        <a:xfrm>
          <a:off x="13652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113733</xdr:rowOff>
    </xdr:from>
    <xdr:ext cx="534377" cy="259045"/>
    <xdr:sp macro="" textlink="">
      <xdr:nvSpPr>
        <xdr:cNvPr id="538" name="テキスト ボックス 537"/>
        <xdr:cNvSpPr txBox="1"/>
      </xdr:nvSpPr>
      <xdr:spPr>
        <a:xfrm>
          <a:off x="13436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25075</xdr:rowOff>
    </xdr:from>
    <xdr:to>
      <xdr:col>18</xdr:col>
      <xdr:colOff>492125</xdr:colOff>
      <xdr:row>38</xdr:row>
      <xdr:rowOff>126675</xdr:rowOff>
    </xdr:to>
    <xdr:sp macro="" textlink="">
      <xdr:nvSpPr>
        <xdr:cNvPr id="539" name="円/楕円 538"/>
        <xdr:cNvSpPr/>
      </xdr:nvSpPr>
      <xdr:spPr>
        <a:xfrm>
          <a:off x="12763500" y="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117802</xdr:rowOff>
    </xdr:from>
    <xdr:ext cx="534377" cy="259045"/>
    <xdr:sp macro="" textlink="">
      <xdr:nvSpPr>
        <xdr:cNvPr id="540" name="テキスト ボックス 539"/>
        <xdr:cNvSpPr txBox="1"/>
      </xdr:nvSpPr>
      <xdr:spPr>
        <a:xfrm>
          <a:off x="12547111" y="66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30593</xdr:rowOff>
    </xdr:from>
    <xdr:to>
      <xdr:col>23</xdr:col>
      <xdr:colOff>517525</xdr:colOff>
      <xdr:row>59</xdr:row>
      <xdr:rowOff>70581</xdr:rowOff>
    </xdr:to>
    <xdr:cxnSp macro="">
      <xdr:nvCxnSpPr>
        <xdr:cNvPr id="572" name="直線コネクタ 571"/>
        <xdr:cNvCxnSpPr/>
      </xdr:nvCxnSpPr>
      <xdr:spPr>
        <a:xfrm>
          <a:off x="15481300" y="10146143"/>
          <a:ext cx="8382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30593</xdr:rowOff>
    </xdr:from>
    <xdr:to>
      <xdr:col>22</xdr:col>
      <xdr:colOff>365125</xdr:colOff>
      <xdr:row>59</xdr:row>
      <xdr:rowOff>72116</xdr:rowOff>
    </xdr:to>
    <xdr:cxnSp macro="">
      <xdr:nvCxnSpPr>
        <xdr:cNvPr id="575" name="直線コネクタ 574"/>
        <xdr:cNvCxnSpPr/>
      </xdr:nvCxnSpPr>
      <xdr:spPr>
        <a:xfrm flipV="1">
          <a:off x="14592300" y="10146143"/>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93001</xdr:rowOff>
    </xdr:from>
    <xdr:to>
      <xdr:col>21</xdr:col>
      <xdr:colOff>161925</xdr:colOff>
      <xdr:row>59</xdr:row>
      <xdr:rowOff>72116</xdr:rowOff>
    </xdr:to>
    <xdr:cxnSp macro="">
      <xdr:nvCxnSpPr>
        <xdr:cNvPr id="578" name="直線コネクタ 577"/>
        <xdr:cNvCxnSpPr/>
      </xdr:nvCxnSpPr>
      <xdr:spPr>
        <a:xfrm>
          <a:off x="13703300" y="10037101"/>
          <a:ext cx="889000" cy="15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93001</xdr:rowOff>
    </xdr:from>
    <xdr:to>
      <xdr:col>19</xdr:col>
      <xdr:colOff>644525</xdr:colOff>
      <xdr:row>59</xdr:row>
      <xdr:rowOff>64605</xdr:rowOff>
    </xdr:to>
    <xdr:cxnSp macro="">
      <xdr:nvCxnSpPr>
        <xdr:cNvPr id="581" name="直線コネクタ 580"/>
        <xdr:cNvCxnSpPr/>
      </xdr:nvCxnSpPr>
      <xdr:spPr>
        <a:xfrm flipV="1">
          <a:off x="12814300" y="10037101"/>
          <a:ext cx="889000" cy="1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19781</xdr:rowOff>
    </xdr:from>
    <xdr:to>
      <xdr:col>23</xdr:col>
      <xdr:colOff>568325</xdr:colOff>
      <xdr:row>59</xdr:row>
      <xdr:rowOff>121381</xdr:rowOff>
    </xdr:to>
    <xdr:sp macro="" textlink="">
      <xdr:nvSpPr>
        <xdr:cNvPr id="591" name="円/楕円 590"/>
        <xdr:cNvSpPr/>
      </xdr:nvSpPr>
      <xdr:spPr>
        <a:xfrm>
          <a:off x="16268700" y="1013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106158</xdr:rowOff>
    </xdr:from>
    <xdr:ext cx="534377" cy="259045"/>
    <xdr:sp macro="" textlink="">
      <xdr:nvSpPr>
        <xdr:cNvPr id="592" name="教育費該当値テキスト"/>
        <xdr:cNvSpPr txBox="1"/>
      </xdr:nvSpPr>
      <xdr:spPr>
        <a:xfrm>
          <a:off x="16370300" y="100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151243</xdr:rowOff>
    </xdr:from>
    <xdr:to>
      <xdr:col>22</xdr:col>
      <xdr:colOff>415925</xdr:colOff>
      <xdr:row>59</xdr:row>
      <xdr:rowOff>81393</xdr:rowOff>
    </xdr:to>
    <xdr:sp macro="" textlink="">
      <xdr:nvSpPr>
        <xdr:cNvPr id="593" name="円/楕円 592"/>
        <xdr:cNvSpPr/>
      </xdr:nvSpPr>
      <xdr:spPr>
        <a:xfrm>
          <a:off x="15430500" y="1009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72520</xdr:rowOff>
    </xdr:from>
    <xdr:ext cx="534377" cy="259045"/>
    <xdr:sp macro="" textlink="">
      <xdr:nvSpPr>
        <xdr:cNvPr id="594" name="テキスト ボックス 593"/>
        <xdr:cNvSpPr txBox="1"/>
      </xdr:nvSpPr>
      <xdr:spPr>
        <a:xfrm>
          <a:off x="15214111" y="1018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24,182</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21316</xdr:rowOff>
    </xdr:from>
    <xdr:to>
      <xdr:col>21</xdr:col>
      <xdr:colOff>212725</xdr:colOff>
      <xdr:row>59</xdr:row>
      <xdr:rowOff>122916</xdr:rowOff>
    </xdr:to>
    <xdr:sp macro="" textlink="">
      <xdr:nvSpPr>
        <xdr:cNvPr id="595" name="円/楕円 594"/>
        <xdr:cNvSpPr/>
      </xdr:nvSpPr>
      <xdr:spPr>
        <a:xfrm>
          <a:off x="14541500" y="1013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114043</xdr:rowOff>
    </xdr:from>
    <xdr:ext cx="534377" cy="259045"/>
    <xdr:sp macro="" textlink="">
      <xdr:nvSpPr>
        <xdr:cNvPr id="596" name="テキスト ボックス 595"/>
        <xdr:cNvSpPr txBox="1"/>
      </xdr:nvSpPr>
      <xdr:spPr>
        <a:xfrm>
          <a:off x="14325111" y="1022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42201</xdr:rowOff>
    </xdr:from>
    <xdr:to>
      <xdr:col>20</xdr:col>
      <xdr:colOff>9525</xdr:colOff>
      <xdr:row>58</xdr:row>
      <xdr:rowOff>143801</xdr:rowOff>
    </xdr:to>
    <xdr:sp macro="" textlink="">
      <xdr:nvSpPr>
        <xdr:cNvPr id="597" name="円/楕円 596"/>
        <xdr:cNvSpPr/>
      </xdr:nvSpPr>
      <xdr:spPr>
        <a:xfrm>
          <a:off x="13652500" y="99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134928</xdr:rowOff>
    </xdr:from>
    <xdr:ext cx="534377" cy="259045"/>
    <xdr:sp macro="" textlink="">
      <xdr:nvSpPr>
        <xdr:cNvPr id="598" name="テキスト ボックス 597"/>
        <xdr:cNvSpPr txBox="1"/>
      </xdr:nvSpPr>
      <xdr:spPr>
        <a:xfrm>
          <a:off x="13436111" y="100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13805</xdr:rowOff>
    </xdr:from>
    <xdr:to>
      <xdr:col>18</xdr:col>
      <xdr:colOff>492125</xdr:colOff>
      <xdr:row>59</xdr:row>
      <xdr:rowOff>115405</xdr:rowOff>
    </xdr:to>
    <xdr:sp macro="" textlink="">
      <xdr:nvSpPr>
        <xdr:cNvPr id="599" name="円/楕円 598"/>
        <xdr:cNvSpPr/>
      </xdr:nvSpPr>
      <xdr:spPr>
        <a:xfrm>
          <a:off x="12763500" y="101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106532</xdr:rowOff>
    </xdr:from>
    <xdr:ext cx="534377" cy="259045"/>
    <xdr:sp macro="" textlink="">
      <xdr:nvSpPr>
        <xdr:cNvPr id="600" name="テキスト ボックス 599"/>
        <xdr:cNvSpPr txBox="1"/>
      </xdr:nvSpPr>
      <xdr:spPr>
        <a:xfrm>
          <a:off x="12547111" y="102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104953</xdr:rowOff>
    </xdr:from>
    <xdr:to>
      <xdr:col>23</xdr:col>
      <xdr:colOff>517525</xdr:colOff>
      <xdr:row>78</xdr:row>
      <xdr:rowOff>132888</xdr:rowOff>
    </xdr:to>
    <xdr:cxnSp macro="">
      <xdr:nvCxnSpPr>
        <xdr:cNvPr id="627" name="直線コネクタ 626"/>
        <xdr:cNvCxnSpPr/>
      </xdr:nvCxnSpPr>
      <xdr:spPr>
        <a:xfrm flipV="1">
          <a:off x="15481300" y="1347805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28"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131197</xdr:rowOff>
    </xdr:from>
    <xdr:to>
      <xdr:col>22</xdr:col>
      <xdr:colOff>365125</xdr:colOff>
      <xdr:row>78</xdr:row>
      <xdr:rowOff>132888</xdr:rowOff>
    </xdr:to>
    <xdr:cxnSp macro="">
      <xdr:nvCxnSpPr>
        <xdr:cNvPr id="630" name="直線コネクタ 629"/>
        <xdr:cNvCxnSpPr/>
      </xdr:nvCxnSpPr>
      <xdr:spPr>
        <a:xfrm>
          <a:off x="14592300" y="1350429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131197</xdr:rowOff>
    </xdr:from>
    <xdr:to>
      <xdr:col>21</xdr:col>
      <xdr:colOff>161925</xdr:colOff>
      <xdr:row>78</xdr:row>
      <xdr:rowOff>138649</xdr:rowOff>
    </xdr:to>
    <xdr:cxnSp macro="">
      <xdr:nvCxnSpPr>
        <xdr:cNvPr id="633" name="直線コネクタ 632"/>
        <xdr:cNvCxnSpPr/>
      </xdr:nvCxnSpPr>
      <xdr:spPr>
        <a:xfrm flipV="1">
          <a:off x="13703300" y="13504297"/>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137962</xdr:rowOff>
    </xdr:from>
    <xdr:to>
      <xdr:col>19</xdr:col>
      <xdr:colOff>644525</xdr:colOff>
      <xdr:row>78</xdr:row>
      <xdr:rowOff>138649</xdr:rowOff>
    </xdr:to>
    <xdr:cxnSp macro="">
      <xdr:nvCxnSpPr>
        <xdr:cNvPr id="636" name="直線コネクタ 635"/>
        <xdr:cNvCxnSpPr/>
      </xdr:nvCxnSpPr>
      <xdr:spPr>
        <a:xfrm>
          <a:off x="12814300" y="1351106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54153</xdr:rowOff>
    </xdr:from>
    <xdr:to>
      <xdr:col>23</xdr:col>
      <xdr:colOff>568325</xdr:colOff>
      <xdr:row>78</xdr:row>
      <xdr:rowOff>155753</xdr:rowOff>
    </xdr:to>
    <xdr:sp macro="" textlink="">
      <xdr:nvSpPr>
        <xdr:cNvPr id="646" name="円/楕円 645"/>
        <xdr:cNvSpPr/>
      </xdr:nvSpPr>
      <xdr:spPr>
        <a:xfrm>
          <a:off x="162687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13530</xdr:rowOff>
    </xdr:from>
    <xdr:ext cx="378565" cy="259045"/>
    <xdr:sp macro="" textlink="">
      <xdr:nvSpPr>
        <xdr:cNvPr id="647" name="災害復旧費該当値テキスト"/>
        <xdr:cNvSpPr txBox="1"/>
      </xdr:nvSpPr>
      <xdr:spPr>
        <a:xfrm>
          <a:off x="16370300" y="1321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82088</xdr:rowOff>
    </xdr:from>
    <xdr:to>
      <xdr:col>22</xdr:col>
      <xdr:colOff>415925</xdr:colOff>
      <xdr:row>79</xdr:row>
      <xdr:rowOff>12238</xdr:rowOff>
    </xdr:to>
    <xdr:sp macro="" textlink="">
      <xdr:nvSpPr>
        <xdr:cNvPr id="648" name="円/楕円 647"/>
        <xdr:cNvSpPr/>
      </xdr:nvSpPr>
      <xdr:spPr>
        <a:xfrm>
          <a:off x="15430500" y="134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3365</xdr:rowOff>
    </xdr:from>
    <xdr:ext cx="378565" cy="259045"/>
    <xdr:sp macro="" textlink="">
      <xdr:nvSpPr>
        <xdr:cNvPr id="649" name="テキスト ボックス 648"/>
        <xdr:cNvSpPr txBox="1"/>
      </xdr:nvSpPr>
      <xdr:spPr>
        <a:xfrm>
          <a:off x="15292017" y="1354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80397</xdr:rowOff>
    </xdr:from>
    <xdr:to>
      <xdr:col>21</xdr:col>
      <xdr:colOff>212725</xdr:colOff>
      <xdr:row>79</xdr:row>
      <xdr:rowOff>10547</xdr:rowOff>
    </xdr:to>
    <xdr:sp macro="" textlink="">
      <xdr:nvSpPr>
        <xdr:cNvPr id="650" name="円/楕円 649"/>
        <xdr:cNvSpPr/>
      </xdr:nvSpPr>
      <xdr:spPr>
        <a:xfrm>
          <a:off x="14541500" y="134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1674</xdr:rowOff>
    </xdr:from>
    <xdr:ext cx="378565" cy="259045"/>
    <xdr:sp macro="" textlink="">
      <xdr:nvSpPr>
        <xdr:cNvPr id="651" name="テキスト ボックス 650"/>
        <xdr:cNvSpPr txBox="1"/>
      </xdr:nvSpPr>
      <xdr:spPr>
        <a:xfrm>
          <a:off x="14403017" y="1354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87849</xdr:rowOff>
    </xdr:from>
    <xdr:to>
      <xdr:col>20</xdr:col>
      <xdr:colOff>9525</xdr:colOff>
      <xdr:row>79</xdr:row>
      <xdr:rowOff>17999</xdr:rowOff>
    </xdr:to>
    <xdr:sp macro="" textlink="">
      <xdr:nvSpPr>
        <xdr:cNvPr id="652" name="円/楕円 651"/>
        <xdr:cNvSpPr/>
      </xdr:nvSpPr>
      <xdr:spPr>
        <a:xfrm>
          <a:off x="13652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9126</xdr:rowOff>
    </xdr:from>
    <xdr:ext cx="313932" cy="259045"/>
    <xdr:sp macro="" textlink="">
      <xdr:nvSpPr>
        <xdr:cNvPr id="653" name="テキスト ボックス 652"/>
        <xdr:cNvSpPr txBox="1"/>
      </xdr:nvSpPr>
      <xdr:spPr>
        <a:xfrm>
          <a:off x="13546333" y="13553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87162</xdr:rowOff>
    </xdr:from>
    <xdr:to>
      <xdr:col>18</xdr:col>
      <xdr:colOff>492125</xdr:colOff>
      <xdr:row>79</xdr:row>
      <xdr:rowOff>17312</xdr:rowOff>
    </xdr:to>
    <xdr:sp macro="" textlink="">
      <xdr:nvSpPr>
        <xdr:cNvPr id="654" name="円/楕円 653"/>
        <xdr:cNvSpPr/>
      </xdr:nvSpPr>
      <xdr:spPr>
        <a:xfrm>
          <a:off x="12763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8439</xdr:rowOff>
    </xdr:from>
    <xdr:ext cx="313932" cy="259045"/>
    <xdr:sp macro="" textlink="">
      <xdr:nvSpPr>
        <xdr:cNvPr id="655" name="テキスト ボックス 654"/>
        <xdr:cNvSpPr txBox="1"/>
      </xdr:nvSpPr>
      <xdr:spPr>
        <a:xfrm>
          <a:off x="12657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53474</xdr:rowOff>
    </xdr:from>
    <xdr:to>
      <xdr:col>23</xdr:col>
      <xdr:colOff>517525</xdr:colOff>
      <xdr:row>97</xdr:row>
      <xdr:rowOff>92394</xdr:rowOff>
    </xdr:to>
    <xdr:cxnSp macro="">
      <xdr:nvCxnSpPr>
        <xdr:cNvPr id="688" name="直線コネクタ 687"/>
        <xdr:cNvCxnSpPr/>
      </xdr:nvCxnSpPr>
      <xdr:spPr>
        <a:xfrm flipV="1">
          <a:off x="15481300" y="16684124"/>
          <a:ext cx="8382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50888</xdr:rowOff>
    </xdr:from>
    <xdr:to>
      <xdr:col>22</xdr:col>
      <xdr:colOff>365125</xdr:colOff>
      <xdr:row>97</xdr:row>
      <xdr:rowOff>92394</xdr:rowOff>
    </xdr:to>
    <xdr:cxnSp macro="">
      <xdr:nvCxnSpPr>
        <xdr:cNvPr id="691" name="直線コネクタ 690"/>
        <xdr:cNvCxnSpPr/>
      </xdr:nvCxnSpPr>
      <xdr:spPr>
        <a:xfrm>
          <a:off x="14592300" y="16681538"/>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169818</xdr:rowOff>
    </xdr:from>
    <xdr:to>
      <xdr:col>21</xdr:col>
      <xdr:colOff>161925</xdr:colOff>
      <xdr:row>97</xdr:row>
      <xdr:rowOff>50888</xdr:rowOff>
    </xdr:to>
    <xdr:cxnSp macro="">
      <xdr:nvCxnSpPr>
        <xdr:cNvPr id="694" name="直線コネクタ 693"/>
        <xdr:cNvCxnSpPr/>
      </xdr:nvCxnSpPr>
      <xdr:spPr>
        <a:xfrm>
          <a:off x="13703300" y="16629018"/>
          <a:ext cx="8890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169818</xdr:rowOff>
    </xdr:from>
    <xdr:to>
      <xdr:col>19</xdr:col>
      <xdr:colOff>644525</xdr:colOff>
      <xdr:row>97</xdr:row>
      <xdr:rowOff>51961</xdr:rowOff>
    </xdr:to>
    <xdr:cxnSp macro="">
      <xdr:nvCxnSpPr>
        <xdr:cNvPr id="697" name="直線コネクタ 696"/>
        <xdr:cNvCxnSpPr/>
      </xdr:nvCxnSpPr>
      <xdr:spPr>
        <a:xfrm flipV="1">
          <a:off x="12814300" y="16629018"/>
          <a:ext cx="889000" cy="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2674</xdr:rowOff>
    </xdr:from>
    <xdr:to>
      <xdr:col>23</xdr:col>
      <xdr:colOff>568325</xdr:colOff>
      <xdr:row>97</xdr:row>
      <xdr:rowOff>104274</xdr:rowOff>
    </xdr:to>
    <xdr:sp macro="" textlink="">
      <xdr:nvSpPr>
        <xdr:cNvPr id="707" name="円/楕円 706"/>
        <xdr:cNvSpPr/>
      </xdr:nvSpPr>
      <xdr:spPr>
        <a:xfrm>
          <a:off x="162687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152551</xdr:rowOff>
    </xdr:from>
    <xdr:ext cx="534377" cy="259045"/>
    <xdr:sp macro="" textlink="">
      <xdr:nvSpPr>
        <xdr:cNvPr id="708" name="公債費該当値テキスト"/>
        <xdr:cNvSpPr txBox="1"/>
      </xdr:nvSpPr>
      <xdr:spPr>
        <a:xfrm>
          <a:off x="16370300" y="166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41594</xdr:rowOff>
    </xdr:from>
    <xdr:to>
      <xdr:col>22</xdr:col>
      <xdr:colOff>415925</xdr:colOff>
      <xdr:row>97</xdr:row>
      <xdr:rowOff>143194</xdr:rowOff>
    </xdr:to>
    <xdr:sp macro="" textlink="">
      <xdr:nvSpPr>
        <xdr:cNvPr id="709" name="円/楕円 708"/>
        <xdr:cNvSpPr/>
      </xdr:nvSpPr>
      <xdr:spPr>
        <a:xfrm>
          <a:off x="15430500" y="166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134321</xdr:rowOff>
    </xdr:from>
    <xdr:ext cx="534377" cy="259045"/>
    <xdr:sp macro="" textlink="">
      <xdr:nvSpPr>
        <xdr:cNvPr id="710" name="テキスト ボックス 709"/>
        <xdr:cNvSpPr txBox="1"/>
      </xdr:nvSpPr>
      <xdr:spPr>
        <a:xfrm>
          <a:off x="15214111" y="167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xdr:rowOff>
    </xdr:from>
    <xdr:to>
      <xdr:col>21</xdr:col>
      <xdr:colOff>212725</xdr:colOff>
      <xdr:row>97</xdr:row>
      <xdr:rowOff>101688</xdr:rowOff>
    </xdr:to>
    <xdr:sp macro="" textlink="">
      <xdr:nvSpPr>
        <xdr:cNvPr id="711" name="円/楕円 710"/>
        <xdr:cNvSpPr/>
      </xdr:nvSpPr>
      <xdr:spPr>
        <a:xfrm>
          <a:off x="145415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92815</xdr:rowOff>
    </xdr:from>
    <xdr:ext cx="534377" cy="259045"/>
    <xdr:sp macro="" textlink="">
      <xdr:nvSpPr>
        <xdr:cNvPr id="712" name="テキスト ボックス 711"/>
        <xdr:cNvSpPr txBox="1"/>
      </xdr:nvSpPr>
      <xdr:spPr>
        <a:xfrm>
          <a:off x="14325111"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119018</xdr:rowOff>
    </xdr:from>
    <xdr:to>
      <xdr:col>20</xdr:col>
      <xdr:colOff>9525</xdr:colOff>
      <xdr:row>97</xdr:row>
      <xdr:rowOff>49168</xdr:rowOff>
    </xdr:to>
    <xdr:sp macro="" textlink="">
      <xdr:nvSpPr>
        <xdr:cNvPr id="713" name="円/楕円 712"/>
        <xdr:cNvSpPr/>
      </xdr:nvSpPr>
      <xdr:spPr>
        <a:xfrm>
          <a:off x="13652500" y="165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40295</xdr:rowOff>
    </xdr:from>
    <xdr:ext cx="534377" cy="259045"/>
    <xdr:sp macro="" textlink="">
      <xdr:nvSpPr>
        <xdr:cNvPr id="714" name="テキスト ボックス 713"/>
        <xdr:cNvSpPr txBox="1"/>
      </xdr:nvSpPr>
      <xdr:spPr>
        <a:xfrm>
          <a:off x="13436111" y="166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1161</xdr:rowOff>
    </xdr:from>
    <xdr:to>
      <xdr:col>18</xdr:col>
      <xdr:colOff>492125</xdr:colOff>
      <xdr:row>97</xdr:row>
      <xdr:rowOff>102761</xdr:rowOff>
    </xdr:to>
    <xdr:sp macro="" textlink="">
      <xdr:nvSpPr>
        <xdr:cNvPr id="715" name="円/楕円 714"/>
        <xdr:cNvSpPr/>
      </xdr:nvSpPr>
      <xdr:spPr>
        <a:xfrm>
          <a:off x="12763500" y="166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93888</xdr:rowOff>
    </xdr:from>
    <xdr:ext cx="534377" cy="259045"/>
    <xdr:sp macro="" textlink="">
      <xdr:nvSpPr>
        <xdr:cNvPr id="716" name="テキスト ボックス 715"/>
        <xdr:cNvSpPr txBox="1"/>
      </xdr:nvSpPr>
      <xdr:spPr>
        <a:xfrm>
          <a:off x="12547111" y="167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類似団体平均と比較した場合の本市の特徴として、</a:t>
          </a:r>
          <a:r>
            <a:rPr kumimoji="1" lang="ja-JP" altLang="en-US" sz="1100">
              <a:solidFill>
                <a:schemeClr val="dk1"/>
              </a:solidFill>
              <a:effectLst/>
              <a:latin typeface="+mn-lt"/>
              <a:ea typeface="+mn-ea"/>
              <a:cs typeface="+mn-cs"/>
            </a:rPr>
            <a:t>民生費・衛生費</a:t>
          </a:r>
          <a:r>
            <a:rPr kumimoji="1" lang="ja-JP" altLang="ja-JP" sz="1100">
              <a:solidFill>
                <a:schemeClr val="dk1"/>
              </a:solidFill>
              <a:effectLst/>
              <a:latin typeface="+mn-lt"/>
              <a:ea typeface="+mn-ea"/>
              <a:cs typeface="+mn-cs"/>
            </a:rPr>
            <a:t>の水準が</a:t>
          </a:r>
          <a:r>
            <a:rPr kumimoji="1" lang="ja-JP" altLang="en-US" sz="1100">
              <a:solidFill>
                <a:schemeClr val="dk1"/>
              </a:solidFill>
              <a:effectLst/>
              <a:latin typeface="+mn-lt"/>
              <a:ea typeface="+mn-ea"/>
              <a:cs typeface="+mn-cs"/>
            </a:rPr>
            <a:t>類似団体平均を</a:t>
          </a:r>
          <a:r>
            <a:rPr kumimoji="1" lang="ja-JP" altLang="ja-JP" sz="1100">
              <a:solidFill>
                <a:schemeClr val="dk1"/>
              </a:solidFill>
              <a:effectLst/>
              <a:latin typeface="+mn-lt"/>
              <a:ea typeface="+mn-ea"/>
              <a:cs typeface="+mn-cs"/>
            </a:rPr>
            <a:t>上回り、</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の水準は下回っていることが挙げられる。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構成比が最も大きい民生費については、類似団体平均より高い水準にある扶助費が多くの割合を占めるため、同様に類似団体平均を上回る結果となっている。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は、市民病院への支出金、清掃組合への負担金がある</a:t>
          </a:r>
          <a:r>
            <a:rPr kumimoji="1" lang="ja-JP" altLang="en-US" sz="1100">
              <a:solidFill>
                <a:schemeClr val="dk1"/>
              </a:solidFill>
              <a:effectLst/>
              <a:latin typeface="+mn-lt"/>
              <a:ea typeface="+mn-ea"/>
              <a:cs typeface="+mn-cs"/>
            </a:rPr>
            <a:t>ことが要因である。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一方、教育費について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、類似団体平均より低い水準を推移しており、他市町村に比べて社会教育施設や体育施設が少なく、維持費が掛っていないことが要因と考えられる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財政調整基金残高</a:t>
          </a:r>
          <a:r>
            <a:rPr kumimoji="1" lang="ja-JP" altLang="en-US" sz="1300">
              <a:solidFill>
                <a:schemeClr val="dk1"/>
              </a:solidFill>
              <a:effectLst/>
              <a:latin typeface="+mn-ea"/>
              <a:ea typeface="+mn-ea"/>
              <a:cs typeface="+mn-cs"/>
            </a:rPr>
            <a:t>については、</a:t>
          </a:r>
          <a:r>
            <a:rPr kumimoji="1" lang="ja-JP" altLang="ja-JP" sz="1300">
              <a:solidFill>
                <a:schemeClr val="dk1"/>
              </a:solidFill>
              <a:effectLst/>
              <a:latin typeface="+mn-ea"/>
              <a:ea typeface="+mn-ea"/>
              <a:cs typeface="+mn-cs"/>
            </a:rPr>
            <a:t>基金に頼らず行財政改革を強力に推進した結果、</a:t>
          </a:r>
          <a:r>
            <a:rPr kumimoji="1" lang="en-US" altLang="ja-JP" sz="1300">
              <a:solidFill>
                <a:schemeClr val="dk1"/>
              </a:solidFill>
              <a:effectLst/>
              <a:latin typeface="+mn-ea"/>
              <a:ea typeface="+mn-ea"/>
              <a:cs typeface="+mn-cs"/>
            </a:rPr>
            <a:t>H19</a:t>
          </a:r>
          <a:r>
            <a:rPr kumimoji="1" lang="ja-JP" altLang="ja-JP" sz="1300">
              <a:solidFill>
                <a:schemeClr val="dk1"/>
              </a:solidFill>
              <a:effectLst/>
              <a:latin typeface="+mn-ea"/>
              <a:ea typeface="+mn-ea"/>
              <a:cs typeface="+mn-cs"/>
            </a:rPr>
            <a:t>年度から積立増を行うことができており、</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年度には</a:t>
          </a:r>
          <a:r>
            <a:rPr kumimoji="1" lang="en-US" altLang="ja-JP" sz="1300">
              <a:solidFill>
                <a:schemeClr val="dk1"/>
              </a:solidFill>
              <a:effectLst/>
              <a:latin typeface="+mn-ea"/>
              <a:ea typeface="+mn-ea"/>
              <a:cs typeface="+mn-cs"/>
            </a:rPr>
            <a:t>29.81</a:t>
          </a:r>
          <a:r>
            <a:rPr kumimoji="1" lang="ja-JP" altLang="ja-JP" sz="1300">
              <a:solidFill>
                <a:schemeClr val="dk1"/>
              </a:solidFill>
              <a:effectLst/>
              <a:latin typeface="+mn-ea"/>
              <a:ea typeface="+mn-ea"/>
              <a:cs typeface="+mn-cs"/>
            </a:rPr>
            <a:t>％まで増加している</a:t>
          </a:r>
          <a:r>
            <a:rPr kumimoji="1" lang="ja-JP" altLang="en-US" sz="1300">
              <a:solidFill>
                <a:schemeClr val="dk1"/>
              </a:solidFill>
              <a:effectLst/>
              <a:latin typeface="+mn-ea"/>
              <a:ea typeface="+mn-ea"/>
              <a:cs typeface="+mn-cs"/>
            </a:rPr>
            <a:t>が、今後は、少子高齢化による社会保障関連経費の増加、市民病院の建替や競馬場跡地の土地区画整理事業など、多額の臨時的経費の発生が見込まれており、基金の取崩しが予想される。</a:t>
          </a:r>
          <a:r>
            <a:rPr kumimoji="1" lang="ja-JP" altLang="ja-JP" sz="1300">
              <a:solidFill>
                <a:schemeClr val="dk1"/>
              </a:solidFill>
              <a:effectLst/>
              <a:latin typeface="+mn-ea"/>
              <a:ea typeface="+mn-ea"/>
              <a:cs typeface="+mn-cs"/>
            </a:rPr>
            <a:t>実質</a:t>
          </a:r>
          <a:r>
            <a:rPr kumimoji="1" lang="ja-JP" altLang="en-US" sz="1300">
              <a:solidFill>
                <a:schemeClr val="dk1"/>
              </a:solidFill>
              <a:effectLst/>
              <a:latin typeface="+mn-ea"/>
              <a:ea typeface="+mn-ea"/>
              <a:cs typeface="+mn-cs"/>
            </a:rPr>
            <a:t>収支額、実質単年度収支ともにプラス収支を保っているが、上記の臨時経費が発生する見込であるため、今後も安定かつ持続可能な財政運営を図っていく。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一般会計及び特別会計、全ての会計において赤字会計は無くなっている。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年度、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endParaRPr kumimoji="1" lang="en-US" altLang="ja-JP" sz="1300">
            <a:solidFill>
              <a:schemeClr val="dk1"/>
            </a:solidFill>
            <a:effectLst/>
            <a:latin typeface="+mn-ea"/>
            <a:ea typeface="+mn-ea"/>
            <a:cs typeface="+mn-cs"/>
          </a:endParaRPr>
        </a:p>
        <a:p>
          <a:r>
            <a:rPr kumimoji="1" lang="ja-JP" altLang="en-US" sz="1300">
              <a:latin typeface="ＭＳ ゴシック" pitchFamily="49" charset="-128"/>
              <a:ea typeface="ＭＳ ゴシック" pitchFamily="49" charset="-128"/>
            </a:rPr>
            <a:t>　その他会計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黒字</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は、南新地土地区画整理事業特別会計である。</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年度は換地設計及び基盤整備工事に向けた基本設計などの調査設計業務を行い、</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年度以降、造成工事を行っていく予定。（</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年度の実質収支額は</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21273279</v>
      </c>
      <c r="BO4" s="381"/>
      <c r="BP4" s="381"/>
      <c r="BQ4" s="381"/>
      <c r="BR4" s="381"/>
      <c r="BS4" s="381"/>
      <c r="BT4" s="381"/>
      <c r="BU4" s="382"/>
      <c r="BV4" s="380">
        <v>21630627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4.8</v>
      </c>
      <c r="CU4" s="558"/>
      <c r="CV4" s="558"/>
      <c r="CW4" s="558"/>
      <c r="CX4" s="558"/>
      <c r="CY4" s="558"/>
      <c r="CZ4" s="558"/>
      <c r="DA4" s="559"/>
      <c r="DB4" s="557">
        <v>6.8</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20661383</v>
      </c>
      <c r="BO5" s="386"/>
      <c r="BP5" s="386"/>
      <c r="BQ5" s="386"/>
      <c r="BR5" s="386"/>
      <c r="BS5" s="386"/>
      <c r="BT5" s="386"/>
      <c r="BU5" s="387"/>
      <c r="BV5" s="385">
        <v>20718881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90</v>
      </c>
      <c r="CU5" s="356"/>
      <c r="CV5" s="356"/>
      <c r="CW5" s="356"/>
      <c r="CX5" s="356"/>
      <c r="CY5" s="356"/>
      <c r="CZ5" s="356"/>
      <c r="DA5" s="357"/>
      <c r="DB5" s="355">
        <v>87.2</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611896</v>
      </c>
      <c r="BO6" s="386"/>
      <c r="BP6" s="386"/>
      <c r="BQ6" s="386"/>
      <c r="BR6" s="386"/>
      <c r="BS6" s="386"/>
      <c r="BT6" s="386"/>
      <c r="BU6" s="387"/>
      <c r="BV6" s="385">
        <v>911746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94.9</v>
      </c>
      <c r="CU6" s="532"/>
      <c r="CV6" s="532"/>
      <c r="CW6" s="532"/>
      <c r="CX6" s="532"/>
      <c r="CY6" s="532"/>
      <c r="CZ6" s="532"/>
      <c r="DA6" s="533"/>
      <c r="DB6" s="531">
        <v>93.1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49178</v>
      </c>
      <c r="BO7" s="386"/>
      <c r="BP7" s="386"/>
      <c r="BQ7" s="386"/>
      <c r="BR7" s="386"/>
      <c r="BS7" s="386"/>
      <c r="BT7" s="386"/>
      <c r="BU7" s="387"/>
      <c r="BV7" s="385">
        <v>107618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11739413</v>
      </c>
      <c r="CU7" s="386"/>
      <c r="CV7" s="386"/>
      <c r="CW7" s="386"/>
      <c r="CX7" s="386"/>
      <c r="CY7" s="386"/>
      <c r="CZ7" s="386"/>
      <c r="DA7" s="387"/>
      <c r="DB7" s="385">
        <v>11850300</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562718</v>
      </c>
      <c r="BO8" s="386"/>
      <c r="BP8" s="386"/>
      <c r="BQ8" s="386"/>
      <c r="BR8" s="386"/>
      <c r="BS8" s="386"/>
      <c r="BT8" s="386"/>
      <c r="BU8" s="387"/>
      <c r="BV8" s="385">
        <v>804128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0.46</v>
      </c>
      <c r="CU8" s="495"/>
      <c r="CV8" s="495"/>
      <c r="CW8" s="495"/>
      <c r="CX8" s="495"/>
      <c r="CY8" s="495"/>
      <c r="CZ8" s="495"/>
      <c r="DA8" s="496"/>
      <c r="DB8" s="494">
        <v>0.46</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53407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-241410</v>
      </c>
      <c r="BO9" s="386"/>
      <c r="BP9" s="386"/>
      <c r="BQ9" s="386"/>
      <c r="BR9" s="386"/>
      <c r="BS9" s="386"/>
      <c r="BT9" s="386"/>
      <c r="BU9" s="387"/>
      <c r="BV9" s="385">
        <v>414262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v>
      </c>
      <c r="CU9" s="356"/>
      <c r="CV9" s="356"/>
      <c r="CW9" s="356"/>
      <c r="CX9" s="356"/>
      <c r="CY9" s="356"/>
      <c r="CZ9" s="356"/>
      <c r="DA9" s="357"/>
      <c r="DB9" s="355">
        <v>10</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55321</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406931</v>
      </c>
      <c r="BO10" s="386"/>
      <c r="BP10" s="386"/>
      <c r="BQ10" s="386"/>
      <c r="BR10" s="386"/>
      <c r="BS10" s="386"/>
      <c r="BT10" s="386"/>
      <c r="BU10" s="387"/>
      <c r="BV10" s="385">
        <v>199615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53961</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53710</v>
      </c>
      <c r="S13" s="487"/>
      <c r="T13" s="487"/>
      <c r="U13" s="487"/>
      <c r="V13" s="488"/>
      <c r="W13" s="474" t="s">
        <v>123</v>
      </c>
      <c r="X13" s="398"/>
      <c r="Y13" s="398"/>
      <c r="Z13" s="398"/>
      <c r="AA13" s="398"/>
      <c r="AB13" s="399"/>
      <c r="AC13" s="361">
        <v>958</v>
      </c>
      <c r="AD13" s="362"/>
      <c r="AE13" s="362"/>
      <c r="AF13" s="362"/>
      <c r="AG13" s="363"/>
      <c r="AH13" s="361">
        <v>1008</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165521</v>
      </c>
      <c r="BO13" s="386"/>
      <c r="BP13" s="386"/>
      <c r="BQ13" s="386"/>
      <c r="BR13" s="386"/>
      <c r="BS13" s="386"/>
      <c r="BT13" s="386"/>
      <c r="BU13" s="387"/>
      <c r="BV13" s="385">
        <v>613877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10.199999999999999</v>
      </c>
      <c r="CU13" s="356"/>
      <c r="CV13" s="356"/>
      <c r="CW13" s="356"/>
      <c r="CX13" s="356"/>
      <c r="CY13" s="356"/>
      <c r="CZ13" s="356"/>
      <c r="DA13" s="357"/>
      <c r="DB13" s="355">
        <v>10.8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54464</v>
      </c>
      <c r="S14" s="487"/>
      <c r="T14" s="487"/>
      <c r="U14" s="487"/>
      <c r="V14" s="488"/>
      <c r="W14" s="489"/>
      <c r="X14" s="401"/>
      <c r="Y14" s="401"/>
      <c r="Z14" s="401"/>
      <c r="AA14" s="401"/>
      <c r="AB14" s="402"/>
      <c r="AC14" s="479">
        <v>4.3</v>
      </c>
      <c r="AD14" s="480"/>
      <c r="AE14" s="480"/>
      <c r="AF14" s="480"/>
      <c r="AG14" s="481"/>
      <c r="AH14" s="479">
        <v>4.5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4.5</v>
      </c>
      <c r="CU14" s="458"/>
      <c r="CV14" s="458"/>
      <c r="CW14" s="458"/>
      <c r="CX14" s="458"/>
      <c r="CY14" s="458"/>
      <c r="CZ14" s="458"/>
      <c r="DA14" s="459"/>
      <c r="DB14" s="490">
        <v>15.9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54227</v>
      </c>
      <c r="S15" s="487"/>
      <c r="T15" s="487"/>
      <c r="U15" s="487"/>
      <c r="V15" s="488"/>
      <c r="W15" s="474" t="s">
        <v>130</v>
      </c>
      <c r="X15" s="398"/>
      <c r="Y15" s="398"/>
      <c r="Z15" s="398"/>
      <c r="AA15" s="398"/>
      <c r="AB15" s="399"/>
      <c r="AC15" s="361">
        <v>6137</v>
      </c>
      <c r="AD15" s="362"/>
      <c r="AE15" s="362"/>
      <c r="AF15" s="362"/>
      <c r="AG15" s="363"/>
      <c r="AH15" s="361">
        <v>6305</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4701539</v>
      </c>
      <c r="BO15" s="381"/>
      <c r="BP15" s="381"/>
      <c r="BQ15" s="381"/>
      <c r="BR15" s="381"/>
      <c r="BS15" s="381"/>
      <c r="BT15" s="381"/>
      <c r="BU15" s="382"/>
      <c r="BV15" s="380">
        <v>4552403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27.6</v>
      </c>
      <c r="AD16" s="480"/>
      <c r="AE16" s="480"/>
      <c r="AF16" s="480"/>
      <c r="AG16" s="481"/>
      <c r="AH16" s="479">
        <v>27.8</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9902091</v>
      </c>
      <c r="BO16" s="386"/>
      <c r="BP16" s="386"/>
      <c r="BQ16" s="386"/>
      <c r="BR16" s="386"/>
      <c r="BS16" s="386"/>
      <c r="BT16" s="386"/>
      <c r="BU16" s="387"/>
      <c r="BV16" s="385">
        <v>9872638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15137</v>
      </c>
      <c r="AD17" s="362"/>
      <c r="AE17" s="362"/>
      <c r="AF17" s="362"/>
      <c r="AG17" s="363"/>
      <c r="AH17" s="361">
        <v>15329</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5930401</v>
      </c>
      <c r="BO17" s="386"/>
      <c r="BP17" s="386"/>
      <c r="BQ17" s="386"/>
      <c r="BR17" s="386"/>
      <c r="BS17" s="386"/>
      <c r="BT17" s="386"/>
      <c r="BU17" s="387"/>
      <c r="BV17" s="385">
        <v>5742608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57.37</v>
      </c>
      <c r="M18" s="450"/>
      <c r="N18" s="450"/>
      <c r="O18" s="450"/>
      <c r="P18" s="450"/>
      <c r="Q18" s="450"/>
      <c r="R18" s="451"/>
      <c r="S18" s="451"/>
      <c r="T18" s="451"/>
      <c r="U18" s="451"/>
      <c r="V18" s="452"/>
      <c r="W18" s="466"/>
      <c r="X18" s="467"/>
      <c r="Y18" s="467"/>
      <c r="Z18" s="467"/>
      <c r="AA18" s="467"/>
      <c r="AB18" s="475"/>
      <c r="AC18" s="349">
        <v>68.099999999999994</v>
      </c>
      <c r="AD18" s="350"/>
      <c r="AE18" s="350"/>
      <c r="AF18" s="350"/>
      <c r="AG18" s="453"/>
      <c r="AH18" s="349">
        <v>67.7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10818841</v>
      </c>
      <c r="BO18" s="386"/>
      <c r="BP18" s="386"/>
      <c r="BQ18" s="386"/>
      <c r="BR18" s="386"/>
      <c r="BS18" s="386"/>
      <c r="BT18" s="386"/>
      <c r="BU18" s="387"/>
      <c r="BV18" s="385">
        <v>10726790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931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13917014</v>
      </c>
      <c r="BO19" s="386"/>
      <c r="BP19" s="386"/>
      <c r="BQ19" s="386"/>
      <c r="BR19" s="386"/>
      <c r="BS19" s="386"/>
      <c r="BT19" s="386"/>
      <c r="BU19" s="387"/>
      <c r="BV19" s="385">
        <v>13757100</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20910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15543131</v>
      </c>
      <c r="BO23" s="386"/>
      <c r="BP23" s="386"/>
      <c r="BQ23" s="386"/>
      <c r="BR23" s="386"/>
      <c r="BS23" s="386"/>
      <c r="BT23" s="386"/>
      <c r="BU23" s="387"/>
      <c r="BV23" s="385">
        <v>15917526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8860</v>
      </c>
      <c r="R24" s="362"/>
      <c r="S24" s="362"/>
      <c r="T24" s="362"/>
      <c r="U24" s="362"/>
      <c r="V24" s="363"/>
      <c r="W24" s="427"/>
      <c r="X24" s="418"/>
      <c r="Y24" s="419"/>
      <c r="Z24" s="358" t="s">
        <v>154</v>
      </c>
      <c r="AA24" s="359"/>
      <c r="AB24" s="359"/>
      <c r="AC24" s="359"/>
      <c r="AD24" s="359"/>
      <c r="AE24" s="359"/>
      <c r="AF24" s="359"/>
      <c r="AG24" s="360"/>
      <c r="AH24" s="361">
        <v>337</v>
      </c>
      <c r="AI24" s="362"/>
      <c r="AJ24" s="362"/>
      <c r="AK24" s="362"/>
      <c r="AL24" s="363"/>
      <c r="AM24" s="361">
        <v>975278</v>
      </c>
      <c r="AN24" s="362"/>
      <c r="AO24" s="362"/>
      <c r="AP24" s="362"/>
      <c r="AQ24" s="362"/>
      <c r="AR24" s="363"/>
      <c r="AS24" s="361">
        <v>2894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13945882</v>
      </c>
      <c r="BO24" s="386"/>
      <c r="BP24" s="386"/>
      <c r="BQ24" s="386"/>
      <c r="BR24" s="386"/>
      <c r="BS24" s="386"/>
      <c r="BT24" s="386"/>
      <c r="BU24" s="387"/>
      <c r="BV24" s="385">
        <v>14115142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6780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2967047</v>
      </c>
      <c r="BO25" s="381"/>
      <c r="BP25" s="381"/>
      <c r="BQ25" s="381"/>
      <c r="BR25" s="381"/>
      <c r="BS25" s="381"/>
      <c r="BT25" s="381"/>
      <c r="BU25" s="382"/>
      <c r="BV25" s="380">
        <v>3288064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5900</v>
      </c>
      <c r="R26" s="362"/>
      <c r="S26" s="362"/>
      <c r="T26" s="362"/>
      <c r="U26" s="362"/>
      <c r="V26" s="363"/>
      <c r="W26" s="427"/>
      <c r="X26" s="418"/>
      <c r="Y26" s="419"/>
      <c r="Z26" s="358" t="s">
        <v>160</v>
      </c>
      <c r="AA26" s="440"/>
      <c r="AB26" s="440"/>
      <c r="AC26" s="440"/>
      <c r="AD26" s="440"/>
      <c r="AE26" s="440"/>
      <c r="AF26" s="440"/>
      <c r="AG26" s="441"/>
      <c r="AH26" s="361">
        <v>13</v>
      </c>
      <c r="AI26" s="362"/>
      <c r="AJ26" s="362"/>
      <c r="AK26" s="362"/>
      <c r="AL26" s="363"/>
      <c r="AM26" s="361">
        <v>45721</v>
      </c>
      <c r="AN26" s="362"/>
      <c r="AO26" s="362"/>
      <c r="AP26" s="362"/>
      <c r="AQ26" s="362"/>
      <c r="AR26" s="363"/>
      <c r="AS26" s="361">
        <v>3517</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4450</v>
      </c>
      <c r="R27" s="362"/>
      <c r="S27" s="362"/>
      <c r="T27" s="362"/>
      <c r="U27" s="362"/>
      <c r="V27" s="363"/>
      <c r="W27" s="427"/>
      <c r="X27" s="418"/>
      <c r="Y27" s="419"/>
      <c r="Z27" s="358" t="s">
        <v>163</v>
      </c>
      <c r="AA27" s="359"/>
      <c r="AB27" s="359"/>
      <c r="AC27" s="359"/>
      <c r="AD27" s="359"/>
      <c r="AE27" s="359"/>
      <c r="AF27" s="359"/>
      <c r="AG27" s="360"/>
      <c r="AH27" s="361">
        <v>3</v>
      </c>
      <c r="AI27" s="362"/>
      <c r="AJ27" s="362"/>
      <c r="AK27" s="362"/>
      <c r="AL27" s="363"/>
      <c r="AM27" s="361">
        <v>13410</v>
      </c>
      <c r="AN27" s="362"/>
      <c r="AO27" s="362"/>
      <c r="AP27" s="362"/>
      <c r="AQ27" s="362"/>
      <c r="AR27" s="363"/>
      <c r="AS27" s="361">
        <v>4470</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430550</v>
      </c>
      <c r="BO27" s="389"/>
      <c r="BP27" s="389"/>
      <c r="BQ27" s="389"/>
      <c r="BR27" s="389"/>
      <c r="BS27" s="389"/>
      <c r="BT27" s="389"/>
      <c r="BU27" s="390"/>
      <c r="BV27" s="388">
        <v>430420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4100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3499731</v>
      </c>
      <c r="BO28" s="381"/>
      <c r="BP28" s="381"/>
      <c r="BQ28" s="381"/>
      <c r="BR28" s="381"/>
      <c r="BS28" s="381"/>
      <c r="BT28" s="381"/>
      <c r="BU28" s="382"/>
      <c r="BV28" s="380">
        <v>3092800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16</v>
      </c>
      <c r="M29" s="362"/>
      <c r="N29" s="362"/>
      <c r="O29" s="362"/>
      <c r="P29" s="363"/>
      <c r="Q29" s="361">
        <v>3840</v>
      </c>
      <c r="R29" s="362"/>
      <c r="S29" s="362"/>
      <c r="T29" s="362"/>
      <c r="U29" s="362"/>
      <c r="V29" s="363"/>
      <c r="W29" s="428"/>
      <c r="X29" s="429"/>
      <c r="Y29" s="430"/>
      <c r="Z29" s="358" t="s">
        <v>170</v>
      </c>
      <c r="AA29" s="359"/>
      <c r="AB29" s="359"/>
      <c r="AC29" s="359"/>
      <c r="AD29" s="359"/>
      <c r="AE29" s="359"/>
      <c r="AF29" s="359"/>
      <c r="AG29" s="360"/>
      <c r="AH29" s="361">
        <v>340</v>
      </c>
      <c r="AI29" s="362"/>
      <c r="AJ29" s="362"/>
      <c r="AK29" s="362"/>
      <c r="AL29" s="363"/>
      <c r="AM29" s="361">
        <v>988688</v>
      </c>
      <c r="AN29" s="362"/>
      <c r="AO29" s="362"/>
      <c r="AP29" s="362"/>
      <c r="AQ29" s="362"/>
      <c r="AR29" s="363"/>
      <c r="AS29" s="361">
        <v>2908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1082611</v>
      </c>
      <c r="BO29" s="386"/>
      <c r="BP29" s="386"/>
      <c r="BQ29" s="386"/>
      <c r="BR29" s="386"/>
      <c r="BS29" s="386"/>
      <c r="BT29" s="386"/>
      <c r="BU29" s="387"/>
      <c r="BV29" s="385">
        <v>1082306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1753788</v>
      </c>
      <c r="BO30" s="389"/>
      <c r="BP30" s="389"/>
      <c r="BQ30" s="389"/>
      <c r="BR30" s="389"/>
      <c r="BS30" s="389"/>
      <c r="BT30" s="389"/>
      <c r="BU30" s="390"/>
      <c r="BV30" s="388">
        <v>1264380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荒尾市国民健康保険特別会計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荒尾市水道事業会計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有明広域行政事務組合</v>
      </c>
      <c r="BZ34" s="344"/>
      <c r="CA34" s="344"/>
      <c r="CB34" s="344"/>
      <c r="CC34" s="344"/>
      <c r="CD34" s="344"/>
      <c r="CE34" s="344"/>
      <c r="CF34" s="344"/>
      <c r="CG34" s="344"/>
      <c r="CH34" s="344"/>
      <c r="CI34" s="344"/>
      <c r="CJ34" s="344"/>
      <c r="CK34" s="344"/>
      <c r="CL34" s="344"/>
      <c r="CM34" s="344"/>
      <c r="CN34" s="167"/>
      <c r="CO34" s="345">
        <f>IF(CQ34="","",MAX(C34:D43,U34:V43,AM34:AN43,BE34:BF43,BW34:BX43)+1)</f>
        <v>14</v>
      </c>
      <c r="CP34" s="345"/>
      <c r="CQ34" s="344" t="str">
        <f>IF('各会計、関係団体の財政状況及び健全化判断比率'!BS7="","",'各会計、関係団体の財政状況及び健全化判断比率'!BS7)</f>
        <v>荒尾市土地開発公社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南新地土地区画整理事業特別会計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荒尾市介護保険特別会計（保険勘定）</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IF('各会計、関係団体の財政状況及び健全化判断比率'!B33="","",'各会計、関係団体の財政状況及び健全化判断比率'!B33)</f>
        <v>荒尾市下水道事業会計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大牟田・荒尾清掃施設組合</v>
      </c>
      <c r="BZ35" s="344"/>
      <c r="CA35" s="344"/>
      <c r="CB35" s="344"/>
      <c r="CC35" s="344"/>
      <c r="CD35" s="344"/>
      <c r="CE35" s="344"/>
      <c r="CF35" s="344"/>
      <c r="CG35" s="344"/>
      <c r="CH35" s="344"/>
      <c r="CI35" s="344"/>
      <c r="CJ35" s="344"/>
      <c r="CK35" s="344"/>
      <c r="CL35" s="344"/>
      <c r="CM35" s="344"/>
      <c r="CN35" s="167"/>
      <c r="CO35" s="345">
        <f t="shared" ref="CO35:CO43" si="3">IF(CQ35="","",CO34+1)</f>
        <v>15</v>
      </c>
      <c r="CP35" s="345"/>
      <c r="CQ35" s="344" t="str">
        <f>IF('各会計、関係団体の財政状況及び健全化判断比率'!BS8="","",'各会計、関係団体の財政状況及び健全化判断比率'!BS8)</f>
        <v>荒尾商業開発</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荒尾市後期高齢者医療特別会計</v>
      </c>
      <c r="X36" s="344"/>
      <c r="Y36" s="344"/>
      <c r="Z36" s="344"/>
      <c r="AA36" s="344"/>
      <c r="AB36" s="344"/>
      <c r="AC36" s="344"/>
      <c r="AD36" s="344"/>
      <c r="AE36" s="344"/>
      <c r="AF36" s="344"/>
      <c r="AG36" s="344"/>
      <c r="AH36" s="344"/>
      <c r="AI36" s="344"/>
      <c r="AJ36" s="344"/>
      <c r="AK36" s="344"/>
      <c r="AL36" s="167"/>
      <c r="AM36" s="345">
        <f t="shared" si="0"/>
        <v>9</v>
      </c>
      <c r="AN36" s="345"/>
      <c r="AO36" s="344" t="str">
        <f>IF('各会計、関係団体の財政状況及び健全化判断比率'!B34="","",'各会計、関係団体の財政状況及び健全化判断比率'!B34)</f>
        <v>荒尾市病院事業会計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熊本県後期高齢者医療広域連合(一般会計)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荒尾市介護保険特別会計（介護サービス勘定）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熊本県後期高齢者医療広域連合(後期高齢者医療特別会計)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524</v>
      </c>
      <c r="D34" s="1154"/>
      <c r="E34" s="1155"/>
      <c r="F34" s="32">
        <v>3.77</v>
      </c>
      <c r="G34" s="33">
        <v>4.84</v>
      </c>
      <c r="H34" s="33">
        <v>5.58</v>
      </c>
      <c r="I34" s="33">
        <v>5.47</v>
      </c>
      <c r="J34" s="34">
        <v>5.81</v>
      </c>
      <c r="K34" s="22"/>
      <c r="L34" s="22"/>
      <c r="M34" s="22"/>
      <c r="N34" s="22"/>
      <c r="O34" s="22"/>
      <c r="P34" s="22"/>
    </row>
    <row r="35" spans="1:16" ht="39" customHeight="1">
      <c r="A35" s="22"/>
      <c r="B35" s="35"/>
      <c r="C35" s="1148" t="s">
        <v>525</v>
      </c>
      <c r="D35" s="1149"/>
      <c r="E35" s="1150"/>
      <c r="F35" s="36">
        <v>3.98</v>
      </c>
      <c r="G35" s="37">
        <v>2.74</v>
      </c>
      <c r="H35" s="37">
        <v>3.37</v>
      </c>
      <c r="I35" s="37">
        <v>6.78</v>
      </c>
      <c r="J35" s="38">
        <v>4.79</v>
      </c>
      <c r="K35" s="22"/>
      <c r="L35" s="22"/>
      <c r="M35" s="22"/>
      <c r="N35" s="22"/>
      <c r="O35" s="22"/>
      <c r="P35" s="22"/>
    </row>
    <row r="36" spans="1:16" ht="39" customHeight="1">
      <c r="A36" s="22"/>
      <c r="B36" s="35"/>
      <c r="C36" s="1148" t="s">
        <v>526</v>
      </c>
      <c r="D36" s="1149"/>
      <c r="E36" s="1150"/>
      <c r="F36" s="36" t="s">
        <v>527</v>
      </c>
      <c r="G36" s="37" t="s">
        <v>528</v>
      </c>
      <c r="H36" s="37">
        <v>0</v>
      </c>
      <c r="I36" s="37">
        <v>1.88</v>
      </c>
      <c r="J36" s="38">
        <v>4.68</v>
      </c>
      <c r="K36" s="22"/>
      <c r="L36" s="22"/>
      <c r="M36" s="22"/>
      <c r="N36" s="22"/>
      <c r="O36" s="22"/>
      <c r="P36" s="22"/>
    </row>
    <row r="37" spans="1:16" ht="39" customHeight="1">
      <c r="A37" s="22"/>
      <c r="B37" s="35"/>
      <c r="C37" s="1148" t="s">
        <v>529</v>
      </c>
      <c r="D37" s="1149"/>
      <c r="E37" s="1150"/>
      <c r="F37" s="36">
        <v>1.23</v>
      </c>
      <c r="G37" s="37">
        <v>0.97</v>
      </c>
      <c r="H37" s="37">
        <v>1.1000000000000001</v>
      </c>
      <c r="I37" s="37">
        <v>1.84</v>
      </c>
      <c r="J37" s="38">
        <v>3.23</v>
      </c>
      <c r="K37" s="22"/>
      <c r="L37" s="22"/>
      <c r="M37" s="22"/>
      <c r="N37" s="22"/>
      <c r="O37" s="22"/>
      <c r="P37" s="22"/>
    </row>
    <row r="38" spans="1:16" ht="39" customHeight="1">
      <c r="A38" s="22"/>
      <c r="B38" s="35"/>
      <c r="C38" s="1148" t="s">
        <v>530</v>
      </c>
      <c r="D38" s="1149"/>
      <c r="E38" s="1150"/>
      <c r="F38" s="36">
        <v>0</v>
      </c>
      <c r="G38" s="37">
        <v>0.76</v>
      </c>
      <c r="H38" s="37">
        <v>2.0099999999999998</v>
      </c>
      <c r="I38" s="37">
        <v>2.31</v>
      </c>
      <c r="J38" s="38">
        <v>2.21</v>
      </c>
      <c r="K38" s="22"/>
      <c r="L38" s="22"/>
      <c r="M38" s="22"/>
      <c r="N38" s="22"/>
      <c r="O38" s="22"/>
      <c r="P38" s="22"/>
    </row>
    <row r="39" spans="1:16" ht="39" customHeight="1">
      <c r="A39" s="22"/>
      <c r="B39" s="35"/>
      <c r="C39" s="1148" t="s">
        <v>531</v>
      </c>
      <c r="D39" s="1149"/>
      <c r="E39" s="1150"/>
      <c r="F39" s="36" t="s">
        <v>532</v>
      </c>
      <c r="G39" s="37">
        <v>0.56999999999999995</v>
      </c>
      <c r="H39" s="37" t="s">
        <v>533</v>
      </c>
      <c r="I39" s="37" t="s">
        <v>534</v>
      </c>
      <c r="J39" s="38">
        <v>1.1599999999999999</v>
      </c>
      <c r="K39" s="22"/>
      <c r="L39" s="22"/>
      <c r="M39" s="22"/>
      <c r="N39" s="22"/>
      <c r="O39" s="22"/>
      <c r="P39" s="22"/>
    </row>
    <row r="40" spans="1:16" ht="39" customHeight="1">
      <c r="A40" s="22"/>
      <c r="B40" s="35"/>
      <c r="C40" s="1148" t="s">
        <v>535</v>
      </c>
      <c r="D40" s="1149"/>
      <c r="E40" s="1150"/>
      <c r="F40" s="36">
        <v>0.02</v>
      </c>
      <c r="G40" s="37">
        <v>0.03</v>
      </c>
      <c r="H40" s="37">
        <v>0.05</v>
      </c>
      <c r="I40" s="37">
        <v>0.05</v>
      </c>
      <c r="J40" s="38">
        <v>0.14000000000000001</v>
      </c>
      <c r="K40" s="22"/>
      <c r="L40" s="22"/>
      <c r="M40" s="22"/>
      <c r="N40" s="22"/>
      <c r="O40" s="22"/>
      <c r="P40" s="22"/>
    </row>
    <row r="41" spans="1:16" ht="39" customHeight="1">
      <c r="A41" s="22"/>
      <c r="B41" s="35"/>
      <c r="C41" s="1148" t="s">
        <v>536</v>
      </c>
      <c r="D41" s="1149"/>
      <c r="E41" s="1150"/>
      <c r="F41" s="36">
        <v>0.1</v>
      </c>
      <c r="G41" s="37">
        <v>0.09</v>
      </c>
      <c r="H41" s="37">
        <v>0.1</v>
      </c>
      <c r="I41" s="37">
        <v>0.09</v>
      </c>
      <c r="J41" s="38">
        <v>0.08</v>
      </c>
      <c r="K41" s="22"/>
      <c r="L41" s="22"/>
      <c r="M41" s="22"/>
      <c r="N41" s="22"/>
      <c r="O41" s="22"/>
      <c r="P41" s="22"/>
    </row>
    <row r="42" spans="1:16" ht="39" customHeight="1">
      <c r="A42" s="22"/>
      <c r="B42" s="39"/>
      <c r="C42" s="1148" t="s">
        <v>537</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538</v>
      </c>
      <c r="D43" s="1152"/>
      <c r="E43" s="1153"/>
      <c r="F43" s="41" t="s">
        <v>479</v>
      </c>
      <c r="G43" s="42" t="s">
        <v>479</v>
      </c>
      <c r="H43" s="42" t="s">
        <v>479</v>
      </c>
      <c r="I43" s="42" t="s">
        <v>479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1640</v>
      </c>
      <c r="L45" s="60">
        <v>1650</v>
      </c>
      <c r="M45" s="60">
        <v>1606</v>
      </c>
      <c r="N45" s="60">
        <v>1487</v>
      </c>
      <c r="O45" s="61">
        <v>1621</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15</v>
      </c>
      <c r="F48" s="1158"/>
      <c r="G48" s="1158"/>
      <c r="H48" s="1158"/>
      <c r="I48" s="1158"/>
      <c r="J48" s="1159"/>
      <c r="K48" s="63">
        <v>770</v>
      </c>
      <c r="L48" s="64">
        <v>926</v>
      </c>
      <c r="M48" s="64">
        <v>886</v>
      </c>
      <c r="N48" s="64">
        <v>837</v>
      </c>
      <c r="O48" s="65">
        <v>769</v>
      </c>
      <c r="P48" s="48"/>
      <c r="Q48" s="48"/>
      <c r="R48" s="48"/>
      <c r="S48" s="48"/>
      <c r="T48" s="48"/>
      <c r="U48" s="48"/>
    </row>
    <row r="49" spans="1:21" ht="30.75" customHeight="1">
      <c r="A49" s="48"/>
      <c r="B49" s="1166"/>
      <c r="C49" s="1167"/>
      <c r="D49" s="62"/>
      <c r="E49" s="1158" t="s">
        <v>16</v>
      </c>
      <c r="F49" s="1158"/>
      <c r="G49" s="1158"/>
      <c r="H49" s="1158"/>
      <c r="I49" s="1158"/>
      <c r="J49" s="1159"/>
      <c r="K49" s="63">
        <v>106</v>
      </c>
      <c r="L49" s="64">
        <v>103</v>
      </c>
      <c r="M49" s="64">
        <v>146</v>
      </c>
      <c r="N49" s="64">
        <v>101</v>
      </c>
      <c r="O49" s="65">
        <v>99</v>
      </c>
      <c r="P49" s="48"/>
      <c r="Q49" s="48"/>
      <c r="R49" s="48"/>
      <c r="S49" s="48"/>
      <c r="T49" s="48"/>
      <c r="U49" s="48"/>
    </row>
    <row r="50" spans="1:21" ht="30.75" customHeight="1">
      <c r="A50" s="48"/>
      <c r="B50" s="1166"/>
      <c r="C50" s="1167"/>
      <c r="D50" s="62"/>
      <c r="E50" s="1158" t="s">
        <v>17</v>
      </c>
      <c r="F50" s="1158"/>
      <c r="G50" s="1158"/>
      <c r="H50" s="1158"/>
      <c r="I50" s="1158"/>
      <c r="J50" s="1159"/>
      <c r="K50" s="63">
        <v>8</v>
      </c>
      <c r="L50" s="64">
        <v>9</v>
      </c>
      <c r="M50" s="64">
        <v>9</v>
      </c>
      <c r="N50" s="64">
        <v>9</v>
      </c>
      <c r="O50" s="65">
        <v>13</v>
      </c>
      <c r="P50" s="48"/>
      <c r="Q50" s="48"/>
      <c r="R50" s="48"/>
      <c r="S50" s="48"/>
      <c r="T50" s="48"/>
      <c r="U50" s="48"/>
    </row>
    <row r="51" spans="1:21" ht="30.75" customHeight="1">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c r="A52" s="48"/>
      <c r="B52" s="1156" t="s">
        <v>19</v>
      </c>
      <c r="C52" s="1157"/>
      <c r="D52" s="66"/>
      <c r="E52" s="1158" t="s">
        <v>20</v>
      </c>
      <c r="F52" s="1158"/>
      <c r="G52" s="1158"/>
      <c r="H52" s="1158"/>
      <c r="I52" s="1158"/>
      <c r="J52" s="1159"/>
      <c r="K52" s="63">
        <v>1403</v>
      </c>
      <c r="L52" s="64">
        <v>1461</v>
      </c>
      <c r="M52" s="64">
        <v>1479</v>
      </c>
      <c r="N52" s="64">
        <v>1473</v>
      </c>
      <c r="O52" s="65">
        <v>1452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1121</v>
      </c>
      <c r="L53" s="69">
        <v>1227</v>
      </c>
      <c r="M53" s="69">
        <v>1168</v>
      </c>
      <c r="N53" s="69">
        <v>961</v>
      </c>
      <c r="O53" s="70">
        <v>1050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4" t="s">
        <v>24</v>
      </c>
      <c r="C41" s="1185"/>
      <c r="D41" s="81"/>
      <c r="E41" s="1186" t="s">
        <v>25</v>
      </c>
      <c r="F41" s="1186"/>
      <c r="G41" s="1186"/>
      <c r="H41" s="1187"/>
      <c r="I41" s="82">
        <v>16029</v>
      </c>
      <c r="J41" s="83">
        <v>15818</v>
      </c>
      <c r="K41" s="83">
        <v>15660</v>
      </c>
      <c r="L41" s="83">
        <v>15918</v>
      </c>
      <c r="M41" s="84">
        <v>15543</v>
      </c>
    </row>
    <row r="42" spans="2:13" ht="27.75" customHeight="1">
      <c r="B42" s="1174"/>
      <c r="C42" s="1175"/>
      <c r="D42" s="85"/>
      <c r="E42" s="1178" t="s">
        <v>26</v>
      </c>
      <c r="F42" s="1178"/>
      <c r="G42" s="1178"/>
      <c r="H42" s="1179"/>
      <c r="I42" s="86">
        <v>260</v>
      </c>
      <c r="J42" s="87">
        <v>243</v>
      </c>
      <c r="K42" s="87">
        <v>224</v>
      </c>
      <c r="L42" s="87">
        <v>203</v>
      </c>
      <c r="M42" s="88">
        <v>184</v>
      </c>
    </row>
    <row r="43" spans="2:13" ht="27.75" customHeight="1">
      <c r="B43" s="1174"/>
      <c r="C43" s="1175"/>
      <c r="D43" s="85"/>
      <c r="E43" s="1178" t="s">
        <v>27</v>
      </c>
      <c r="F43" s="1178"/>
      <c r="G43" s="1178"/>
      <c r="H43" s="1179"/>
      <c r="I43" s="86">
        <v>8480</v>
      </c>
      <c r="J43" s="87">
        <v>7459</v>
      </c>
      <c r="K43" s="87">
        <v>7048</v>
      </c>
      <c r="L43" s="87">
        <v>6534</v>
      </c>
      <c r="M43" s="88">
        <v>6243</v>
      </c>
    </row>
    <row r="44" spans="2:13" ht="27.75" customHeight="1">
      <c r="B44" s="1174"/>
      <c r="C44" s="1175"/>
      <c r="D44" s="85"/>
      <c r="E44" s="1178" t="s">
        <v>28</v>
      </c>
      <c r="F44" s="1178"/>
      <c r="G44" s="1178"/>
      <c r="H44" s="1179"/>
      <c r="I44" s="86">
        <v>1041</v>
      </c>
      <c r="J44" s="87">
        <v>974</v>
      </c>
      <c r="K44" s="87">
        <v>778</v>
      </c>
      <c r="L44" s="87">
        <v>671</v>
      </c>
      <c r="M44" s="88">
        <v>614</v>
      </c>
    </row>
    <row r="45" spans="2:13" ht="27.75" customHeight="1">
      <c r="B45" s="1174"/>
      <c r="C45" s="1175"/>
      <c r="D45" s="85"/>
      <c r="E45" s="1178" t="s">
        <v>29</v>
      </c>
      <c r="F45" s="1178"/>
      <c r="G45" s="1178"/>
      <c r="H45" s="1179"/>
      <c r="I45" s="86">
        <v>2616</v>
      </c>
      <c r="J45" s="87">
        <v>2266</v>
      </c>
      <c r="K45" s="87">
        <v>2052</v>
      </c>
      <c r="L45" s="87">
        <v>1905</v>
      </c>
      <c r="M45" s="88">
        <v>1928</v>
      </c>
    </row>
    <row r="46" spans="2:13" ht="27.75" customHeight="1">
      <c r="B46" s="1174"/>
      <c r="C46" s="1175"/>
      <c r="D46" s="89"/>
      <c r="E46" s="1178" t="s">
        <v>30</v>
      </c>
      <c r="F46" s="1178"/>
      <c r="G46" s="1178"/>
      <c r="H46" s="1179"/>
      <c r="I46" s="86" t="s">
        <v>479</v>
      </c>
      <c r="J46" s="87">
        <v>2</v>
      </c>
      <c r="K46" s="87">
        <v>1</v>
      </c>
      <c r="L46" s="87">
        <v>1</v>
      </c>
      <c r="M46" s="88">
        <v>2</v>
      </c>
    </row>
    <row r="47" spans="2:13" ht="27.75" customHeight="1">
      <c r="B47" s="1174"/>
      <c r="C47" s="1175"/>
      <c r="D47" s="90"/>
      <c r="E47" s="1188" t="s">
        <v>31</v>
      </c>
      <c r="F47" s="1189"/>
      <c r="G47" s="1189"/>
      <c r="H47" s="1190"/>
      <c r="I47" s="86" t="s">
        <v>479</v>
      </c>
      <c r="J47" s="87" t="s">
        <v>479</v>
      </c>
      <c r="K47" s="87" t="s">
        <v>479</v>
      </c>
      <c r="L47" s="87" t="s">
        <v>479</v>
      </c>
      <c r="M47" s="88" t="s">
        <v>479</v>
      </c>
    </row>
    <row r="48" spans="2:13" ht="27.75" customHeight="1">
      <c r="B48" s="1174"/>
      <c r="C48" s="1175"/>
      <c r="D48" s="85"/>
      <c r="E48" s="1178" t="s">
        <v>32</v>
      </c>
      <c r="F48" s="1178"/>
      <c r="G48" s="1178"/>
      <c r="H48" s="1179"/>
      <c r="I48" s="86" t="s">
        <v>479</v>
      </c>
      <c r="J48" s="87" t="s">
        <v>479</v>
      </c>
      <c r="K48" s="87" t="s">
        <v>479</v>
      </c>
      <c r="L48" s="87" t="s">
        <v>479</v>
      </c>
      <c r="M48" s="88" t="s">
        <v>479</v>
      </c>
    </row>
    <row r="49" spans="2:13" ht="27.75" customHeight="1">
      <c r="B49" s="1176"/>
      <c r="C49" s="1177"/>
      <c r="D49" s="85"/>
      <c r="E49" s="1178" t="s">
        <v>33</v>
      </c>
      <c r="F49" s="1178"/>
      <c r="G49" s="1178"/>
      <c r="H49" s="1179"/>
      <c r="I49" s="86" t="s">
        <v>479</v>
      </c>
      <c r="J49" s="87" t="s">
        <v>479</v>
      </c>
      <c r="K49" s="87" t="s">
        <v>479</v>
      </c>
      <c r="L49" s="87" t="s">
        <v>479</v>
      </c>
      <c r="M49" s="88" t="s">
        <v>479</v>
      </c>
    </row>
    <row r="50" spans="2:13" ht="27.75" customHeight="1">
      <c r="B50" s="1172" t="s">
        <v>34</v>
      </c>
      <c r="C50" s="1173"/>
      <c r="D50" s="91"/>
      <c r="E50" s="1178" t="s">
        <v>35</v>
      </c>
      <c r="F50" s="1178"/>
      <c r="G50" s="1178"/>
      <c r="H50" s="1179"/>
      <c r="I50" s="86">
        <v>5593</v>
      </c>
      <c r="J50" s="87">
        <v>5876</v>
      </c>
      <c r="K50" s="87">
        <v>6237</v>
      </c>
      <c r="L50" s="87">
        <v>6663</v>
      </c>
      <c r="M50" s="88">
        <v>7765</v>
      </c>
    </row>
    <row r="51" spans="2:13" ht="27.75" customHeight="1">
      <c r="B51" s="1174"/>
      <c r="C51" s="1175"/>
      <c r="D51" s="85"/>
      <c r="E51" s="1178" t="s">
        <v>36</v>
      </c>
      <c r="F51" s="1178"/>
      <c r="G51" s="1178"/>
      <c r="H51" s="1179"/>
      <c r="I51" s="86">
        <v>1532</v>
      </c>
      <c r="J51" s="87">
        <v>1455</v>
      </c>
      <c r="K51" s="87">
        <v>1406</v>
      </c>
      <c r="L51" s="87">
        <v>1449</v>
      </c>
      <c r="M51" s="88">
        <v>1404</v>
      </c>
    </row>
    <row r="52" spans="2:13" ht="27.75" customHeight="1">
      <c r="B52" s="1176"/>
      <c r="C52" s="1177"/>
      <c r="D52" s="85"/>
      <c r="E52" s="1178" t="s">
        <v>37</v>
      </c>
      <c r="F52" s="1178"/>
      <c r="G52" s="1178"/>
      <c r="H52" s="1179"/>
      <c r="I52" s="86">
        <v>15204</v>
      </c>
      <c r="J52" s="87">
        <v>15153</v>
      </c>
      <c r="K52" s="87">
        <v>15455</v>
      </c>
      <c r="L52" s="87">
        <v>15442</v>
      </c>
      <c r="M52" s="88">
        <v>14873</v>
      </c>
    </row>
    <row r="53" spans="2:13" ht="27.75" customHeight="1" thickBot="1">
      <c r="B53" s="1180" t="s">
        <v>21</v>
      </c>
      <c r="C53" s="1181"/>
      <c r="D53" s="92"/>
      <c r="E53" s="1182" t="s">
        <v>38</v>
      </c>
      <c r="F53" s="1182"/>
      <c r="G53" s="1182"/>
      <c r="H53" s="1183"/>
      <c r="I53" s="93">
        <v>6097</v>
      </c>
      <c r="J53" s="94">
        <v>4277</v>
      </c>
      <c r="K53" s="94">
        <v>2664</v>
      </c>
      <c r="L53" s="94">
        <v>1678</v>
      </c>
      <c r="M53" s="95">
        <v>472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17770</v>
      </c>
      <c r="E3" s="118"/>
      <c r="F3" s="119">
        <v>50880</v>
      </c>
      <c r="G3" s="120"/>
      <c r="H3" s="121"/>
    </row>
    <row r="4" spans="1:8">
      <c r="A4" s="122"/>
      <c r="B4" s="123"/>
      <c r="C4" s="124"/>
      <c r="D4" s="125">
        <v>7799</v>
      </c>
      <c r="E4" s="126"/>
      <c r="F4" s="127">
        <v>26879</v>
      </c>
      <c r="G4" s="128"/>
      <c r="H4" s="129"/>
    </row>
    <row r="5" spans="1:8">
      <c r="A5" s="110" t="s">
        <v>513</v>
      </c>
      <c r="B5" s="115"/>
      <c r="C5" s="116"/>
      <c r="D5" s="117">
        <v>45458</v>
      </c>
      <c r="E5" s="118"/>
      <c r="F5" s="119">
        <v>63956</v>
      </c>
      <c r="G5" s="120"/>
      <c r="H5" s="121"/>
    </row>
    <row r="6" spans="1:8">
      <c r="A6" s="122"/>
      <c r="B6" s="123"/>
      <c r="C6" s="124"/>
      <c r="D6" s="125">
        <v>16351</v>
      </c>
      <c r="E6" s="126"/>
      <c r="F6" s="127">
        <v>29239</v>
      </c>
      <c r="G6" s="128"/>
      <c r="H6" s="129"/>
    </row>
    <row r="7" spans="1:8">
      <c r="A7" s="110" t="s">
        <v>514</v>
      </c>
      <c r="B7" s="115"/>
      <c r="C7" s="116"/>
      <c r="D7" s="117">
        <v>56959</v>
      </c>
      <c r="E7" s="118"/>
      <c r="F7" s="119">
        <v>66255</v>
      </c>
      <c r="G7" s="120"/>
      <c r="H7" s="121"/>
    </row>
    <row r="8" spans="1:8">
      <c r="A8" s="122"/>
      <c r="B8" s="123"/>
      <c r="C8" s="124"/>
      <c r="D8" s="125">
        <v>13847</v>
      </c>
      <c r="E8" s="126"/>
      <c r="F8" s="127">
        <v>31822</v>
      </c>
      <c r="G8" s="128"/>
      <c r="H8" s="129"/>
    </row>
    <row r="9" spans="1:8">
      <c r="A9" s="110" t="s">
        <v>515</v>
      </c>
      <c r="B9" s="115"/>
      <c r="C9" s="116"/>
      <c r="D9" s="117">
        <v>38031</v>
      </c>
      <c r="E9" s="118"/>
      <c r="F9" s="119">
        <v>47278</v>
      </c>
      <c r="G9" s="120"/>
      <c r="H9" s="121"/>
    </row>
    <row r="10" spans="1:8">
      <c r="A10" s="122"/>
      <c r="B10" s="123"/>
      <c r="C10" s="124"/>
      <c r="D10" s="125">
        <v>16434</v>
      </c>
      <c r="E10" s="126"/>
      <c r="F10" s="127">
        <v>24096</v>
      </c>
      <c r="G10" s="128"/>
      <c r="H10" s="129"/>
    </row>
    <row r="11" spans="1:8">
      <c r="A11" s="110" t="s">
        <v>516</v>
      </c>
      <c r="B11" s="115"/>
      <c r="C11" s="116"/>
      <c r="D11" s="117">
        <v>25698</v>
      </c>
      <c r="E11" s="118"/>
      <c r="F11" s="119">
        <v>44504</v>
      </c>
      <c r="G11" s="120"/>
      <c r="H11" s="121"/>
    </row>
    <row r="12" spans="1:8">
      <c r="A12" s="122"/>
      <c r="B12" s="123"/>
      <c r="C12" s="130"/>
      <c r="D12" s="125">
        <v>11929</v>
      </c>
      <c r="E12" s="126"/>
      <c r="F12" s="127">
        <v>25876</v>
      </c>
      <c r="G12" s="128"/>
      <c r="H12" s="129"/>
    </row>
    <row r="13" spans="1:8">
      <c r="A13" s="110"/>
      <c r="B13" s="115"/>
      <c r="C13" s="131"/>
      <c r="D13" s="132">
        <v>36783</v>
      </c>
      <c r="E13" s="133"/>
      <c r="F13" s="134">
        <v>54575</v>
      </c>
      <c r="G13" s="135"/>
      <c r="H13" s="121"/>
    </row>
    <row r="14" spans="1:8">
      <c r="A14" s="122"/>
      <c r="B14" s="123"/>
      <c r="C14" s="124"/>
      <c r="D14" s="125">
        <v>13272</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3.99</v>
      </c>
      <c r="C19" s="136">
        <f>ROUND(VALUE(SUBSTITUTE(実質収支比率等に係る経年分析!G$48,"▲","-")),2)</f>
        <v>2.74</v>
      </c>
      <c r="D19" s="136">
        <f>ROUND(VALUE(SUBSTITUTE(実質収支比率等に係る経年分析!H$48,"▲","-")),2)</f>
        <v>3.37</v>
      </c>
      <c r="E19" s="136">
        <f>ROUND(VALUE(SUBSTITUTE(実質収支比率等に係る経年分析!I$48,"▲","-")),2)</f>
        <v>6.79</v>
      </c>
      <c r="F19" s="136">
        <f>ROUND(VALUE(SUBSTITUTE(実質収支比率等に係る経年分析!J$48,"▲","-")),2)</f>
        <v>4.79</v>
      </c>
    </row>
    <row r="20" spans="1:11">
      <c r="A20" s="136" t="s">
        <v>43</v>
      </c>
      <c r="B20" s="136">
        <f>ROUND(VALUE(SUBSTITUTE(実質収支比率等に係る経年分析!F$47,"▲","-")),2)</f>
        <v>21.87</v>
      </c>
      <c r="C20" s="136">
        <f>ROUND(VALUE(SUBSTITUTE(実質収支比率等に係る経年分析!G$47,"▲","-")),2)</f>
        <v>23.53</v>
      </c>
      <c r="D20" s="136">
        <f>ROUND(VALUE(SUBSTITUTE(実質収支比率等に係る経年分析!H$47,"▲","-")),2)</f>
        <v>25.04</v>
      </c>
      <c r="E20" s="136">
        <f>ROUND(VALUE(SUBSTITUTE(実質収支比率等に係る経年分析!I$47,"▲","-")),2)</f>
        <v>26.1</v>
      </c>
      <c r="F20" s="136">
        <f>ROUND(VALUE(SUBSTITUTE(実質収支比率等に係る経年分析!J$47,"▲","-")),2)</f>
        <v>29.81</v>
      </c>
    </row>
    <row r="21" spans="1:11">
      <c r="A21" s="136" t="s">
        <v>44</v>
      </c>
      <c r="B21" s="136">
        <f>IF(ISNUMBER(VALUE(SUBSTITUTE(実質収支比率等に係る経年分析!F$49,"▲","-"))),ROUND(VALUE(SUBSTITUTE(実質収支比率等に係る経年分析!F$49,"▲","-")),2),NA())</f>
        <v>1.65</v>
      </c>
      <c r="C21" s="136">
        <f>IF(ISNUMBER(VALUE(SUBSTITUTE(実質収支比率等に係る経年分析!G$49,"▲","-"))),ROUND(VALUE(SUBSTITUTE(実質収支比率等に係る経年分析!G$49,"▲","-")),2),NA())</f>
        <v>2.71</v>
      </c>
      <c r="D21" s="136">
        <f>IF(ISNUMBER(VALUE(SUBSTITUTE(実質収支比率等に係る経年分析!H$49,"▲","-"))),ROUND(VALUE(SUBSTITUTE(実質収支比率等に係る経年分析!H$49,"▲","-")),2),NA())</f>
        <v>2.48</v>
      </c>
      <c r="E21" s="136">
        <f>IF(ISNUMBER(VALUE(SUBSTITUTE(実質収支比率等に係る経年分析!I$49,"▲","-"))),ROUND(VALUE(SUBSTITUTE(実質収支比率等に係る経年分析!I$49,"▲","-")),2),NA())</f>
        <v>5.18</v>
      </c>
      <c r="F21" s="136">
        <f>IF(ISNUMBER(VALUE(SUBSTITUTE(実質収支比率等に係る経年分析!J$49,"▲","-"))),ROUND(VALUE(SUBSTITUTE(実質収支比率等に係る経年分析!J$49,"▲","-")),2),NA())</f>
        <v>1.41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荒尾市後期高齢者医療特別会計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荒尾市介護保険特別会計（介護サービス勘定）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荒尾市国民健康保険特別会計</v>
      </c>
      <c r="B31" s="137">
        <f>IF(ROUND(VALUE(SUBSTITUTE(連結実質赤字比率に係る赤字・黒字の構成分析!F$39,"▲", "-")), 2) &lt; 0, ABS(ROUND(VALUE(SUBSTITUTE(連結実質赤字比率に係る赤字・黒字の構成分析!F$39,"▲", "-")), 2)), NA())</f>
        <v>0.2</v>
      </c>
      <c r="C31" s="137" t="e">
        <f>IF(ROUND(VALUE(SUBSTITUTE(連結実質赤字比率に係る赤字・黒字の構成分析!F$39,"▲", "-")), 2) &gt;= 0, ABS(ROUND(VALUE(SUBSTITUTE(連結実質赤字比率に係る赤字・黒字の構成分析!F$39,"▲", "-")), 2)), NA())</f>
        <v>#N/A</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0.56999999999999995</v>
      </c>
      <c r="F31" s="137">
        <f>IF(ROUND(VALUE(SUBSTITUTE(連結実質赤字比率に係る赤字・黒字の構成分析!H$39,"▲", "-")), 2) &lt; 0, ABS(ROUND(VALUE(SUBSTITUTE(連結実質赤字比率に係る赤字・黒字の構成分析!H$39,"▲", "-")), 2)), NA())</f>
        <v>1.51</v>
      </c>
      <c r="G31" s="137" t="e">
        <f>IF(ROUND(VALUE(SUBSTITUTE(連結実質赤字比率に係る赤字・黒字の構成分析!H$39,"▲", "-")), 2) &gt;= 0, ABS(ROUND(VALUE(SUBSTITUTE(連結実質赤字比率に係る赤字・黒字の構成分析!H$39,"▲", "-")), 2)), NA())</f>
        <v>#N/A</v>
      </c>
      <c r="H31" s="137">
        <f>IF(ROUND(VALUE(SUBSTITUTE(連結実質赤字比率に係る赤字・黒字の構成分析!I$39,"▲", "-")), 2) &lt; 0, ABS(ROUND(VALUE(SUBSTITUTE(連結実質赤字比率に係る赤字・黒字の構成分析!I$39,"▲", "-")), 2)), NA())</f>
        <v>0.53</v>
      </c>
      <c r="I31" s="137" t="e">
        <f>IF(ROUND(VALUE(SUBSTITUTE(連結実質赤字比率に係る赤字・黒字の構成分析!I$39,"▲", "-")), 2) &gt;= 0, ABS(ROUND(VALUE(SUBSTITUTE(連結実質赤字比率に係る赤字・黒字の構成分析!I$39,"▲", "-")), 2)), NA())</f>
        <v>#N/A</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1.1599999999999999</v>
      </c>
    </row>
    <row r="32" spans="1:11">
      <c r="A32" s="137" t="str">
        <f>IF(連結実質赤字比率に係る赤字・黒字の構成分析!C$38="",NA(),連結実質赤字比率に係る赤字・黒字の構成分析!C$38)</f>
        <v>荒尾市下水道事業会計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2.0099999999999998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2.21</v>
      </c>
    </row>
    <row r="33" spans="1:16">
      <c r="A33" s="137" t="str">
        <f>IF(連結実質赤字比率に係る赤字・黒字の構成分析!C$37="",NA(),連結実質赤字比率に係る赤字・黒字の構成分析!C$37)</f>
        <v>荒尾市介護保険特別会計（保険勘定）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3.23</v>
      </c>
    </row>
    <row r="34" spans="1:16">
      <c r="A34" s="137" t="str">
        <f>IF(連結実質赤字比率に係る赤字・黒字の構成分析!C$36="",NA(),連結実質赤字比率に係る赤字・黒字の構成分析!C$36)</f>
        <v>荒尾市病院事業会計</v>
      </c>
      <c r="B34" s="137">
        <f>IF(ROUND(VALUE(SUBSTITUTE(連結実質赤字比率に係る赤字・黒字の構成分析!F$36,"▲", "-")), 2) &lt; 0, ABS(ROUND(VALUE(SUBSTITUTE(連結実質赤字比率に係る赤字・黒字の構成分析!F$36,"▲", "-")), 2)), NA())</f>
        <v>1.17</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1.1200000000000001</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4.79</v>
      </c>
    </row>
    <row r="36" spans="1:16">
      <c r="A36" s="137" t="str">
        <f>IF(連結実質赤字比率に係る赤字・黒字の構成分析!C$34="",NA(),連結実質赤字比率に係る赤字・黒字の構成分析!C$34)</f>
        <v>荒尾市水道事業会計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1403</v>
      </c>
      <c r="E42" s="138"/>
      <c r="F42" s="138"/>
      <c r="G42" s="138">
        <f>'実質公債費比率（分子）の構造'!L$52</f>
        <v>1461</v>
      </c>
      <c r="H42" s="138"/>
      <c r="I42" s="138"/>
      <c r="J42" s="138">
        <f>'実質公債費比率（分子）の構造'!M$52</f>
        <v>1479</v>
      </c>
      <c r="K42" s="138"/>
      <c r="L42" s="138"/>
      <c r="M42" s="138">
        <f>'実質公債費比率（分子）の構造'!N$52</f>
        <v>1473</v>
      </c>
      <c r="N42" s="138"/>
      <c r="O42" s="138"/>
      <c r="P42" s="138">
        <f>'実質公債費比率（分子）の構造'!O$52</f>
        <v>1452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v>
      </c>
      <c r="C44" s="138"/>
      <c r="D44" s="138"/>
      <c r="E44" s="138">
        <f>'実質公債費比率（分子）の構造'!L$50</f>
        <v>9</v>
      </c>
      <c r="F44" s="138"/>
      <c r="G44" s="138"/>
      <c r="H44" s="138">
        <f>'実質公債費比率（分子）の構造'!M$50</f>
        <v>9</v>
      </c>
      <c r="I44" s="138"/>
      <c r="J44" s="138"/>
      <c r="K44" s="138">
        <f>'実質公債費比率（分子）の構造'!N$50</f>
        <v>9</v>
      </c>
      <c r="L44" s="138"/>
      <c r="M44" s="138"/>
      <c r="N44" s="138">
        <f>'実質公債費比率（分子）の構造'!O$50</f>
        <v>13</v>
      </c>
      <c r="O44" s="138"/>
      <c r="P44" s="138"/>
    </row>
    <row r="45" spans="1:16">
      <c r="A45" s="138" t="s">
        <v>54</v>
      </c>
      <c r="B45" s="138">
        <f>'実質公債費比率（分子）の構造'!K$49</f>
        <v>106</v>
      </c>
      <c r="C45" s="138"/>
      <c r="D45" s="138"/>
      <c r="E45" s="138">
        <f>'実質公債費比率（分子）の構造'!L$49</f>
        <v>103</v>
      </c>
      <c r="F45" s="138"/>
      <c r="G45" s="138"/>
      <c r="H45" s="138">
        <f>'実質公債費比率（分子）の構造'!M$49</f>
        <v>146</v>
      </c>
      <c r="I45" s="138"/>
      <c r="J45" s="138"/>
      <c r="K45" s="138">
        <f>'実質公債費比率（分子）の構造'!N$49</f>
        <v>101</v>
      </c>
      <c r="L45" s="138"/>
      <c r="M45" s="138"/>
      <c r="N45" s="138">
        <f>'実質公債費比率（分子）の構造'!O$49</f>
        <v>99</v>
      </c>
      <c r="O45" s="138"/>
      <c r="P45" s="138"/>
    </row>
    <row r="46" spans="1:16">
      <c r="A46" s="138" t="s">
        <v>55</v>
      </c>
      <c r="B46" s="138">
        <f>'実質公債費比率（分子）の構造'!K$48</f>
        <v>770</v>
      </c>
      <c r="C46" s="138"/>
      <c r="D46" s="138"/>
      <c r="E46" s="138">
        <f>'実質公債費比率（分子）の構造'!L$48</f>
        <v>926</v>
      </c>
      <c r="F46" s="138"/>
      <c r="G46" s="138"/>
      <c r="H46" s="138">
        <f>'実質公債費比率（分子）の構造'!M$48</f>
        <v>886</v>
      </c>
      <c r="I46" s="138"/>
      <c r="J46" s="138"/>
      <c r="K46" s="138">
        <f>'実質公債費比率（分子）の構造'!N$48</f>
        <v>837</v>
      </c>
      <c r="L46" s="138"/>
      <c r="M46" s="138"/>
      <c r="N46" s="138">
        <f>'実質公債費比率（分子）の構造'!O$48</f>
        <v>769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1640</v>
      </c>
      <c r="C49" s="138"/>
      <c r="D49" s="138"/>
      <c r="E49" s="138">
        <f>'実質公債費比率（分子）の構造'!L$45</f>
        <v>1650</v>
      </c>
      <c r="F49" s="138"/>
      <c r="G49" s="138"/>
      <c r="H49" s="138">
        <f>'実質公債費比率（分子）の構造'!M$45</f>
        <v>1606</v>
      </c>
      <c r="I49" s="138"/>
      <c r="J49" s="138"/>
      <c r="K49" s="138">
        <f>'実質公債費比率（分子）の構造'!N$45</f>
        <v>1487</v>
      </c>
      <c r="L49" s="138"/>
      <c r="M49" s="138"/>
      <c r="N49" s="138">
        <f>'実質公債費比率（分子）の構造'!O$45</f>
        <v>1621</v>
      </c>
      <c r="O49" s="138"/>
      <c r="P49" s="138"/>
    </row>
    <row r="50" spans="1:16">
      <c r="A50" s="138" t="s">
        <v>59</v>
      </c>
      <c r="B50" s="138" t="e">
        <f>NA()</f>
        <v>#N/A</v>
      </c>
      <c r="C50" s="138">
        <f>IF(ISNUMBER('実質公債費比率（分子）の構造'!K$53),'実質公債費比率（分子）の構造'!K$53,NA())</f>
        <v>1121</v>
      </c>
      <c r="D50" s="138" t="e">
        <f>NA()</f>
        <v>#N/A</v>
      </c>
      <c r="E50" s="138" t="e">
        <f>NA()</f>
        <v>#N/A</v>
      </c>
      <c r="F50" s="138">
        <f>IF(ISNUMBER('実質公債費比率（分子）の構造'!L$53),'実質公債費比率（分子）の構造'!L$53,NA())</f>
        <v>1227</v>
      </c>
      <c r="G50" s="138" t="e">
        <f>NA()</f>
        <v>#N/A</v>
      </c>
      <c r="H50" s="138" t="e">
        <f>NA()</f>
        <v>#N/A</v>
      </c>
      <c r="I50" s="138">
        <f>IF(ISNUMBER('実質公債費比率（分子）の構造'!M$53),'実質公債費比率（分子）の構造'!M$53,NA())</f>
        <v>1168</v>
      </c>
      <c r="J50" s="138" t="e">
        <f>NA()</f>
        <v>#N/A</v>
      </c>
      <c r="K50" s="138" t="e">
        <f>NA()</f>
        <v>#N/A</v>
      </c>
      <c r="L50" s="138">
        <f>IF(ISNUMBER('実質公債費比率（分子）の構造'!N$53),'実質公債費比率（分子）の構造'!N$53,NA())</f>
        <v>961</v>
      </c>
      <c r="M50" s="138" t="e">
        <f>NA()</f>
        <v>#N/A</v>
      </c>
      <c r="N50" s="138" t="e">
        <f>NA()</f>
        <v>#N/A</v>
      </c>
      <c r="O50" s="138">
        <f>IF(ISNUMBER('実質公債費比率（分子）の構造'!O$53),'実質公債費比率（分子）の構造'!O$53,NA())</f>
        <v>1050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15204</v>
      </c>
      <c r="E56" s="137"/>
      <c r="F56" s="137"/>
      <c r="G56" s="137">
        <f>'将来負担比率（分子）の構造'!J$52</f>
        <v>15153</v>
      </c>
      <c r="H56" s="137"/>
      <c r="I56" s="137"/>
      <c r="J56" s="137">
        <f>'将来負担比率（分子）の構造'!K$52</f>
        <v>15455</v>
      </c>
      <c r="K56" s="137"/>
      <c r="L56" s="137"/>
      <c r="M56" s="137">
        <f>'将来負担比率（分子）の構造'!L$52</f>
        <v>15442</v>
      </c>
      <c r="N56" s="137"/>
      <c r="O56" s="137"/>
      <c r="P56" s="137">
        <f>'将来負担比率（分子）の構造'!M$52</f>
        <v>14873</v>
      </c>
    </row>
    <row r="57" spans="1:16">
      <c r="A57" s="137" t="s">
        <v>36</v>
      </c>
      <c r="B57" s="137"/>
      <c r="C57" s="137"/>
      <c r="D57" s="137">
        <f>'将来負担比率（分子）の構造'!I$51</f>
        <v>1532</v>
      </c>
      <c r="E57" s="137"/>
      <c r="F57" s="137"/>
      <c r="G57" s="137">
        <f>'将来負担比率（分子）の構造'!J$51</f>
        <v>1455</v>
      </c>
      <c r="H57" s="137"/>
      <c r="I57" s="137"/>
      <c r="J57" s="137">
        <f>'将来負担比率（分子）の構造'!K$51</f>
        <v>1406</v>
      </c>
      <c r="K57" s="137"/>
      <c r="L57" s="137"/>
      <c r="M57" s="137">
        <f>'将来負担比率（分子）の構造'!L$51</f>
        <v>1449</v>
      </c>
      <c r="N57" s="137"/>
      <c r="O57" s="137"/>
      <c r="P57" s="137">
        <f>'将来負担比率（分子）の構造'!M$51</f>
        <v>1404</v>
      </c>
    </row>
    <row r="58" spans="1:16">
      <c r="A58" s="137" t="s">
        <v>35</v>
      </c>
      <c r="B58" s="137"/>
      <c r="C58" s="137"/>
      <c r="D58" s="137">
        <f>'将来負担比率（分子）の構造'!I$50</f>
        <v>5593</v>
      </c>
      <c r="E58" s="137"/>
      <c r="F58" s="137"/>
      <c r="G58" s="137">
        <f>'将来負担比率（分子）の構造'!J$50</f>
        <v>5876</v>
      </c>
      <c r="H58" s="137"/>
      <c r="I58" s="137"/>
      <c r="J58" s="137">
        <f>'将来負担比率（分子）の構造'!K$50</f>
        <v>6237</v>
      </c>
      <c r="K58" s="137"/>
      <c r="L58" s="137"/>
      <c r="M58" s="137">
        <f>'将来負担比率（分子）の構造'!L$50</f>
        <v>6663</v>
      </c>
      <c r="N58" s="137"/>
      <c r="O58" s="137"/>
      <c r="P58" s="137">
        <f>'将来負担比率（分子）の構造'!M$50</f>
        <v>7765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2</v>
      </c>
      <c r="F61" s="137"/>
      <c r="G61" s="137"/>
      <c r="H61" s="137">
        <f>'将来負担比率（分子）の構造'!K$46</f>
        <v>1</v>
      </c>
      <c r="I61" s="137"/>
      <c r="J61" s="137"/>
      <c r="K61" s="137">
        <f>'将来負担比率（分子）の構造'!L$46</f>
        <v>1</v>
      </c>
      <c r="L61" s="137"/>
      <c r="M61" s="137"/>
      <c r="N61" s="137">
        <f>'将来負担比率（分子）の構造'!M$46</f>
        <v>2</v>
      </c>
      <c r="O61" s="137"/>
      <c r="P61" s="137"/>
    </row>
    <row r="62" spans="1:16">
      <c r="A62" s="137" t="s">
        <v>29</v>
      </c>
      <c r="B62" s="137">
        <f>'将来負担比率（分子）の構造'!I$45</f>
        <v>2616</v>
      </c>
      <c r="C62" s="137"/>
      <c r="D62" s="137"/>
      <c r="E62" s="137">
        <f>'将来負担比率（分子）の構造'!J$45</f>
        <v>2266</v>
      </c>
      <c r="F62" s="137"/>
      <c r="G62" s="137"/>
      <c r="H62" s="137">
        <f>'将来負担比率（分子）の構造'!K$45</f>
        <v>2052</v>
      </c>
      <c r="I62" s="137"/>
      <c r="J62" s="137"/>
      <c r="K62" s="137">
        <f>'将来負担比率（分子）の構造'!L$45</f>
        <v>1905</v>
      </c>
      <c r="L62" s="137"/>
      <c r="M62" s="137"/>
      <c r="N62" s="137">
        <f>'将来負担比率（分子）の構造'!M$45</f>
        <v>1928</v>
      </c>
      <c r="O62" s="137"/>
      <c r="P62" s="137"/>
    </row>
    <row r="63" spans="1:16">
      <c r="A63" s="137" t="s">
        <v>28</v>
      </c>
      <c r="B63" s="137">
        <f>'将来負担比率（分子）の構造'!I$44</f>
        <v>1041</v>
      </c>
      <c r="C63" s="137"/>
      <c r="D63" s="137"/>
      <c r="E63" s="137">
        <f>'将来負担比率（分子）の構造'!J$44</f>
        <v>974</v>
      </c>
      <c r="F63" s="137"/>
      <c r="G63" s="137"/>
      <c r="H63" s="137">
        <f>'将来負担比率（分子）の構造'!K$44</f>
        <v>778</v>
      </c>
      <c r="I63" s="137"/>
      <c r="J63" s="137"/>
      <c r="K63" s="137">
        <f>'将来負担比率（分子）の構造'!L$44</f>
        <v>671</v>
      </c>
      <c r="L63" s="137"/>
      <c r="M63" s="137"/>
      <c r="N63" s="137">
        <f>'将来負担比率（分子）の構造'!M$44</f>
        <v>614</v>
      </c>
      <c r="O63" s="137"/>
      <c r="P63" s="137"/>
    </row>
    <row r="64" spans="1:16">
      <c r="A64" s="137" t="s">
        <v>27</v>
      </c>
      <c r="B64" s="137">
        <f>'将来負担比率（分子）の構造'!I$43</f>
        <v>8480</v>
      </c>
      <c r="C64" s="137"/>
      <c r="D64" s="137"/>
      <c r="E64" s="137">
        <f>'将来負担比率（分子）の構造'!J$43</f>
        <v>7459</v>
      </c>
      <c r="F64" s="137"/>
      <c r="G64" s="137"/>
      <c r="H64" s="137">
        <f>'将来負担比率（分子）の構造'!K$43</f>
        <v>7048</v>
      </c>
      <c r="I64" s="137"/>
      <c r="J64" s="137"/>
      <c r="K64" s="137">
        <f>'将来負担比率（分子）の構造'!L$43</f>
        <v>6534</v>
      </c>
      <c r="L64" s="137"/>
      <c r="M64" s="137"/>
      <c r="N64" s="137">
        <f>'将来負担比率（分子）の構造'!M$43</f>
        <v>6243</v>
      </c>
      <c r="O64" s="137"/>
      <c r="P64" s="137"/>
    </row>
    <row r="65" spans="1:16">
      <c r="A65" s="137" t="s">
        <v>26</v>
      </c>
      <c r="B65" s="137">
        <f>'将来負担比率（分子）の構造'!I$42</f>
        <v>260</v>
      </c>
      <c r="C65" s="137"/>
      <c r="D65" s="137"/>
      <c r="E65" s="137">
        <f>'将来負担比率（分子）の構造'!J$42</f>
        <v>243</v>
      </c>
      <c r="F65" s="137"/>
      <c r="G65" s="137"/>
      <c r="H65" s="137">
        <f>'将来負担比率（分子）の構造'!K$42</f>
        <v>224</v>
      </c>
      <c r="I65" s="137"/>
      <c r="J65" s="137"/>
      <c r="K65" s="137">
        <f>'将来負担比率（分子）の構造'!L$42</f>
        <v>203</v>
      </c>
      <c r="L65" s="137"/>
      <c r="M65" s="137"/>
      <c r="N65" s="137">
        <f>'将来負担比率（分子）の構造'!M$42</f>
        <v>184</v>
      </c>
      <c r="O65" s="137"/>
      <c r="P65" s="137"/>
    </row>
    <row r="66" spans="1:16">
      <c r="A66" s="137" t="s">
        <v>25</v>
      </c>
      <c r="B66" s="137">
        <f>'将来負担比率（分子）の構造'!I$41</f>
        <v>16029</v>
      </c>
      <c r="C66" s="137"/>
      <c r="D66" s="137"/>
      <c r="E66" s="137">
        <f>'将来負担比率（分子）の構造'!J$41</f>
        <v>15818</v>
      </c>
      <c r="F66" s="137"/>
      <c r="G66" s="137"/>
      <c r="H66" s="137">
        <f>'将来負担比率（分子）の構造'!K$41</f>
        <v>15660</v>
      </c>
      <c r="I66" s="137"/>
      <c r="J66" s="137"/>
      <c r="K66" s="137">
        <f>'将来負担比率（分子）の構造'!L$41</f>
        <v>15918</v>
      </c>
      <c r="L66" s="137"/>
      <c r="M66" s="137"/>
      <c r="N66" s="137">
        <f>'将来負担比率（分子）の構造'!M$41</f>
        <v>15543</v>
      </c>
      <c r="O66" s="137"/>
      <c r="P66" s="137"/>
    </row>
    <row r="67" spans="1:16">
      <c r="A67" s="137" t="s">
        <v>63</v>
      </c>
      <c r="B67" s="137" t="e">
        <f>NA()</f>
        <v>#N/A</v>
      </c>
      <c r="C67" s="137">
        <f>IF(ISNUMBER('将来負担比率（分子）の構造'!I$53), IF('将来負担比率（分子）の構造'!I$53 &lt; 0, 0, '将来負担比率（分子）の構造'!I$53), NA())</f>
        <v>6097</v>
      </c>
      <c r="D67" s="137" t="e">
        <f>NA()</f>
        <v>#N/A</v>
      </c>
      <c r="E67" s="137" t="e">
        <f>NA()</f>
        <v>#N/A</v>
      </c>
      <c r="F67" s="137">
        <f>IF(ISNUMBER('将来負担比率（分子）の構造'!J$53), IF('将来負担比率（分子）の構造'!J$53 &lt; 0, 0, '将来負担比率（分子）の構造'!J$53), NA())</f>
        <v>4277</v>
      </c>
      <c r="G67" s="137" t="e">
        <f>NA()</f>
        <v>#N/A</v>
      </c>
      <c r="H67" s="137" t="e">
        <f>NA()</f>
        <v>#N/A</v>
      </c>
      <c r="I67" s="137">
        <f>IF(ISNUMBER('将来負担比率（分子）の構造'!K$53), IF('将来負担比率（分子）の構造'!K$53 &lt; 0, 0, '将来負担比率（分子）の構造'!K$53), NA())</f>
        <v>2664</v>
      </c>
      <c r="J67" s="137" t="e">
        <f>NA()</f>
        <v>#N/A</v>
      </c>
      <c r="K67" s="137" t="e">
        <f>NA()</f>
        <v>#N/A</v>
      </c>
      <c r="L67" s="137">
        <f>IF(ISNUMBER('将来負担比率（分子）の構造'!L$53), IF('将来負担比率（分子）の構造'!L$53 &lt; 0, 0, '将来負担比率（分子）の構造'!L$53), NA())</f>
        <v>1678</v>
      </c>
      <c r="M67" s="137" t="e">
        <f>NA()</f>
        <v>#N/A</v>
      </c>
      <c r="N67" s="137" t="e">
        <f>NA()</f>
        <v>#N/A</v>
      </c>
      <c r="O67" s="137">
        <f>IF(ISNUMBER('将来負担比率（分子）の構造'!M$53), IF('将来負担比率（分子）の構造'!M$53 &lt; 0, 0, '将来負担比率（分子）の構造'!M$53), NA())</f>
        <v>472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5101121</v>
      </c>
      <c r="S5" s="641"/>
      <c r="T5" s="641"/>
      <c r="U5" s="641"/>
      <c r="V5" s="641"/>
      <c r="W5" s="641"/>
      <c r="X5" s="641"/>
      <c r="Y5" s="688"/>
      <c r="Z5" s="701">
        <v>24</v>
      </c>
      <c r="AA5" s="701"/>
      <c r="AB5" s="701"/>
      <c r="AC5" s="701"/>
      <c r="AD5" s="702">
        <v>5101121</v>
      </c>
      <c r="AE5" s="702"/>
      <c r="AF5" s="702"/>
      <c r="AG5" s="702"/>
      <c r="AH5" s="702"/>
      <c r="AI5" s="702"/>
      <c r="AJ5" s="702"/>
      <c r="AK5" s="702"/>
      <c r="AL5" s="689">
        <v>44.8</v>
      </c>
      <c r="AM5" s="658"/>
      <c r="AN5" s="658"/>
      <c r="AO5" s="690"/>
      <c r="AP5" s="677" t="s">
        <v>209</v>
      </c>
      <c r="AQ5" s="678"/>
      <c r="AR5" s="678"/>
      <c r="AS5" s="678"/>
      <c r="AT5" s="678"/>
      <c r="AU5" s="678"/>
      <c r="AV5" s="678"/>
      <c r="AW5" s="678"/>
      <c r="AX5" s="678"/>
      <c r="AY5" s="678"/>
      <c r="AZ5" s="678"/>
      <c r="BA5" s="678"/>
      <c r="BB5" s="678"/>
      <c r="BC5" s="678"/>
      <c r="BD5" s="678"/>
      <c r="BE5" s="678"/>
      <c r="BF5" s="679"/>
      <c r="BG5" s="590">
        <v>5091919</v>
      </c>
      <c r="BH5" s="591"/>
      <c r="BI5" s="591"/>
      <c r="BJ5" s="591"/>
      <c r="BK5" s="591"/>
      <c r="BL5" s="591"/>
      <c r="BM5" s="591"/>
      <c r="BN5" s="592"/>
      <c r="BO5" s="643">
        <v>99.8</v>
      </c>
      <c r="BP5" s="643"/>
      <c r="BQ5" s="643"/>
      <c r="BR5" s="643"/>
      <c r="BS5" s="644">
        <v>211419</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134754</v>
      </c>
      <c r="S6" s="591"/>
      <c r="T6" s="591"/>
      <c r="U6" s="591"/>
      <c r="V6" s="591"/>
      <c r="W6" s="591"/>
      <c r="X6" s="591"/>
      <c r="Y6" s="592"/>
      <c r="Z6" s="643">
        <v>0.6</v>
      </c>
      <c r="AA6" s="643"/>
      <c r="AB6" s="643"/>
      <c r="AC6" s="643"/>
      <c r="AD6" s="644">
        <v>134754</v>
      </c>
      <c r="AE6" s="644"/>
      <c r="AF6" s="644"/>
      <c r="AG6" s="644"/>
      <c r="AH6" s="644"/>
      <c r="AI6" s="644"/>
      <c r="AJ6" s="644"/>
      <c r="AK6" s="644"/>
      <c r="AL6" s="613">
        <v>1.2</v>
      </c>
      <c r="AM6" s="645"/>
      <c r="AN6" s="645"/>
      <c r="AO6" s="646"/>
      <c r="AP6" s="587" t="s">
        <v>214</v>
      </c>
      <c r="AQ6" s="588"/>
      <c r="AR6" s="588"/>
      <c r="AS6" s="588"/>
      <c r="AT6" s="588"/>
      <c r="AU6" s="588"/>
      <c r="AV6" s="588"/>
      <c r="AW6" s="588"/>
      <c r="AX6" s="588"/>
      <c r="AY6" s="588"/>
      <c r="AZ6" s="588"/>
      <c r="BA6" s="588"/>
      <c r="BB6" s="588"/>
      <c r="BC6" s="588"/>
      <c r="BD6" s="588"/>
      <c r="BE6" s="588"/>
      <c r="BF6" s="589"/>
      <c r="BG6" s="590">
        <v>5091919</v>
      </c>
      <c r="BH6" s="591"/>
      <c r="BI6" s="591"/>
      <c r="BJ6" s="591"/>
      <c r="BK6" s="591"/>
      <c r="BL6" s="591"/>
      <c r="BM6" s="591"/>
      <c r="BN6" s="592"/>
      <c r="BO6" s="643">
        <v>99.8</v>
      </c>
      <c r="BP6" s="643"/>
      <c r="BQ6" s="643"/>
      <c r="BR6" s="643"/>
      <c r="BS6" s="644">
        <v>211419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198806</v>
      </c>
      <c r="CS6" s="591"/>
      <c r="CT6" s="591"/>
      <c r="CU6" s="591"/>
      <c r="CV6" s="591"/>
      <c r="CW6" s="591"/>
      <c r="CX6" s="591"/>
      <c r="CY6" s="592"/>
      <c r="CZ6" s="643">
        <v>1</v>
      </c>
      <c r="DA6" s="643"/>
      <c r="DB6" s="643"/>
      <c r="DC6" s="643"/>
      <c r="DD6" s="596">
        <v>5061</v>
      </c>
      <c r="DE6" s="591"/>
      <c r="DF6" s="591"/>
      <c r="DG6" s="591"/>
      <c r="DH6" s="591"/>
      <c r="DI6" s="591"/>
      <c r="DJ6" s="591"/>
      <c r="DK6" s="591"/>
      <c r="DL6" s="591"/>
      <c r="DM6" s="591"/>
      <c r="DN6" s="591"/>
      <c r="DO6" s="591"/>
      <c r="DP6" s="592"/>
      <c r="DQ6" s="596">
        <v>195249</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4512</v>
      </c>
      <c r="S7" s="591"/>
      <c r="T7" s="591"/>
      <c r="U7" s="591"/>
      <c r="V7" s="591"/>
      <c r="W7" s="591"/>
      <c r="X7" s="591"/>
      <c r="Y7" s="592"/>
      <c r="Z7" s="643">
        <v>0</v>
      </c>
      <c r="AA7" s="643"/>
      <c r="AB7" s="643"/>
      <c r="AC7" s="643"/>
      <c r="AD7" s="644">
        <v>4512</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2070927</v>
      </c>
      <c r="BH7" s="591"/>
      <c r="BI7" s="591"/>
      <c r="BJ7" s="591"/>
      <c r="BK7" s="591"/>
      <c r="BL7" s="591"/>
      <c r="BM7" s="591"/>
      <c r="BN7" s="592"/>
      <c r="BO7" s="643">
        <v>40.6</v>
      </c>
      <c r="BP7" s="643"/>
      <c r="BQ7" s="643"/>
      <c r="BR7" s="643"/>
      <c r="BS7" s="644">
        <v>51704</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2677052</v>
      </c>
      <c r="CS7" s="591"/>
      <c r="CT7" s="591"/>
      <c r="CU7" s="591"/>
      <c r="CV7" s="591"/>
      <c r="CW7" s="591"/>
      <c r="CX7" s="591"/>
      <c r="CY7" s="592"/>
      <c r="CZ7" s="643">
        <v>13</v>
      </c>
      <c r="DA7" s="643"/>
      <c r="DB7" s="643"/>
      <c r="DC7" s="643"/>
      <c r="DD7" s="596">
        <v>199283</v>
      </c>
      <c r="DE7" s="591"/>
      <c r="DF7" s="591"/>
      <c r="DG7" s="591"/>
      <c r="DH7" s="591"/>
      <c r="DI7" s="591"/>
      <c r="DJ7" s="591"/>
      <c r="DK7" s="591"/>
      <c r="DL7" s="591"/>
      <c r="DM7" s="591"/>
      <c r="DN7" s="591"/>
      <c r="DO7" s="591"/>
      <c r="DP7" s="592"/>
      <c r="DQ7" s="596">
        <v>2407796</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10408</v>
      </c>
      <c r="S8" s="591"/>
      <c r="T8" s="591"/>
      <c r="U8" s="591"/>
      <c r="V8" s="591"/>
      <c r="W8" s="591"/>
      <c r="X8" s="591"/>
      <c r="Y8" s="592"/>
      <c r="Z8" s="643">
        <v>0</v>
      </c>
      <c r="AA8" s="643"/>
      <c r="AB8" s="643"/>
      <c r="AC8" s="643"/>
      <c r="AD8" s="644">
        <v>10408</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79228</v>
      </c>
      <c r="BH8" s="591"/>
      <c r="BI8" s="591"/>
      <c r="BJ8" s="591"/>
      <c r="BK8" s="591"/>
      <c r="BL8" s="591"/>
      <c r="BM8" s="591"/>
      <c r="BN8" s="592"/>
      <c r="BO8" s="643">
        <v>1.6</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9703904</v>
      </c>
      <c r="CS8" s="591"/>
      <c r="CT8" s="591"/>
      <c r="CU8" s="591"/>
      <c r="CV8" s="591"/>
      <c r="CW8" s="591"/>
      <c r="CX8" s="591"/>
      <c r="CY8" s="592"/>
      <c r="CZ8" s="643">
        <v>47</v>
      </c>
      <c r="DA8" s="643"/>
      <c r="DB8" s="643"/>
      <c r="DC8" s="643"/>
      <c r="DD8" s="596">
        <v>45880</v>
      </c>
      <c r="DE8" s="591"/>
      <c r="DF8" s="591"/>
      <c r="DG8" s="591"/>
      <c r="DH8" s="591"/>
      <c r="DI8" s="591"/>
      <c r="DJ8" s="591"/>
      <c r="DK8" s="591"/>
      <c r="DL8" s="591"/>
      <c r="DM8" s="591"/>
      <c r="DN8" s="591"/>
      <c r="DO8" s="591"/>
      <c r="DP8" s="592"/>
      <c r="DQ8" s="596">
        <v>4491270</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7570</v>
      </c>
      <c r="S9" s="591"/>
      <c r="T9" s="591"/>
      <c r="U9" s="591"/>
      <c r="V9" s="591"/>
      <c r="W9" s="591"/>
      <c r="X9" s="591"/>
      <c r="Y9" s="592"/>
      <c r="Z9" s="643">
        <v>0</v>
      </c>
      <c r="AA9" s="643"/>
      <c r="AB9" s="643"/>
      <c r="AC9" s="643"/>
      <c r="AD9" s="644">
        <v>7570</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1711949</v>
      </c>
      <c r="BH9" s="591"/>
      <c r="BI9" s="591"/>
      <c r="BJ9" s="591"/>
      <c r="BK9" s="591"/>
      <c r="BL9" s="591"/>
      <c r="BM9" s="591"/>
      <c r="BN9" s="592"/>
      <c r="BO9" s="643">
        <v>33.6</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2322229</v>
      </c>
      <c r="CS9" s="591"/>
      <c r="CT9" s="591"/>
      <c r="CU9" s="591"/>
      <c r="CV9" s="591"/>
      <c r="CW9" s="591"/>
      <c r="CX9" s="591"/>
      <c r="CY9" s="592"/>
      <c r="CZ9" s="643">
        <v>11.2</v>
      </c>
      <c r="DA9" s="643"/>
      <c r="DB9" s="643"/>
      <c r="DC9" s="643"/>
      <c r="DD9" s="596">
        <v>64870</v>
      </c>
      <c r="DE9" s="591"/>
      <c r="DF9" s="591"/>
      <c r="DG9" s="591"/>
      <c r="DH9" s="591"/>
      <c r="DI9" s="591"/>
      <c r="DJ9" s="591"/>
      <c r="DK9" s="591"/>
      <c r="DL9" s="591"/>
      <c r="DM9" s="591"/>
      <c r="DN9" s="591"/>
      <c r="DO9" s="591"/>
      <c r="DP9" s="592"/>
      <c r="DQ9" s="596">
        <v>1980871</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860496</v>
      </c>
      <c r="S10" s="591"/>
      <c r="T10" s="591"/>
      <c r="U10" s="591"/>
      <c r="V10" s="591"/>
      <c r="W10" s="591"/>
      <c r="X10" s="591"/>
      <c r="Y10" s="592"/>
      <c r="Z10" s="643">
        <v>4</v>
      </c>
      <c r="AA10" s="643"/>
      <c r="AB10" s="643"/>
      <c r="AC10" s="643"/>
      <c r="AD10" s="644">
        <v>860496</v>
      </c>
      <c r="AE10" s="644"/>
      <c r="AF10" s="644"/>
      <c r="AG10" s="644"/>
      <c r="AH10" s="644"/>
      <c r="AI10" s="644"/>
      <c r="AJ10" s="644"/>
      <c r="AK10" s="644"/>
      <c r="AL10" s="613">
        <v>7.5</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113100</v>
      </c>
      <c r="BH10" s="591"/>
      <c r="BI10" s="591"/>
      <c r="BJ10" s="591"/>
      <c r="BK10" s="591"/>
      <c r="BL10" s="591"/>
      <c r="BM10" s="591"/>
      <c r="BN10" s="592"/>
      <c r="BO10" s="643">
        <v>2.2000000000000002</v>
      </c>
      <c r="BP10" s="643"/>
      <c r="BQ10" s="643"/>
      <c r="BR10" s="643"/>
      <c r="BS10" s="596">
        <v>18681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14521</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14521</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27044</v>
      </c>
      <c r="S11" s="591"/>
      <c r="T11" s="591"/>
      <c r="U11" s="591"/>
      <c r="V11" s="591"/>
      <c r="W11" s="591"/>
      <c r="X11" s="591"/>
      <c r="Y11" s="592"/>
      <c r="Z11" s="643">
        <v>0.1</v>
      </c>
      <c r="AA11" s="643"/>
      <c r="AB11" s="643"/>
      <c r="AC11" s="643"/>
      <c r="AD11" s="644">
        <v>27044</v>
      </c>
      <c r="AE11" s="644"/>
      <c r="AF11" s="644"/>
      <c r="AG11" s="644"/>
      <c r="AH11" s="644"/>
      <c r="AI11" s="644"/>
      <c r="AJ11" s="644"/>
      <c r="AK11" s="644"/>
      <c r="AL11" s="613">
        <v>0.2</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166650</v>
      </c>
      <c r="BH11" s="591"/>
      <c r="BI11" s="591"/>
      <c r="BJ11" s="591"/>
      <c r="BK11" s="591"/>
      <c r="BL11" s="591"/>
      <c r="BM11" s="591"/>
      <c r="BN11" s="592"/>
      <c r="BO11" s="643">
        <v>3.3</v>
      </c>
      <c r="BP11" s="643"/>
      <c r="BQ11" s="643"/>
      <c r="BR11" s="643"/>
      <c r="BS11" s="596">
        <v>33023</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473247</v>
      </c>
      <c r="CS11" s="591"/>
      <c r="CT11" s="591"/>
      <c r="CU11" s="591"/>
      <c r="CV11" s="591"/>
      <c r="CW11" s="591"/>
      <c r="CX11" s="591"/>
      <c r="CY11" s="592"/>
      <c r="CZ11" s="643">
        <v>2.2999999999999998</v>
      </c>
      <c r="DA11" s="643"/>
      <c r="DB11" s="643"/>
      <c r="DC11" s="643"/>
      <c r="DD11" s="596">
        <v>156330</v>
      </c>
      <c r="DE11" s="591"/>
      <c r="DF11" s="591"/>
      <c r="DG11" s="591"/>
      <c r="DH11" s="591"/>
      <c r="DI11" s="591"/>
      <c r="DJ11" s="591"/>
      <c r="DK11" s="591"/>
      <c r="DL11" s="591"/>
      <c r="DM11" s="591"/>
      <c r="DN11" s="591"/>
      <c r="DO11" s="591"/>
      <c r="DP11" s="592"/>
      <c r="DQ11" s="596">
        <v>237505</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2442299</v>
      </c>
      <c r="BH12" s="591"/>
      <c r="BI12" s="591"/>
      <c r="BJ12" s="591"/>
      <c r="BK12" s="591"/>
      <c r="BL12" s="591"/>
      <c r="BM12" s="591"/>
      <c r="BN12" s="592"/>
      <c r="BO12" s="643">
        <v>47.9</v>
      </c>
      <c r="BP12" s="643"/>
      <c r="BQ12" s="643"/>
      <c r="BR12" s="643"/>
      <c r="BS12" s="596">
        <v>159715</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294605</v>
      </c>
      <c r="CS12" s="591"/>
      <c r="CT12" s="591"/>
      <c r="CU12" s="591"/>
      <c r="CV12" s="591"/>
      <c r="CW12" s="591"/>
      <c r="CX12" s="591"/>
      <c r="CY12" s="592"/>
      <c r="CZ12" s="643">
        <v>1.4</v>
      </c>
      <c r="DA12" s="643"/>
      <c r="DB12" s="643"/>
      <c r="DC12" s="643"/>
      <c r="DD12" s="596">
        <v>23968</v>
      </c>
      <c r="DE12" s="591"/>
      <c r="DF12" s="591"/>
      <c r="DG12" s="591"/>
      <c r="DH12" s="591"/>
      <c r="DI12" s="591"/>
      <c r="DJ12" s="591"/>
      <c r="DK12" s="591"/>
      <c r="DL12" s="591"/>
      <c r="DM12" s="591"/>
      <c r="DN12" s="591"/>
      <c r="DO12" s="591"/>
      <c r="DP12" s="592"/>
      <c r="DQ12" s="596">
        <v>184796</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22798</v>
      </c>
      <c r="S13" s="591"/>
      <c r="T13" s="591"/>
      <c r="U13" s="591"/>
      <c r="V13" s="591"/>
      <c r="W13" s="591"/>
      <c r="X13" s="591"/>
      <c r="Y13" s="592"/>
      <c r="Z13" s="643">
        <v>0.1</v>
      </c>
      <c r="AA13" s="643"/>
      <c r="AB13" s="643"/>
      <c r="AC13" s="643"/>
      <c r="AD13" s="644">
        <v>22798</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2435239</v>
      </c>
      <c r="BH13" s="591"/>
      <c r="BI13" s="591"/>
      <c r="BJ13" s="591"/>
      <c r="BK13" s="591"/>
      <c r="BL13" s="591"/>
      <c r="BM13" s="591"/>
      <c r="BN13" s="592"/>
      <c r="BO13" s="643">
        <v>47.7</v>
      </c>
      <c r="BP13" s="643"/>
      <c r="BQ13" s="643"/>
      <c r="BR13" s="643"/>
      <c r="BS13" s="596">
        <v>159715</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1506111</v>
      </c>
      <c r="CS13" s="591"/>
      <c r="CT13" s="591"/>
      <c r="CU13" s="591"/>
      <c r="CV13" s="591"/>
      <c r="CW13" s="591"/>
      <c r="CX13" s="591"/>
      <c r="CY13" s="592"/>
      <c r="CZ13" s="643">
        <v>7.3</v>
      </c>
      <c r="DA13" s="643"/>
      <c r="DB13" s="643"/>
      <c r="DC13" s="643"/>
      <c r="DD13" s="596">
        <v>669161</v>
      </c>
      <c r="DE13" s="591"/>
      <c r="DF13" s="591"/>
      <c r="DG13" s="591"/>
      <c r="DH13" s="591"/>
      <c r="DI13" s="591"/>
      <c r="DJ13" s="591"/>
      <c r="DK13" s="591"/>
      <c r="DL13" s="591"/>
      <c r="DM13" s="591"/>
      <c r="DN13" s="591"/>
      <c r="DO13" s="591"/>
      <c r="DP13" s="592"/>
      <c r="DQ13" s="596">
        <v>800958</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156762</v>
      </c>
      <c r="BH14" s="591"/>
      <c r="BI14" s="591"/>
      <c r="BJ14" s="591"/>
      <c r="BK14" s="591"/>
      <c r="BL14" s="591"/>
      <c r="BM14" s="591"/>
      <c r="BN14" s="592"/>
      <c r="BO14" s="643">
        <v>3.1</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636446</v>
      </c>
      <c r="CS14" s="591"/>
      <c r="CT14" s="591"/>
      <c r="CU14" s="591"/>
      <c r="CV14" s="591"/>
      <c r="CW14" s="591"/>
      <c r="CX14" s="591"/>
      <c r="CY14" s="592"/>
      <c r="CZ14" s="643">
        <v>3.1</v>
      </c>
      <c r="DA14" s="643"/>
      <c r="DB14" s="643"/>
      <c r="DC14" s="643"/>
      <c r="DD14" s="596">
        <v>29480</v>
      </c>
      <c r="DE14" s="591"/>
      <c r="DF14" s="591"/>
      <c r="DG14" s="591"/>
      <c r="DH14" s="591"/>
      <c r="DI14" s="591"/>
      <c r="DJ14" s="591"/>
      <c r="DK14" s="591"/>
      <c r="DL14" s="591"/>
      <c r="DM14" s="591"/>
      <c r="DN14" s="591"/>
      <c r="DO14" s="591"/>
      <c r="DP14" s="592"/>
      <c r="DQ14" s="596">
        <v>590860</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26231</v>
      </c>
      <c r="S15" s="591"/>
      <c r="T15" s="591"/>
      <c r="U15" s="591"/>
      <c r="V15" s="591"/>
      <c r="W15" s="591"/>
      <c r="X15" s="591"/>
      <c r="Y15" s="592"/>
      <c r="Z15" s="643">
        <v>0.1</v>
      </c>
      <c r="AA15" s="643"/>
      <c r="AB15" s="643"/>
      <c r="AC15" s="643"/>
      <c r="AD15" s="644">
        <v>26231</v>
      </c>
      <c r="AE15" s="644"/>
      <c r="AF15" s="644"/>
      <c r="AG15" s="644"/>
      <c r="AH15" s="644"/>
      <c r="AI15" s="644"/>
      <c r="AJ15" s="644"/>
      <c r="AK15" s="644"/>
      <c r="AL15" s="613">
        <v>0.2</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421931</v>
      </c>
      <c r="BH15" s="591"/>
      <c r="BI15" s="591"/>
      <c r="BJ15" s="591"/>
      <c r="BK15" s="591"/>
      <c r="BL15" s="591"/>
      <c r="BM15" s="591"/>
      <c r="BN15" s="592"/>
      <c r="BO15" s="643">
        <v>8.3000000000000007</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1172755</v>
      </c>
      <c r="CS15" s="591"/>
      <c r="CT15" s="591"/>
      <c r="CU15" s="591"/>
      <c r="CV15" s="591"/>
      <c r="CW15" s="591"/>
      <c r="CX15" s="591"/>
      <c r="CY15" s="592"/>
      <c r="CZ15" s="643">
        <v>5.7</v>
      </c>
      <c r="DA15" s="643"/>
      <c r="DB15" s="643"/>
      <c r="DC15" s="643"/>
      <c r="DD15" s="596">
        <v>192679</v>
      </c>
      <c r="DE15" s="591"/>
      <c r="DF15" s="591"/>
      <c r="DG15" s="591"/>
      <c r="DH15" s="591"/>
      <c r="DI15" s="591"/>
      <c r="DJ15" s="591"/>
      <c r="DK15" s="591"/>
      <c r="DL15" s="591"/>
      <c r="DM15" s="591"/>
      <c r="DN15" s="591"/>
      <c r="DO15" s="591"/>
      <c r="DP15" s="592"/>
      <c r="DQ15" s="596">
        <v>853973</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6047651</v>
      </c>
      <c r="S16" s="591"/>
      <c r="T16" s="591"/>
      <c r="U16" s="591"/>
      <c r="V16" s="591"/>
      <c r="W16" s="591"/>
      <c r="X16" s="591"/>
      <c r="Y16" s="592"/>
      <c r="Z16" s="643">
        <v>28.4</v>
      </c>
      <c r="AA16" s="643"/>
      <c r="AB16" s="643"/>
      <c r="AC16" s="643"/>
      <c r="AD16" s="644">
        <v>5181500</v>
      </c>
      <c r="AE16" s="644"/>
      <c r="AF16" s="644"/>
      <c r="AG16" s="644"/>
      <c r="AH16" s="644"/>
      <c r="AI16" s="644"/>
      <c r="AJ16" s="644"/>
      <c r="AK16" s="644"/>
      <c r="AL16" s="613">
        <v>45.5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40998</v>
      </c>
      <c r="CS16" s="591"/>
      <c r="CT16" s="591"/>
      <c r="CU16" s="591"/>
      <c r="CV16" s="591"/>
      <c r="CW16" s="591"/>
      <c r="CX16" s="591"/>
      <c r="CY16" s="592"/>
      <c r="CZ16" s="643">
        <v>0.2</v>
      </c>
      <c r="DA16" s="643"/>
      <c r="DB16" s="643"/>
      <c r="DC16" s="643"/>
      <c r="DD16" s="596" t="s">
        <v>111</v>
      </c>
      <c r="DE16" s="591"/>
      <c r="DF16" s="591"/>
      <c r="DG16" s="591"/>
      <c r="DH16" s="591"/>
      <c r="DI16" s="591"/>
      <c r="DJ16" s="591"/>
      <c r="DK16" s="591"/>
      <c r="DL16" s="591"/>
      <c r="DM16" s="591"/>
      <c r="DN16" s="591"/>
      <c r="DO16" s="591"/>
      <c r="DP16" s="592"/>
      <c r="DQ16" s="596">
        <v>22774</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5181500</v>
      </c>
      <c r="S17" s="591"/>
      <c r="T17" s="591"/>
      <c r="U17" s="591"/>
      <c r="V17" s="591"/>
      <c r="W17" s="591"/>
      <c r="X17" s="591"/>
      <c r="Y17" s="592"/>
      <c r="Z17" s="643">
        <v>24.4</v>
      </c>
      <c r="AA17" s="643"/>
      <c r="AB17" s="643"/>
      <c r="AC17" s="643"/>
      <c r="AD17" s="644">
        <v>5181500</v>
      </c>
      <c r="AE17" s="644"/>
      <c r="AF17" s="644"/>
      <c r="AG17" s="644"/>
      <c r="AH17" s="644"/>
      <c r="AI17" s="644"/>
      <c r="AJ17" s="644"/>
      <c r="AK17" s="644"/>
      <c r="AL17" s="613">
        <v>45.5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1620709</v>
      </c>
      <c r="CS17" s="591"/>
      <c r="CT17" s="591"/>
      <c r="CU17" s="591"/>
      <c r="CV17" s="591"/>
      <c r="CW17" s="591"/>
      <c r="CX17" s="591"/>
      <c r="CY17" s="592"/>
      <c r="CZ17" s="643">
        <v>7.8</v>
      </c>
      <c r="DA17" s="643"/>
      <c r="DB17" s="643"/>
      <c r="DC17" s="643"/>
      <c r="DD17" s="596" t="s">
        <v>111</v>
      </c>
      <c r="DE17" s="591"/>
      <c r="DF17" s="591"/>
      <c r="DG17" s="591"/>
      <c r="DH17" s="591"/>
      <c r="DI17" s="591"/>
      <c r="DJ17" s="591"/>
      <c r="DK17" s="591"/>
      <c r="DL17" s="591"/>
      <c r="DM17" s="591"/>
      <c r="DN17" s="591"/>
      <c r="DO17" s="591"/>
      <c r="DP17" s="592"/>
      <c r="DQ17" s="596">
        <v>1532053</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866151</v>
      </c>
      <c r="S18" s="591"/>
      <c r="T18" s="591"/>
      <c r="U18" s="591"/>
      <c r="V18" s="591"/>
      <c r="W18" s="591"/>
      <c r="X18" s="591"/>
      <c r="Y18" s="592"/>
      <c r="Z18" s="643">
        <v>4.0999999999999996</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9202</v>
      </c>
      <c r="BH19" s="591"/>
      <c r="BI19" s="591"/>
      <c r="BJ19" s="591"/>
      <c r="BK19" s="591"/>
      <c r="BL19" s="591"/>
      <c r="BM19" s="591"/>
      <c r="BN19" s="592"/>
      <c r="BO19" s="643">
        <v>0.2</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12242585</v>
      </c>
      <c r="S20" s="591"/>
      <c r="T20" s="591"/>
      <c r="U20" s="591"/>
      <c r="V20" s="591"/>
      <c r="W20" s="591"/>
      <c r="X20" s="591"/>
      <c r="Y20" s="592"/>
      <c r="Z20" s="643">
        <v>57.5</v>
      </c>
      <c r="AA20" s="643"/>
      <c r="AB20" s="643"/>
      <c r="AC20" s="643"/>
      <c r="AD20" s="644">
        <v>11376434</v>
      </c>
      <c r="AE20" s="644"/>
      <c r="AF20" s="644"/>
      <c r="AG20" s="644"/>
      <c r="AH20" s="644"/>
      <c r="AI20" s="644"/>
      <c r="AJ20" s="644"/>
      <c r="AK20" s="644"/>
      <c r="AL20" s="613">
        <v>99.8</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9202</v>
      </c>
      <c r="BH20" s="591"/>
      <c r="BI20" s="591"/>
      <c r="BJ20" s="591"/>
      <c r="BK20" s="591"/>
      <c r="BL20" s="591"/>
      <c r="BM20" s="591"/>
      <c r="BN20" s="592"/>
      <c r="BO20" s="643">
        <v>0.2</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20661383</v>
      </c>
      <c r="CS20" s="591"/>
      <c r="CT20" s="591"/>
      <c r="CU20" s="591"/>
      <c r="CV20" s="591"/>
      <c r="CW20" s="591"/>
      <c r="CX20" s="591"/>
      <c r="CY20" s="592"/>
      <c r="CZ20" s="643">
        <v>100</v>
      </c>
      <c r="DA20" s="643"/>
      <c r="DB20" s="643"/>
      <c r="DC20" s="643"/>
      <c r="DD20" s="596">
        <v>1386712</v>
      </c>
      <c r="DE20" s="591"/>
      <c r="DF20" s="591"/>
      <c r="DG20" s="591"/>
      <c r="DH20" s="591"/>
      <c r="DI20" s="591"/>
      <c r="DJ20" s="591"/>
      <c r="DK20" s="591"/>
      <c r="DL20" s="591"/>
      <c r="DM20" s="591"/>
      <c r="DN20" s="591"/>
      <c r="DO20" s="591"/>
      <c r="DP20" s="592"/>
      <c r="DQ20" s="596">
        <v>13312626</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9204</v>
      </c>
      <c r="S21" s="591"/>
      <c r="T21" s="591"/>
      <c r="U21" s="591"/>
      <c r="V21" s="591"/>
      <c r="W21" s="591"/>
      <c r="X21" s="591"/>
      <c r="Y21" s="592"/>
      <c r="Z21" s="643">
        <v>0</v>
      </c>
      <c r="AA21" s="643"/>
      <c r="AB21" s="643"/>
      <c r="AC21" s="643"/>
      <c r="AD21" s="644">
        <v>9204</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9202</v>
      </c>
      <c r="BH21" s="591"/>
      <c r="BI21" s="591"/>
      <c r="BJ21" s="591"/>
      <c r="BK21" s="591"/>
      <c r="BL21" s="591"/>
      <c r="BM21" s="591"/>
      <c r="BN21" s="592"/>
      <c r="BO21" s="643">
        <v>0.2</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297126</v>
      </c>
      <c r="S22" s="591"/>
      <c r="T22" s="591"/>
      <c r="U22" s="591"/>
      <c r="V22" s="591"/>
      <c r="W22" s="591"/>
      <c r="X22" s="591"/>
      <c r="Y22" s="592"/>
      <c r="Z22" s="643">
        <v>1.4</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265756</v>
      </c>
      <c r="S23" s="591"/>
      <c r="T23" s="591"/>
      <c r="U23" s="591"/>
      <c r="V23" s="591"/>
      <c r="W23" s="591"/>
      <c r="X23" s="591"/>
      <c r="Y23" s="592"/>
      <c r="Z23" s="643">
        <v>1.2</v>
      </c>
      <c r="AA23" s="643"/>
      <c r="AB23" s="643"/>
      <c r="AC23" s="643"/>
      <c r="AD23" s="644">
        <v>1212</v>
      </c>
      <c r="AE23" s="644"/>
      <c r="AF23" s="644"/>
      <c r="AG23" s="644"/>
      <c r="AH23" s="644"/>
      <c r="AI23" s="644"/>
      <c r="AJ23" s="644"/>
      <c r="AK23" s="644"/>
      <c r="AL23" s="613">
        <v>0</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316475</v>
      </c>
      <c r="S24" s="591"/>
      <c r="T24" s="591"/>
      <c r="U24" s="591"/>
      <c r="V24" s="591"/>
      <c r="W24" s="591"/>
      <c r="X24" s="591"/>
      <c r="Y24" s="592"/>
      <c r="Z24" s="643">
        <v>1.5</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10887977</v>
      </c>
      <c r="CS24" s="641"/>
      <c r="CT24" s="641"/>
      <c r="CU24" s="641"/>
      <c r="CV24" s="641"/>
      <c r="CW24" s="641"/>
      <c r="CX24" s="641"/>
      <c r="CY24" s="688"/>
      <c r="CZ24" s="692">
        <v>52.7</v>
      </c>
      <c r="DA24" s="693"/>
      <c r="DB24" s="693"/>
      <c r="DC24" s="694"/>
      <c r="DD24" s="687">
        <v>5931802</v>
      </c>
      <c r="DE24" s="641"/>
      <c r="DF24" s="641"/>
      <c r="DG24" s="641"/>
      <c r="DH24" s="641"/>
      <c r="DI24" s="641"/>
      <c r="DJ24" s="641"/>
      <c r="DK24" s="688"/>
      <c r="DL24" s="687">
        <v>5874766</v>
      </c>
      <c r="DM24" s="641"/>
      <c r="DN24" s="641"/>
      <c r="DO24" s="641"/>
      <c r="DP24" s="641"/>
      <c r="DQ24" s="641"/>
      <c r="DR24" s="641"/>
      <c r="DS24" s="641"/>
      <c r="DT24" s="641"/>
      <c r="DU24" s="641"/>
      <c r="DV24" s="688"/>
      <c r="DW24" s="689">
        <v>48.9</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4063425</v>
      </c>
      <c r="S25" s="591"/>
      <c r="T25" s="591"/>
      <c r="U25" s="591"/>
      <c r="V25" s="591"/>
      <c r="W25" s="591"/>
      <c r="X25" s="591"/>
      <c r="Y25" s="592"/>
      <c r="Z25" s="643">
        <v>19.100000000000001</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2586839</v>
      </c>
      <c r="CS25" s="609"/>
      <c r="CT25" s="609"/>
      <c r="CU25" s="609"/>
      <c r="CV25" s="609"/>
      <c r="CW25" s="609"/>
      <c r="CX25" s="609"/>
      <c r="CY25" s="610"/>
      <c r="CZ25" s="593">
        <v>12.5</v>
      </c>
      <c r="DA25" s="611"/>
      <c r="DB25" s="611"/>
      <c r="DC25" s="612"/>
      <c r="DD25" s="596">
        <v>2384511</v>
      </c>
      <c r="DE25" s="609"/>
      <c r="DF25" s="609"/>
      <c r="DG25" s="609"/>
      <c r="DH25" s="609"/>
      <c r="DI25" s="609"/>
      <c r="DJ25" s="609"/>
      <c r="DK25" s="610"/>
      <c r="DL25" s="596">
        <v>2327581</v>
      </c>
      <c r="DM25" s="609"/>
      <c r="DN25" s="609"/>
      <c r="DO25" s="609"/>
      <c r="DP25" s="609"/>
      <c r="DQ25" s="609"/>
      <c r="DR25" s="609"/>
      <c r="DS25" s="609"/>
      <c r="DT25" s="609"/>
      <c r="DU25" s="609"/>
      <c r="DV25" s="610"/>
      <c r="DW25" s="613">
        <v>19.399999999999999</v>
      </c>
      <c r="DX25" s="614"/>
      <c r="DY25" s="614"/>
      <c r="DZ25" s="614"/>
      <c r="EA25" s="614"/>
      <c r="EB25" s="614"/>
      <c r="EC25" s="615"/>
    </row>
    <row r="26" spans="2:133" ht="11.25" customHeight="1">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1670657</v>
      </c>
      <c r="CS26" s="591"/>
      <c r="CT26" s="591"/>
      <c r="CU26" s="591"/>
      <c r="CV26" s="591"/>
      <c r="CW26" s="591"/>
      <c r="CX26" s="591"/>
      <c r="CY26" s="592"/>
      <c r="CZ26" s="593">
        <v>8.1</v>
      </c>
      <c r="DA26" s="611"/>
      <c r="DB26" s="611"/>
      <c r="DC26" s="612"/>
      <c r="DD26" s="596">
        <v>1502913</v>
      </c>
      <c r="DE26" s="591"/>
      <c r="DF26" s="591"/>
      <c r="DG26" s="591"/>
      <c r="DH26" s="591"/>
      <c r="DI26" s="591"/>
      <c r="DJ26" s="591"/>
      <c r="DK26" s="592"/>
      <c r="DL26" s="596" t="s">
        <v>279</v>
      </c>
      <c r="DM26" s="591"/>
      <c r="DN26" s="591"/>
      <c r="DO26" s="591"/>
      <c r="DP26" s="591"/>
      <c r="DQ26" s="591"/>
      <c r="DR26" s="591"/>
      <c r="DS26" s="591"/>
      <c r="DT26" s="591"/>
      <c r="DU26" s="591"/>
      <c r="DV26" s="592"/>
      <c r="DW26" s="613" t="s">
        <v>279</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1651005</v>
      </c>
      <c r="S27" s="591"/>
      <c r="T27" s="591"/>
      <c r="U27" s="591"/>
      <c r="V27" s="591"/>
      <c r="W27" s="591"/>
      <c r="X27" s="591"/>
      <c r="Y27" s="592"/>
      <c r="Z27" s="643">
        <v>7.8</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5101121</v>
      </c>
      <c r="BH27" s="591"/>
      <c r="BI27" s="591"/>
      <c r="BJ27" s="591"/>
      <c r="BK27" s="591"/>
      <c r="BL27" s="591"/>
      <c r="BM27" s="591"/>
      <c r="BN27" s="592"/>
      <c r="BO27" s="643">
        <v>100</v>
      </c>
      <c r="BP27" s="643"/>
      <c r="BQ27" s="643"/>
      <c r="BR27" s="643"/>
      <c r="BS27" s="596">
        <v>211419</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6680429</v>
      </c>
      <c r="CS27" s="609"/>
      <c r="CT27" s="609"/>
      <c r="CU27" s="609"/>
      <c r="CV27" s="609"/>
      <c r="CW27" s="609"/>
      <c r="CX27" s="609"/>
      <c r="CY27" s="610"/>
      <c r="CZ27" s="593">
        <v>32.299999999999997</v>
      </c>
      <c r="DA27" s="611"/>
      <c r="DB27" s="611"/>
      <c r="DC27" s="612"/>
      <c r="DD27" s="596">
        <v>2015238</v>
      </c>
      <c r="DE27" s="609"/>
      <c r="DF27" s="609"/>
      <c r="DG27" s="609"/>
      <c r="DH27" s="609"/>
      <c r="DI27" s="609"/>
      <c r="DJ27" s="609"/>
      <c r="DK27" s="610"/>
      <c r="DL27" s="596">
        <v>2015132</v>
      </c>
      <c r="DM27" s="609"/>
      <c r="DN27" s="609"/>
      <c r="DO27" s="609"/>
      <c r="DP27" s="609"/>
      <c r="DQ27" s="609"/>
      <c r="DR27" s="609"/>
      <c r="DS27" s="609"/>
      <c r="DT27" s="609"/>
      <c r="DU27" s="609"/>
      <c r="DV27" s="610"/>
      <c r="DW27" s="613">
        <v>16.8</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103324</v>
      </c>
      <c r="S28" s="591"/>
      <c r="T28" s="591"/>
      <c r="U28" s="591"/>
      <c r="V28" s="591"/>
      <c r="W28" s="591"/>
      <c r="X28" s="591"/>
      <c r="Y28" s="592"/>
      <c r="Z28" s="643">
        <v>0.5</v>
      </c>
      <c r="AA28" s="643"/>
      <c r="AB28" s="643"/>
      <c r="AC28" s="643"/>
      <c r="AD28" s="644">
        <v>10540</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1620709</v>
      </c>
      <c r="CS28" s="591"/>
      <c r="CT28" s="591"/>
      <c r="CU28" s="591"/>
      <c r="CV28" s="591"/>
      <c r="CW28" s="591"/>
      <c r="CX28" s="591"/>
      <c r="CY28" s="592"/>
      <c r="CZ28" s="593">
        <v>7.8</v>
      </c>
      <c r="DA28" s="611"/>
      <c r="DB28" s="611"/>
      <c r="DC28" s="612"/>
      <c r="DD28" s="596">
        <v>1532053</v>
      </c>
      <c r="DE28" s="591"/>
      <c r="DF28" s="591"/>
      <c r="DG28" s="591"/>
      <c r="DH28" s="591"/>
      <c r="DI28" s="591"/>
      <c r="DJ28" s="591"/>
      <c r="DK28" s="592"/>
      <c r="DL28" s="596">
        <v>1532053</v>
      </c>
      <c r="DM28" s="591"/>
      <c r="DN28" s="591"/>
      <c r="DO28" s="591"/>
      <c r="DP28" s="591"/>
      <c r="DQ28" s="591"/>
      <c r="DR28" s="591"/>
      <c r="DS28" s="591"/>
      <c r="DT28" s="591"/>
      <c r="DU28" s="591"/>
      <c r="DV28" s="592"/>
      <c r="DW28" s="613">
        <v>12.7</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8118</v>
      </c>
      <c r="S29" s="591"/>
      <c r="T29" s="591"/>
      <c r="U29" s="591"/>
      <c r="V29" s="591"/>
      <c r="W29" s="591"/>
      <c r="X29" s="591"/>
      <c r="Y29" s="592"/>
      <c r="Z29" s="643">
        <v>0</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1620607</v>
      </c>
      <c r="CS29" s="609"/>
      <c r="CT29" s="609"/>
      <c r="CU29" s="609"/>
      <c r="CV29" s="609"/>
      <c r="CW29" s="609"/>
      <c r="CX29" s="609"/>
      <c r="CY29" s="610"/>
      <c r="CZ29" s="593">
        <v>7.8</v>
      </c>
      <c r="DA29" s="611"/>
      <c r="DB29" s="611"/>
      <c r="DC29" s="612"/>
      <c r="DD29" s="596">
        <v>1531951</v>
      </c>
      <c r="DE29" s="609"/>
      <c r="DF29" s="609"/>
      <c r="DG29" s="609"/>
      <c r="DH29" s="609"/>
      <c r="DI29" s="609"/>
      <c r="DJ29" s="609"/>
      <c r="DK29" s="610"/>
      <c r="DL29" s="596">
        <v>1531951</v>
      </c>
      <c r="DM29" s="609"/>
      <c r="DN29" s="609"/>
      <c r="DO29" s="609"/>
      <c r="DP29" s="609"/>
      <c r="DQ29" s="609"/>
      <c r="DR29" s="609"/>
      <c r="DS29" s="609"/>
      <c r="DT29" s="609"/>
      <c r="DU29" s="609"/>
      <c r="DV29" s="610"/>
      <c r="DW29" s="613">
        <v>12.7</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16378</v>
      </c>
      <c r="S30" s="591"/>
      <c r="T30" s="591"/>
      <c r="U30" s="591"/>
      <c r="V30" s="591"/>
      <c r="W30" s="591"/>
      <c r="X30" s="591"/>
      <c r="Y30" s="592"/>
      <c r="Z30" s="643">
        <v>0.1</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99.1</v>
      </c>
      <c r="BH30" s="657"/>
      <c r="BI30" s="657"/>
      <c r="BJ30" s="657"/>
      <c r="BK30" s="657"/>
      <c r="BL30" s="657"/>
      <c r="BM30" s="658">
        <v>95.2</v>
      </c>
      <c r="BN30" s="657"/>
      <c r="BO30" s="657"/>
      <c r="BP30" s="657"/>
      <c r="BQ30" s="659"/>
      <c r="BR30" s="656">
        <v>98.8</v>
      </c>
      <c r="BS30" s="657"/>
      <c r="BT30" s="657"/>
      <c r="BU30" s="657"/>
      <c r="BV30" s="657"/>
      <c r="BW30" s="657"/>
      <c r="BX30" s="658">
        <v>94.4</v>
      </c>
      <c r="BY30" s="657"/>
      <c r="BZ30" s="657"/>
      <c r="CA30" s="657"/>
      <c r="CB30" s="659"/>
      <c r="CD30" s="662"/>
      <c r="CE30" s="663"/>
      <c r="CF30" s="627" t="s">
        <v>292</v>
      </c>
      <c r="CG30" s="624"/>
      <c r="CH30" s="624"/>
      <c r="CI30" s="624"/>
      <c r="CJ30" s="624"/>
      <c r="CK30" s="624"/>
      <c r="CL30" s="624"/>
      <c r="CM30" s="624"/>
      <c r="CN30" s="624"/>
      <c r="CO30" s="624"/>
      <c r="CP30" s="624"/>
      <c r="CQ30" s="625"/>
      <c r="CR30" s="590">
        <v>1464507</v>
      </c>
      <c r="CS30" s="591"/>
      <c r="CT30" s="591"/>
      <c r="CU30" s="591"/>
      <c r="CV30" s="591"/>
      <c r="CW30" s="591"/>
      <c r="CX30" s="591"/>
      <c r="CY30" s="592"/>
      <c r="CZ30" s="593">
        <v>7.1</v>
      </c>
      <c r="DA30" s="611"/>
      <c r="DB30" s="611"/>
      <c r="DC30" s="612"/>
      <c r="DD30" s="596">
        <v>1375851</v>
      </c>
      <c r="DE30" s="591"/>
      <c r="DF30" s="591"/>
      <c r="DG30" s="591"/>
      <c r="DH30" s="591"/>
      <c r="DI30" s="591"/>
      <c r="DJ30" s="591"/>
      <c r="DK30" s="592"/>
      <c r="DL30" s="596">
        <v>1375851</v>
      </c>
      <c r="DM30" s="591"/>
      <c r="DN30" s="591"/>
      <c r="DO30" s="591"/>
      <c r="DP30" s="591"/>
      <c r="DQ30" s="591"/>
      <c r="DR30" s="591"/>
      <c r="DS30" s="591"/>
      <c r="DT30" s="591"/>
      <c r="DU30" s="591"/>
      <c r="DV30" s="592"/>
      <c r="DW30" s="613">
        <v>11.4</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911746</v>
      </c>
      <c r="S31" s="591"/>
      <c r="T31" s="591"/>
      <c r="U31" s="591"/>
      <c r="V31" s="591"/>
      <c r="W31" s="591"/>
      <c r="X31" s="591"/>
      <c r="Y31" s="592"/>
      <c r="Z31" s="643">
        <v>4.3</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99.2</v>
      </c>
      <c r="BH31" s="609"/>
      <c r="BI31" s="609"/>
      <c r="BJ31" s="609"/>
      <c r="BK31" s="609"/>
      <c r="BL31" s="609"/>
      <c r="BM31" s="645">
        <v>95.5</v>
      </c>
      <c r="BN31" s="655"/>
      <c r="BO31" s="655"/>
      <c r="BP31" s="655"/>
      <c r="BQ31" s="619"/>
      <c r="BR31" s="654">
        <v>99</v>
      </c>
      <c r="BS31" s="609"/>
      <c r="BT31" s="609"/>
      <c r="BU31" s="609"/>
      <c r="BV31" s="609"/>
      <c r="BW31" s="609"/>
      <c r="BX31" s="645">
        <v>94.7</v>
      </c>
      <c r="BY31" s="655"/>
      <c r="BZ31" s="655"/>
      <c r="CA31" s="655"/>
      <c r="CB31" s="619"/>
      <c r="CD31" s="662"/>
      <c r="CE31" s="663"/>
      <c r="CF31" s="627" t="s">
        <v>296</v>
      </c>
      <c r="CG31" s="624"/>
      <c r="CH31" s="624"/>
      <c r="CI31" s="624"/>
      <c r="CJ31" s="624"/>
      <c r="CK31" s="624"/>
      <c r="CL31" s="624"/>
      <c r="CM31" s="624"/>
      <c r="CN31" s="624"/>
      <c r="CO31" s="624"/>
      <c r="CP31" s="624"/>
      <c r="CQ31" s="625"/>
      <c r="CR31" s="590">
        <v>156100</v>
      </c>
      <c r="CS31" s="609"/>
      <c r="CT31" s="609"/>
      <c r="CU31" s="609"/>
      <c r="CV31" s="609"/>
      <c r="CW31" s="609"/>
      <c r="CX31" s="609"/>
      <c r="CY31" s="610"/>
      <c r="CZ31" s="593">
        <v>0.8</v>
      </c>
      <c r="DA31" s="611"/>
      <c r="DB31" s="611"/>
      <c r="DC31" s="612"/>
      <c r="DD31" s="596">
        <v>156100</v>
      </c>
      <c r="DE31" s="609"/>
      <c r="DF31" s="609"/>
      <c r="DG31" s="609"/>
      <c r="DH31" s="609"/>
      <c r="DI31" s="609"/>
      <c r="DJ31" s="609"/>
      <c r="DK31" s="610"/>
      <c r="DL31" s="596">
        <v>156100</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298025</v>
      </c>
      <c r="S32" s="591"/>
      <c r="T32" s="591"/>
      <c r="U32" s="591"/>
      <c r="V32" s="591"/>
      <c r="W32" s="591"/>
      <c r="X32" s="591"/>
      <c r="Y32" s="592"/>
      <c r="Z32" s="643">
        <v>1.4</v>
      </c>
      <c r="AA32" s="643"/>
      <c r="AB32" s="643"/>
      <c r="AC32" s="643"/>
      <c r="AD32" s="644">
        <v>154</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98.9</v>
      </c>
      <c r="BH32" s="575"/>
      <c r="BI32" s="575"/>
      <c r="BJ32" s="575"/>
      <c r="BK32" s="575"/>
      <c r="BL32" s="575"/>
      <c r="BM32" s="638">
        <v>94.2</v>
      </c>
      <c r="BN32" s="575"/>
      <c r="BO32" s="575"/>
      <c r="BP32" s="575"/>
      <c r="BQ32" s="632"/>
      <c r="BR32" s="653">
        <v>98.5</v>
      </c>
      <c r="BS32" s="575"/>
      <c r="BT32" s="575"/>
      <c r="BU32" s="575"/>
      <c r="BV32" s="575"/>
      <c r="BW32" s="575"/>
      <c r="BX32" s="638">
        <v>93.1</v>
      </c>
      <c r="BY32" s="575"/>
      <c r="BZ32" s="575"/>
      <c r="CA32" s="575"/>
      <c r="CB32" s="632"/>
      <c r="CD32" s="664"/>
      <c r="CE32" s="665"/>
      <c r="CF32" s="627" t="s">
        <v>299</v>
      </c>
      <c r="CG32" s="624"/>
      <c r="CH32" s="624"/>
      <c r="CI32" s="624"/>
      <c r="CJ32" s="624"/>
      <c r="CK32" s="624"/>
      <c r="CL32" s="624"/>
      <c r="CM32" s="624"/>
      <c r="CN32" s="624"/>
      <c r="CO32" s="624"/>
      <c r="CP32" s="624"/>
      <c r="CQ32" s="625"/>
      <c r="CR32" s="590">
        <v>102</v>
      </c>
      <c r="CS32" s="591"/>
      <c r="CT32" s="591"/>
      <c r="CU32" s="591"/>
      <c r="CV32" s="591"/>
      <c r="CW32" s="591"/>
      <c r="CX32" s="591"/>
      <c r="CY32" s="592"/>
      <c r="CZ32" s="593">
        <v>0</v>
      </c>
      <c r="DA32" s="611"/>
      <c r="DB32" s="611"/>
      <c r="DC32" s="612"/>
      <c r="DD32" s="596">
        <v>102</v>
      </c>
      <c r="DE32" s="591"/>
      <c r="DF32" s="591"/>
      <c r="DG32" s="591"/>
      <c r="DH32" s="591"/>
      <c r="DI32" s="591"/>
      <c r="DJ32" s="591"/>
      <c r="DK32" s="592"/>
      <c r="DL32" s="596">
        <v>102</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1090112</v>
      </c>
      <c r="S33" s="591"/>
      <c r="T33" s="591"/>
      <c r="U33" s="591"/>
      <c r="V33" s="591"/>
      <c r="W33" s="591"/>
      <c r="X33" s="591"/>
      <c r="Y33" s="592"/>
      <c r="Z33" s="643">
        <v>5.0999999999999996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8345696</v>
      </c>
      <c r="CS33" s="609"/>
      <c r="CT33" s="609"/>
      <c r="CU33" s="609"/>
      <c r="CV33" s="609"/>
      <c r="CW33" s="609"/>
      <c r="CX33" s="609"/>
      <c r="CY33" s="610"/>
      <c r="CZ33" s="593">
        <v>40.4</v>
      </c>
      <c r="DA33" s="611"/>
      <c r="DB33" s="611"/>
      <c r="DC33" s="612"/>
      <c r="DD33" s="596">
        <v>6911800</v>
      </c>
      <c r="DE33" s="609"/>
      <c r="DF33" s="609"/>
      <c r="DG33" s="609"/>
      <c r="DH33" s="609"/>
      <c r="DI33" s="609"/>
      <c r="DJ33" s="609"/>
      <c r="DK33" s="610"/>
      <c r="DL33" s="596">
        <v>4944075</v>
      </c>
      <c r="DM33" s="609"/>
      <c r="DN33" s="609"/>
      <c r="DO33" s="609"/>
      <c r="DP33" s="609"/>
      <c r="DQ33" s="609"/>
      <c r="DR33" s="609"/>
      <c r="DS33" s="609"/>
      <c r="DT33" s="609"/>
      <c r="DU33" s="609"/>
      <c r="DV33" s="610"/>
      <c r="DW33" s="613">
        <v>41.1</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2091798</v>
      </c>
      <c r="CS34" s="591"/>
      <c r="CT34" s="591"/>
      <c r="CU34" s="591"/>
      <c r="CV34" s="591"/>
      <c r="CW34" s="591"/>
      <c r="CX34" s="591"/>
      <c r="CY34" s="592"/>
      <c r="CZ34" s="593">
        <v>10.1</v>
      </c>
      <c r="DA34" s="611"/>
      <c r="DB34" s="611"/>
      <c r="DC34" s="612"/>
      <c r="DD34" s="596">
        <v>1670514</v>
      </c>
      <c r="DE34" s="591"/>
      <c r="DF34" s="591"/>
      <c r="DG34" s="591"/>
      <c r="DH34" s="591"/>
      <c r="DI34" s="591"/>
      <c r="DJ34" s="591"/>
      <c r="DK34" s="592"/>
      <c r="DL34" s="596">
        <v>1219192</v>
      </c>
      <c r="DM34" s="591"/>
      <c r="DN34" s="591"/>
      <c r="DO34" s="591"/>
      <c r="DP34" s="591"/>
      <c r="DQ34" s="591"/>
      <c r="DR34" s="591"/>
      <c r="DS34" s="591"/>
      <c r="DT34" s="591"/>
      <c r="DU34" s="591"/>
      <c r="DV34" s="592"/>
      <c r="DW34" s="613">
        <v>10.1</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627512</v>
      </c>
      <c r="S35" s="591"/>
      <c r="T35" s="591"/>
      <c r="U35" s="591"/>
      <c r="V35" s="591"/>
      <c r="W35" s="591"/>
      <c r="X35" s="591"/>
      <c r="Y35" s="592"/>
      <c r="Z35" s="643">
        <v>2.9</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3542039</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137061</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205138</v>
      </c>
      <c r="CS35" s="609"/>
      <c r="CT35" s="609"/>
      <c r="CU35" s="609"/>
      <c r="CV35" s="609"/>
      <c r="CW35" s="609"/>
      <c r="CX35" s="609"/>
      <c r="CY35" s="610"/>
      <c r="CZ35" s="593">
        <v>1</v>
      </c>
      <c r="DA35" s="611"/>
      <c r="DB35" s="611"/>
      <c r="DC35" s="612"/>
      <c r="DD35" s="596">
        <v>107658</v>
      </c>
      <c r="DE35" s="609"/>
      <c r="DF35" s="609"/>
      <c r="DG35" s="609"/>
      <c r="DH35" s="609"/>
      <c r="DI35" s="609"/>
      <c r="DJ35" s="609"/>
      <c r="DK35" s="610"/>
      <c r="DL35" s="596">
        <v>101581</v>
      </c>
      <c r="DM35" s="609"/>
      <c r="DN35" s="609"/>
      <c r="DO35" s="609"/>
      <c r="DP35" s="609"/>
      <c r="DQ35" s="609"/>
      <c r="DR35" s="609"/>
      <c r="DS35" s="609"/>
      <c r="DT35" s="609"/>
      <c r="DU35" s="609"/>
      <c r="DV35" s="610"/>
      <c r="DW35" s="613">
        <v>0.8</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21273279</v>
      </c>
      <c r="S36" s="631"/>
      <c r="T36" s="631"/>
      <c r="U36" s="631"/>
      <c r="V36" s="631"/>
      <c r="W36" s="631"/>
      <c r="X36" s="631"/>
      <c r="Y36" s="634"/>
      <c r="Z36" s="635">
        <v>100</v>
      </c>
      <c r="AA36" s="635"/>
      <c r="AB36" s="635"/>
      <c r="AC36" s="635"/>
      <c r="AD36" s="636">
        <v>11397544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506961</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-38730</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2590912</v>
      </c>
      <c r="CS36" s="591"/>
      <c r="CT36" s="591"/>
      <c r="CU36" s="591"/>
      <c r="CV36" s="591"/>
      <c r="CW36" s="591"/>
      <c r="CX36" s="591"/>
      <c r="CY36" s="592"/>
      <c r="CZ36" s="593">
        <v>12.5</v>
      </c>
      <c r="DA36" s="611"/>
      <c r="DB36" s="611"/>
      <c r="DC36" s="612"/>
      <c r="DD36" s="596">
        <v>2225790</v>
      </c>
      <c r="DE36" s="591"/>
      <c r="DF36" s="591"/>
      <c r="DG36" s="591"/>
      <c r="DH36" s="591"/>
      <c r="DI36" s="591"/>
      <c r="DJ36" s="591"/>
      <c r="DK36" s="592"/>
      <c r="DL36" s="596">
        <v>1770014</v>
      </c>
      <c r="DM36" s="591"/>
      <c r="DN36" s="591"/>
      <c r="DO36" s="591"/>
      <c r="DP36" s="591"/>
      <c r="DQ36" s="591"/>
      <c r="DR36" s="591"/>
      <c r="DS36" s="591"/>
      <c r="DT36" s="591"/>
      <c r="DU36" s="591"/>
      <c r="DV36" s="592"/>
      <c r="DW36" s="613">
        <v>14.7</v>
      </c>
      <c r="DX36" s="614"/>
      <c r="DY36" s="614"/>
      <c r="DZ36" s="614"/>
      <c r="EA36" s="614"/>
      <c r="EB36" s="614"/>
      <c r="EC36" s="615"/>
    </row>
    <row r="37" spans="2:133" ht="11.25" customHeight="1">
      <c r="AQ37" s="616" t="s">
        <v>314</v>
      </c>
      <c r="AR37" s="617"/>
      <c r="AS37" s="617"/>
      <c r="AT37" s="617"/>
      <c r="AU37" s="617"/>
      <c r="AV37" s="617"/>
      <c r="AW37" s="617"/>
      <c r="AX37" s="617"/>
      <c r="AY37" s="618"/>
      <c r="AZ37" s="590">
        <v>378360</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8275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945064</v>
      </c>
      <c r="CS37" s="609"/>
      <c r="CT37" s="609"/>
      <c r="CU37" s="609"/>
      <c r="CV37" s="609"/>
      <c r="CW37" s="609"/>
      <c r="CX37" s="609"/>
      <c r="CY37" s="610"/>
      <c r="CZ37" s="593">
        <v>4.5999999999999996</v>
      </c>
      <c r="DA37" s="611"/>
      <c r="DB37" s="611"/>
      <c r="DC37" s="612"/>
      <c r="DD37" s="596">
        <v>794813</v>
      </c>
      <c r="DE37" s="609"/>
      <c r="DF37" s="609"/>
      <c r="DG37" s="609"/>
      <c r="DH37" s="609"/>
      <c r="DI37" s="609"/>
      <c r="DJ37" s="609"/>
      <c r="DK37" s="610"/>
      <c r="DL37" s="596">
        <v>778056</v>
      </c>
      <c r="DM37" s="609"/>
      <c r="DN37" s="609"/>
      <c r="DO37" s="609"/>
      <c r="DP37" s="609"/>
      <c r="DQ37" s="609"/>
      <c r="DR37" s="609"/>
      <c r="DS37" s="609"/>
      <c r="DT37" s="609"/>
      <c r="DU37" s="609"/>
      <c r="DV37" s="610"/>
      <c r="DW37" s="613">
        <v>6.5</v>
      </c>
      <c r="DX37" s="614"/>
      <c r="DY37" s="614"/>
      <c r="DZ37" s="614"/>
      <c r="EA37" s="614"/>
      <c r="EB37" s="614"/>
      <c r="EC37" s="615"/>
    </row>
    <row r="38" spans="2:133" ht="11.25" customHeight="1">
      <c r="AQ38" s="616" t="s">
        <v>317</v>
      </c>
      <c r="AR38" s="617"/>
      <c r="AS38" s="617"/>
      <c r="AT38" s="617"/>
      <c r="AU38" s="617"/>
      <c r="AV38" s="617"/>
      <c r="AW38" s="617"/>
      <c r="AX38" s="617"/>
      <c r="AY38" s="618"/>
      <c r="AZ38" s="590">
        <v>184144</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13475</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2472574</v>
      </c>
      <c r="CS38" s="591"/>
      <c r="CT38" s="591"/>
      <c r="CU38" s="591"/>
      <c r="CV38" s="591"/>
      <c r="CW38" s="591"/>
      <c r="CX38" s="591"/>
      <c r="CY38" s="592"/>
      <c r="CZ38" s="593">
        <v>12</v>
      </c>
      <c r="DA38" s="611"/>
      <c r="DB38" s="611"/>
      <c r="DC38" s="612"/>
      <c r="DD38" s="596">
        <v>2003587</v>
      </c>
      <c r="DE38" s="591"/>
      <c r="DF38" s="591"/>
      <c r="DG38" s="591"/>
      <c r="DH38" s="591"/>
      <c r="DI38" s="591"/>
      <c r="DJ38" s="591"/>
      <c r="DK38" s="592"/>
      <c r="DL38" s="596">
        <v>1853288</v>
      </c>
      <c r="DM38" s="591"/>
      <c r="DN38" s="591"/>
      <c r="DO38" s="591"/>
      <c r="DP38" s="591"/>
      <c r="DQ38" s="591"/>
      <c r="DR38" s="591"/>
      <c r="DS38" s="591"/>
      <c r="DT38" s="591"/>
      <c r="DU38" s="591"/>
      <c r="DV38" s="592"/>
      <c r="DW38" s="613">
        <v>15.4</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81</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910274</v>
      </c>
      <c r="CS39" s="609"/>
      <c r="CT39" s="609"/>
      <c r="CU39" s="609"/>
      <c r="CV39" s="609"/>
      <c r="CW39" s="609"/>
      <c r="CX39" s="609"/>
      <c r="CY39" s="610"/>
      <c r="CZ39" s="593">
        <v>4.4000000000000004</v>
      </c>
      <c r="DA39" s="611"/>
      <c r="DB39" s="611"/>
      <c r="DC39" s="612"/>
      <c r="DD39" s="596">
        <v>904251</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655922</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139</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75000</v>
      </c>
      <c r="CS40" s="591"/>
      <c r="CT40" s="591"/>
      <c r="CU40" s="591"/>
      <c r="CV40" s="591"/>
      <c r="CW40" s="591"/>
      <c r="CX40" s="591"/>
      <c r="CY40" s="592"/>
      <c r="CZ40" s="593">
        <v>0.4</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1816652</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398</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1427710</v>
      </c>
      <c r="CS42" s="591"/>
      <c r="CT42" s="591"/>
      <c r="CU42" s="591"/>
      <c r="CV42" s="591"/>
      <c r="CW42" s="591"/>
      <c r="CX42" s="591"/>
      <c r="CY42" s="592"/>
      <c r="CZ42" s="593">
        <v>6.9</v>
      </c>
      <c r="DA42" s="594"/>
      <c r="DB42" s="594"/>
      <c r="DC42" s="595"/>
      <c r="DD42" s="596">
        <v>469024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48841</v>
      </c>
      <c r="CS43" s="609"/>
      <c r="CT43" s="609"/>
      <c r="CU43" s="609"/>
      <c r="CV43" s="609"/>
      <c r="CW43" s="609"/>
      <c r="CX43" s="609"/>
      <c r="CY43" s="610"/>
      <c r="CZ43" s="593">
        <v>0.2</v>
      </c>
      <c r="DA43" s="611"/>
      <c r="DB43" s="611"/>
      <c r="DC43" s="612"/>
      <c r="DD43" s="596">
        <v>44750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1386712</v>
      </c>
      <c r="CS44" s="591"/>
      <c r="CT44" s="591"/>
      <c r="CU44" s="591"/>
      <c r="CV44" s="591"/>
      <c r="CW44" s="591"/>
      <c r="CX44" s="591"/>
      <c r="CY44" s="592"/>
      <c r="CZ44" s="593">
        <v>6.7</v>
      </c>
      <c r="DA44" s="594"/>
      <c r="DB44" s="594"/>
      <c r="DC44" s="595"/>
      <c r="DD44" s="596">
        <v>446250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691353</v>
      </c>
      <c r="CS45" s="609"/>
      <c r="CT45" s="609"/>
      <c r="CU45" s="609"/>
      <c r="CV45" s="609"/>
      <c r="CW45" s="609"/>
      <c r="CX45" s="609"/>
      <c r="CY45" s="610"/>
      <c r="CZ45" s="593">
        <v>3.3</v>
      </c>
      <c r="DA45" s="611"/>
      <c r="DB45" s="611"/>
      <c r="DC45" s="612"/>
      <c r="DD45" s="596">
        <v>39423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643674</v>
      </c>
      <c r="CS46" s="591"/>
      <c r="CT46" s="591"/>
      <c r="CU46" s="591"/>
      <c r="CV46" s="591"/>
      <c r="CW46" s="591"/>
      <c r="CX46" s="591"/>
      <c r="CY46" s="592"/>
      <c r="CZ46" s="593">
        <v>3.1</v>
      </c>
      <c r="DA46" s="594"/>
      <c r="DB46" s="594"/>
      <c r="DC46" s="595"/>
      <c r="DD46" s="596">
        <v>396252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40998</v>
      </c>
      <c r="CS47" s="609"/>
      <c r="CT47" s="609"/>
      <c r="CU47" s="609"/>
      <c r="CV47" s="609"/>
      <c r="CW47" s="609"/>
      <c r="CX47" s="609"/>
      <c r="CY47" s="610"/>
      <c r="CZ47" s="593">
        <v>0.2</v>
      </c>
      <c r="DA47" s="611"/>
      <c r="DB47" s="611"/>
      <c r="DC47" s="612"/>
      <c r="DD47" s="596">
        <v>22774</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20661383</v>
      </c>
      <c r="CS49" s="575"/>
      <c r="CT49" s="575"/>
      <c r="CU49" s="575"/>
      <c r="CV49" s="575"/>
      <c r="CW49" s="575"/>
      <c r="CX49" s="575"/>
      <c r="CY49" s="576"/>
      <c r="CZ49" s="577">
        <v>100</v>
      </c>
      <c r="DA49" s="578"/>
      <c r="DB49" s="578"/>
      <c r="DC49" s="579"/>
      <c r="DD49" s="580">
        <v>13312626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21247</v>
      </c>
      <c r="R7" s="1104"/>
      <c r="S7" s="1104"/>
      <c r="T7" s="1104"/>
      <c r="U7" s="1104"/>
      <c r="V7" s="1104">
        <v>20650</v>
      </c>
      <c r="W7" s="1104"/>
      <c r="X7" s="1104"/>
      <c r="Y7" s="1104"/>
      <c r="Z7" s="1104"/>
      <c r="AA7" s="1104">
        <v>597</v>
      </c>
      <c r="AB7" s="1104"/>
      <c r="AC7" s="1104"/>
      <c r="AD7" s="1104"/>
      <c r="AE7" s="1105"/>
      <c r="AF7" s="1106">
        <v>563</v>
      </c>
      <c r="AG7" s="1107"/>
      <c r="AH7" s="1107"/>
      <c r="AI7" s="1107"/>
      <c r="AJ7" s="1108"/>
      <c r="AK7" s="1090">
        <v>16</v>
      </c>
      <c r="AL7" s="1091"/>
      <c r="AM7" s="1091"/>
      <c r="AN7" s="1091"/>
      <c r="AO7" s="1091"/>
      <c r="AP7" s="1091">
        <v>15534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548</v>
      </c>
      <c r="BS7" s="1094" t="s">
        <v>544</v>
      </c>
      <c r="BT7" s="1095"/>
      <c r="BU7" s="1095"/>
      <c r="BV7" s="1095"/>
      <c r="BW7" s="1095"/>
      <c r="BX7" s="1095"/>
      <c r="BY7" s="1095"/>
      <c r="BZ7" s="1095"/>
      <c r="CA7" s="1095"/>
      <c r="CB7" s="1095"/>
      <c r="CC7" s="1095"/>
      <c r="CD7" s="1095"/>
      <c r="CE7" s="1095"/>
      <c r="CF7" s="1095"/>
      <c r="CG7" s="1096"/>
      <c r="CH7" s="1087">
        <v>2</v>
      </c>
      <c r="CI7" s="1088"/>
      <c r="CJ7" s="1088"/>
      <c r="CK7" s="1088"/>
      <c r="CL7" s="1089"/>
      <c r="CM7" s="1087">
        <v>295</v>
      </c>
      <c r="CN7" s="1088"/>
      <c r="CO7" s="1088"/>
      <c r="CP7" s="1088"/>
      <c r="CQ7" s="1089"/>
      <c r="CR7" s="1087">
        <v>1</v>
      </c>
      <c r="CS7" s="1088"/>
      <c r="CT7" s="1088"/>
      <c r="CU7" s="1088"/>
      <c r="CV7" s="1089"/>
      <c r="CW7" s="1087" t="s">
        <v>545</v>
      </c>
      <c r="CX7" s="1088"/>
      <c r="CY7" s="1088"/>
      <c r="CZ7" s="1088"/>
      <c r="DA7" s="1089"/>
      <c r="DB7" s="1087" t="s">
        <v>545</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84</v>
      </c>
      <c r="R8" s="1043"/>
      <c r="S8" s="1043"/>
      <c r="T8" s="1043"/>
      <c r="U8" s="1043"/>
      <c r="V8" s="1043">
        <v>70</v>
      </c>
      <c r="W8" s="1043"/>
      <c r="X8" s="1043"/>
      <c r="Y8" s="1043"/>
      <c r="Z8" s="1043"/>
      <c r="AA8" s="1043">
        <v>15</v>
      </c>
      <c r="AB8" s="1043"/>
      <c r="AC8" s="1043"/>
      <c r="AD8" s="1043"/>
      <c r="AE8" s="1044"/>
      <c r="AF8" s="1018" t="s">
        <v>111</v>
      </c>
      <c r="AG8" s="1019"/>
      <c r="AH8" s="1019"/>
      <c r="AI8" s="1019"/>
      <c r="AJ8" s="1020"/>
      <c r="AK8" s="1085">
        <v>59</v>
      </c>
      <c r="AL8" s="1086"/>
      <c r="AM8" s="1086"/>
      <c r="AN8" s="1086"/>
      <c r="AO8" s="1086"/>
      <c r="AP8" s="1086">
        <v>9</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546</v>
      </c>
      <c r="BT8" s="1014"/>
      <c r="BU8" s="1014"/>
      <c r="BV8" s="1014"/>
      <c r="BW8" s="1014"/>
      <c r="BX8" s="1014"/>
      <c r="BY8" s="1014"/>
      <c r="BZ8" s="1014"/>
      <c r="CA8" s="1014"/>
      <c r="CB8" s="1014"/>
      <c r="CC8" s="1014"/>
      <c r="CD8" s="1014"/>
      <c r="CE8" s="1014"/>
      <c r="CF8" s="1014"/>
      <c r="CG8" s="1015"/>
      <c r="CH8" s="988">
        <v>39</v>
      </c>
      <c r="CI8" s="989"/>
      <c r="CJ8" s="989"/>
      <c r="CK8" s="989"/>
      <c r="CL8" s="990"/>
      <c r="CM8" s="988">
        <v>798</v>
      </c>
      <c r="CN8" s="989"/>
      <c r="CO8" s="989"/>
      <c r="CP8" s="989"/>
      <c r="CQ8" s="990"/>
      <c r="CR8" s="988">
        <v>180</v>
      </c>
      <c r="CS8" s="989"/>
      <c r="CT8" s="989"/>
      <c r="CU8" s="989"/>
      <c r="CV8" s="990"/>
      <c r="CW8" s="988" t="s">
        <v>545</v>
      </c>
      <c r="CX8" s="989"/>
      <c r="CY8" s="989"/>
      <c r="CZ8" s="989"/>
      <c r="DA8" s="990"/>
      <c r="DB8" s="988" t="s">
        <v>545</v>
      </c>
      <c r="DC8" s="989"/>
      <c r="DD8" s="989"/>
      <c r="DE8" s="989"/>
      <c r="DF8" s="990"/>
      <c r="DG8" s="988" t="s">
        <v>545</v>
      </c>
      <c r="DH8" s="989"/>
      <c r="DI8" s="989"/>
      <c r="DJ8" s="989"/>
      <c r="DK8" s="990"/>
      <c r="DL8" s="988" t="s">
        <v>545</v>
      </c>
      <c r="DM8" s="989"/>
      <c r="DN8" s="989"/>
      <c r="DO8" s="989"/>
      <c r="DP8" s="990"/>
      <c r="DQ8" s="988" t="s">
        <v>545</v>
      </c>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21273</v>
      </c>
      <c r="R23" s="1068"/>
      <c r="S23" s="1068"/>
      <c r="T23" s="1068"/>
      <c r="U23" s="1068"/>
      <c r="V23" s="1068">
        <v>20661</v>
      </c>
      <c r="W23" s="1068"/>
      <c r="X23" s="1068"/>
      <c r="Y23" s="1068"/>
      <c r="Z23" s="1068"/>
      <c r="AA23" s="1068">
        <v>612</v>
      </c>
      <c r="AB23" s="1068"/>
      <c r="AC23" s="1068"/>
      <c r="AD23" s="1068"/>
      <c r="AE23" s="1069"/>
      <c r="AF23" s="1070">
        <v>563</v>
      </c>
      <c r="AG23" s="1068"/>
      <c r="AH23" s="1068"/>
      <c r="AI23" s="1068"/>
      <c r="AJ23" s="1071"/>
      <c r="AK23" s="1072"/>
      <c r="AL23" s="1073"/>
      <c r="AM23" s="1073"/>
      <c r="AN23" s="1073"/>
      <c r="AO23" s="1073"/>
      <c r="AP23" s="1068">
        <v>15543</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8690</v>
      </c>
      <c r="R28" s="1053"/>
      <c r="S28" s="1053"/>
      <c r="T28" s="1053"/>
      <c r="U28" s="1053"/>
      <c r="V28" s="1053">
        <v>8553</v>
      </c>
      <c r="W28" s="1053"/>
      <c r="X28" s="1053"/>
      <c r="Y28" s="1053"/>
      <c r="Z28" s="1053"/>
      <c r="AA28" s="1053">
        <v>137</v>
      </c>
      <c r="AB28" s="1053"/>
      <c r="AC28" s="1053"/>
      <c r="AD28" s="1053"/>
      <c r="AE28" s="1054"/>
      <c r="AF28" s="1055">
        <v>137</v>
      </c>
      <c r="AG28" s="1053"/>
      <c r="AH28" s="1053"/>
      <c r="AI28" s="1053"/>
      <c r="AJ28" s="1056"/>
      <c r="AK28" s="1057">
        <v>656</v>
      </c>
      <c r="AL28" s="1045"/>
      <c r="AM28" s="1045"/>
      <c r="AN28" s="1045"/>
      <c r="AO28" s="1045"/>
      <c r="AP28" s="1045" t="s">
        <v>539</v>
      </c>
      <c r="AQ28" s="1045"/>
      <c r="AR28" s="1045"/>
      <c r="AS28" s="1045"/>
      <c r="AT28" s="1045"/>
      <c r="AU28" s="1045" t="s">
        <v>539</v>
      </c>
      <c r="AV28" s="1045"/>
      <c r="AW28" s="1045"/>
      <c r="AX28" s="1045"/>
      <c r="AY28" s="1045"/>
      <c r="AZ28" s="1046" t="s">
        <v>539</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381</v>
      </c>
      <c r="C29" s="1037"/>
      <c r="D29" s="1037"/>
      <c r="E29" s="1037"/>
      <c r="F29" s="1037"/>
      <c r="G29" s="1037"/>
      <c r="H29" s="1037"/>
      <c r="I29" s="1037"/>
      <c r="J29" s="1037"/>
      <c r="K29" s="1037"/>
      <c r="L29" s="1037"/>
      <c r="M29" s="1037"/>
      <c r="N29" s="1037"/>
      <c r="O29" s="1037"/>
      <c r="P29" s="1038"/>
      <c r="Q29" s="1042">
        <v>5826</v>
      </c>
      <c r="R29" s="1043"/>
      <c r="S29" s="1043"/>
      <c r="T29" s="1043"/>
      <c r="U29" s="1043"/>
      <c r="V29" s="1043">
        <v>5446</v>
      </c>
      <c r="W29" s="1043"/>
      <c r="X29" s="1043"/>
      <c r="Y29" s="1043"/>
      <c r="Z29" s="1043"/>
      <c r="AA29" s="1043">
        <v>380</v>
      </c>
      <c r="AB29" s="1043"/>
      <c r="AC29" s="1043"/>
      <c r="AD29" s="1043"/>
      <c r="AE29" s="1044"/>
      <c r="AF29" s="1018">
        <v>380</v>
      </c>
      <c r="AG29" s="1019"/>
      <c r="AH29" s="1019"/>
      <c r="AI29" s="1019"/>
      <c r="AJ29" s="1020"/>
      <c r="AK29" s="979">
        <v>776</v>
      </c>
      <c r="AL29" s="970"/>
      <c r="AM29" s="970"/>
      <c r="AN29" s="970"/>
      <c r="AO29" s="970"/>
      <c r="AP29" s="970" t="s">
        <v>539</v>
      </c>
      <c r="AQ29" s="970"/>
      <c r="AR29" s="970"/>
      <c r="AS29" s="970"/>
      <c r="AT29" s="970"/>
      <c r="AU29" s="970" t="s">
        <v>539</v>
      </c>
      <c r="AV29" s="970"/>
      <c r="AW29" s="970"/>
      <c r="AX29" s="970"/>
      <c r="AY29" s="970"/>
      <c r="AZ29" s="1041" t="s">
        <v>539</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382</v>
      </c>
      <c r="C30" s="1037"/>
      <c r="D30" s="1037"/>
      <c r="E30" s="1037"/>
      <c r="F30" s="1037"/>
      <c r="G30" s="1037"/>
      <c r="H30" s="1037"/>
      <c r="I30" s="1037"/>
      <c r="J30" s="1037"/>
      <c r="K30" s="1037"/>
      <c r="L30" s="1037"/>
      <c r="M30" s="1037"/>
      <c r="N30" s="1037"/>
      <c r="O30" s="1037"/>
      <c r="P30" s="1038"/>
      <c r="Q30" s="1042">
        <v>713</v>
      </c>
      <c r="R30" s="1043"/>
      <c r="S30" s="1043"/>
      <c r="T30" s="1043"/>
      <c r="U30" s="1043"/>
      <c r="V30" s="1043">
        <v>703</v>
      </c>
      <c r="W30" s="1043"/>
      <c r="X30" s="1043"/>
      <c r="Y30" s="1043"/>
      <c r="Z30" s="1043"/>
      <c r="AA30" s="1043">
        <v>10</v>
      </c>
      <c r="AB30" s="1043"/>
      <c r="AC30" s="1043"/>
      <c r="AD30" s="1043"/>
      <c r="AE30" s="1044"/>
      <c r="AF30" s="1018">
        <v>10</v>
      </c>
      <c r="AG30" s="1019"/>
      <c r="AH30" s="1019"/>
      <c r="AI30" s="1019"/>
      <c r="AJ30" s="1020"/>
      <c r="AK30" s="979">
        <v>225</v>
      </c>
      <c r="AL30" s="970"/>
      <c r="AM30" s="970"/>
      <c r="AN30" s="970"/>
      <c r="AO30" s="970"/>
      <c r="AP30" s="970" t="s">
        <v>539</v>
      </c>
      <c r="AQ30" s="970"/>
      <c r="AR30" s="970"/>
      <c r="AS30" s="970"/>
      <c r="AT30" s="970"/>
      <c r="AU30" s="970" t="s">
        <v>539</v>
      </c>
      <c r="AV30" s="970"/>
      <c r="AW30" s="970"/>
      <c r="AX30" s="970"/>
      <c r="AY30" s="970"/>
      <c r="AZ30" s="1041" t="s">
        <v>539</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383</v>
      </c>
      <c r="C31" s="1037"/>
      <c r="D31" s="1037"/>
      <c r="E31" s="1037"/>
      <c r="F31" s="1037"/>
      <c r="G31" s="1037"/>
      <c r="H31" s="1037"/>
      <c r="I31" s="1037"/>
      <c r="J31" s="1037"/>
      <c r="K31" s="1037"/>
      <c r="L31" s="1037"/>
      <c r="M31" s="1037"/>
      <c r="N31" s="1037"/>
      <c r="O31" s="1037"/>
      <c r="P31" s="1038"/>
      <c r="Q31" s="1042">
        <v>32</v>
      </c>
      <c r="R31" s="1043"/>
      <c r="S31" s="1043"/>
      <c r="T31" s="1043"/>
      <c r="U31" s="1043"/>
      <c r="V31" s="1043">
        <v>16</v>
      </c>
      <c r="W31" s="1043"/>
      <c r="X31" s="1043"/>
      <c r="Y31" s="1043"/>
      <c r="Z31" s="1043"/>
      <c r="AA31" s="1043">
        <v>17</v>
      </c>
      <c r="AB31" s="1043"/>
      <c r="AC31" s="1043"/>
      <c r="AD31" s="1043"/>
      <c r="AE31" s="1044"/>
      <c r="AF31" s="1018">
        <v>17</v>
      </c>
      <c r="AG31" s="1019"/>
      <c r="AH31" s="1019"/>
      <c r="AI31" s="1019"/>
      <c r="AJ31" s="1020"/>
      <c r="AK31" s="979" t="s">
        <v>539</v>
      </c>
      <c r="AL31" s="970"/>
      <c r="AM31" s="970"/>
      <c r="AN31" s="970"/>
      <c r="AO31" s="970"/>
      <c r="AP31" s="970" t="s">
        <v>539</v>
      </c>
      <c r="AQ31" s="970"/>
      <c r="AR31" s="970"/>
      <c r="AS31" s="970"/>
      <c r="AT31" s="970"/>
      <c r="AU31" s="970" t="s">
        <v>539</v>
      </c>
      <c r="AV31" s="970"/>
      <c r="AW31" s="970"/>
      <c r="AX31" s="970"/>
      <c r="AY31" s="970"/>
      <c r="AZ31" s="1041" t="s">
        <v>539</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384</v>
      </c>
      <c r="C32" s="1037"/>
      <c r="D32" s="1037"/>
      <c r="E32" s="1037"/>
      <c r="F32" s="1037"/>
      <c r="G32" s="1037"/>
      <c r="H32" s="1037"/>
      <c r="I32" s="1037"/>
      <c r="J32" s="1037"/>
      <c r="K32" s="1037"/>
      <c r="L32" s="1037"/>
      <c r="M32" s="1037"/>
      <c r="N32" s="1037"/>
      <c r="O32" s="1037"/>
      <c r="P32" s="1038"/>
      <c r="Q32" s="1042">
        <v>1038</v>
      </c>
      <c r="R32" s="1043"/>
      <c r="S32" s="1043"/>
      <c r="T32" s="1043"/>
      <c r="U32" s="1043"/>
      <c r="V32" s="1043">
        <v>922</v>
      </c>
      <c r="W32" s="1043"/>
      <c r="X32" s="1043"/>
      <c r="Y32" s="1043"/>
      <c r="Z32" s="1043"/>
      <c r="AA32" s="1043">
        <v>116</v>
      </c>
      <c r="AB32" s="1043"/>
      <c r="AC32" s="1043"/>
      <c r="AD32" s="1043"/>
      <c r="AE32" s="1044"/>
      <c r="AF32" s="1018">
        <v>683</v>
      </c>
      <c r="AG32" s="1019"/>
      <c r="AH32" s="1019"/>
      <c r="AI32" s="1019"/>
      <c r="AJ32" s="1020"/>
      <c r="AK32" s="979">
        <v>184</v>
      </c>
      <c r="AL32" s="970"/>
      <c r="AM32" s="970"/>
      <c r="AN32" s="970"/>
      <c r="AO32" s="970"/>
      <c r="AP32" s="970">
        <v>4149</v>
      </c>
      <c r="AQ32" s="970"/>
      <c r="AR32" s="970"/>
      <c r="AS32" s="970"/>
      <c r="AT32" s="970"/>
      <c r="AU32" s="970">
        <v>1915</v>
      </c>
      <c r="AV32" s="970"/>
      <c r="AW32" s="970"/>
      <c r="AX32" s="970"/>
      <c r="AY32" s="970"/>
      <c r="AZ32" s="1041" t="s">
        <v>539</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386</v>
      </c>
      <c r="C33" s="1037"/>
      <c r="D33" s="1037"/>
      <c r="E33" s="1037"/>
      <c r="F33" s="1037"/>
      <c r="G33" s="1037"/>
      <c r="H33" s="1037"/>
      <c r="I33" s="1037"/>
      <c r="J33" s="1037"/>
      <c r="K33" s="1037"/>
      <c r="L33" s="1037"/>
      <c r="M33" s="1037"/>
      <c r="N33" s="1037"/>
      <c r="O33" s="1037"/>
      <c r="P33" s="1038"/>
      <c r="Q33" s="1042">
        <v>1356</v>
      </c>
      <c r="R33" s="1043"/>
      <c r="S33" s="1043"/>
      <c r="T33" s="1043"/>
      <c r="U33" s="1043"/>
      <c r="V33" s="1043">
        <v>1175</v>
      </c>
      <c r="W33" s="1043"/>
      <c r="X33" s="1043"/>
      <c r="Y33" s="1043"/>
      <c r="Z33" s="1043"/>
      <c r="AA33" s="1043">
        <v>182</v>
      </c>
      <c r="AB33" s="1043"/>
      <c r="AC33" s="1043"/>
      <c r="AD33" s="1043"/>
      <c r="AE33" s="1044"/>
      <c r="AF33" s="1018">
        <v>260</v>
      </c>
      <c r="AG33" s="1019"/>
      <c r="AH33" s="1019"/>
      <c r="AI33" s="1019"/>
      <c r="AJ33" s="1020"/>
      <c r="AK33" s="979">
        <v>378</v>
      </c>
      <c r="AL33" s="970"/>
      <c r="AM33" s="970"/>
      <c r="AN33" s="970"/>
      <c r="AO33" s="970"/>
      <c r="AP33" s="970">
        <v>7624</v>
      </c>
      <c r="AQ33" s="970"/>
      <c r="AR33" s="970"/>
      <c r="AS33" s="970"/>
      <c r="AT33" s="970"/>
      <c r="AU33" s="970">
        <v>3728</v>
      </c>
      <c r="AV33" s="970"/>
      <c r="AW33" s="970"/>
      <c r="AX33" s="970"/>
      <c r="AY33" s="970"/>
      <c r="AZ33" s="1041" t="s">
        <v>539</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387</v>
      </c>
      <c r="C34" s="1037"/>
      <c r="D34" s="1037"/>
      <c r="E34" s="1037"/>
      <c r="F34" s="1037"/>
      <c r="G34" s="1037"/>
      <c r="H34" s="1037"/>
      <c r="I34" s="1037"/>
      <c r="J34" s="1037"/>
      <c r="K34" s="1037"/>
      <c r="L34" s="1037"/>
      <c r="M34" s="1037"/>
      <c r="N34" s="1037"/>
      <c r="O34" s="1037"/>
      <c r="P34" s="1038"/>
      <c r="Q34" s="1042">
        <v>6214</v>
      </c>
      <c r="R34" s="1043"/>
      <c r="S34" s="1043"/>
      <c r="T34" s="1043"/>
      <c r="U34" s="1043"/>
      <c r="V34" s="1043">
        <v>5803</v>
      </c>
      <c r="W34" s="1043"/>
      <c r="X34" s="1043"/>
      <c r="Y34" s="1043"/>
      <c r="Z34" s="1043"/>
      <c r="AA34" s="1043">
        <v>411</v>
      </c>
      <c r="AB34" s="1043"/>
      <c r="AC34" s="1043"/>
      <c r="AD34" s="1043"/>
      <c r="AE34" s="1044"/>
      <c r="AF34" s="1018">
        <v>549</v>
      </c>
      <c r="AG34" s="1019"/>
      <c r="AH34" s="1019"/>
      <c r="AI34" s="1019"/>
      <c r="AJ34" s="1020"/>
      <c r="AK34" s="979">
        <v>507</v>
      </c>
      <c r="AL34" s="970"/>
      <c r="AM34" s="970"/>
      <c r="AN34" s="970"/>
      <c r="AO34" s="970"/>
      <c r="AP34" s="970">
        <v>858</v>
      </c>
      <c r="AQ34" s="970"/>
      <c r="AR34" s="970"/>
      <c r="AS34" s="970"/>
      <c r="AT34" s="970"/>
      <c r="AU34" s="970">
        <v>600</v>
      </c>
      <c r="AV34" s="970"/>
      <c r="AW34" s="970"/>
      <c r="AX34" s="970"/>
      <c r="AY34" s="970"/>
      <c r="AZ34" s="1041" t="s">
        <v>539</v>
      </c>
      <c r="BA34" s="1041"/>
      <c r="BB34" s="1041"/>
      <c r="BC34" s="1041"/>
      <c r="BD34" s="1041"/>
      <c r="BE34" s="1031" t="s">
        <v>385</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2036</v>
      </c>
      <c r="AG63" s="958"/>
      <c r="AH63" s="958"/>
      <c r="AI63" s="958"/>
      <c r="AJ63" s="1029"/>
      <c r="AK63" s="1030"/>
      <c r="AL63" s="962"/>
      <c r="AM63" s="962"/>
      <c r="AN63" s="962"/>
      <c r="AO63" s="962"/>
      <c r="AP63" s="958">
        <v>12631</v>
      </c>
      <c r="AQ63" s="958"/>
      <c r="AR63" s="958"/>
      <c r="AS63" s="958"/>
      <c r="AT63" s="958"/>
      <c r="AU63" s="958">
        <v>6243</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540</v>
      </c>
      <c r="C68" s="985"/>
      <c r="D68" s="985"/>
      <c r="E68" s="985"/>
      <c r="F68" s="985"/>
      <c r="G68" s="985"/>
      <c r="H68" s="985"/>
      <c r="I68" s="985"/>
      <c r="J68" s="985"/>
      <c r="K68" s="985"/>
      <c r="L68" s="985"/>
      <c r="M68" s="985"/>
      <c r="N68" s="985"/>
      <c r="O68" s="985"/>
      <c r="P68" s="986"/>
      <c r="Q68" s="987">
        <v>5327</v>
      </c>
      <c r="R68" s="981"/>
      <c r="S68" s="981"/>
      <c r="T68" s="981"/>
      <c r="U68" s="981"/>
      <c r="V68" s="981">
        <v>5102</v>
      </c>
      <c r="W68" s="981"/>
      <c r="X68" s="981"/>
      <c r="Y68" s="981"/>
      <c r="Z68" s="981"/>
      <c r="AA68" s="981">
        <v>225</v>
      </c>
      <c r="AB68" s="981"/>
      <c r="AC68" s="981"/>
      <c r="AD68" s="981"/>
      <c r="AE68" s="981"/>
      <c r="AF68" s="981">
        <v>225</v>
      </c>
      <c r="AG68" s="981"/>
      <c r="AH68" s="981"/>
      <c r="AI68" s="981"/>
      <c r="AJ68" s="981"/>
      <c r="AK68" s="981">
        <v>46</v>
      </c>
      <c r="AL68" s="981"/>
      <c r="AM68" s="981"/>
      <c r="AN68" s="981"/>
      <c r="AO68" s="981"/>
      <c r="AP68" s="981">
        <v>4400</v>
      </c>
      <c r="AQ68" s="981"/>
      <c r="AR68" s="981"/>
      <c r="AS68" s="981"/>
      <c r="AT68" s="981"/>
      <c r="AU68" s="981">
        <v>519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541</v>
      </c>
      <c r="C69" s="974"/>
      <c r="D69" s="974"/>
      <c r="E69" s="974"/>
      <c r="F69" s="974"/>
      <c r="G69" s="974"/>
      <c r="H69" s="974"/>
      <c r="I69" s="974"/>
      <c r="J69" s="974"/>
      <c r="K69" s="974"/>
      <c r="L69" s="974"/>
      <c r="M69" s="974"/>
      <c r="N69" s="974"/>
      <c r="O69" s="974"/>
      <c r="P69" s="975"/>
      <c r="Q69" s="976">
        <v>1402</v>
      </c>
      <c r="R69" s="970"/>
      <c r="S69" s="970"/>
      <c r="T69" s="970"/>
      <c r="U69" s="970"/>
      <c r="V69" s="970">
        <v>1394</v>
      </c>
      <c r="W69" s="970"/>
      <c r="X69" s="970"/>
      <c r="Y69" s="970"/>
      <c r="Z69" s="970"/>
      <c r="AA69" s="970">
        <v>8</v>
      </c>
      <c r="AB69" s="970"/>
      <c r="AC69" s="970"/>
      <c r="AD69" s="970"/>
      <c r="AE69" s="970"/>
      <c r="AF69" s="970">
        <v>8</v>
      </c>
      <c r="AG69" s="970"/>
      <c r="AH69" s="970"/>
      <c r="AI69" s="970"/>
      <c r="AJ69" s="970"/>
      <c r="AK69" s="970" t="s">
        <v>545</v>
      </c>
      <c r="AL69" s="970"/>
      <c r="AM69" s="970"/>
      <c r="AN69" s="970"/>
      <c r="AO69" s="970"/>
      <c r="AP69" s="970">
        <v>346</v>
      </c>
      <c r="AQ69" s="970"/>
      <c r="AR69" s="970"/>
      <c r="AS69" s="970"/>
      <c r="AT69" s="970"/>
      <c r="AU69" s="970">
        <v>95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542</v>
      </c>
      <c r="C70" s="974"/>
      <c r="D70" s="974"/>
      <c r="E70" s="974"/>
      <c r="F70" s="974"/>
      <c r="G70" s="974"/>
      <c r="H70" s="974"/>
      <c r="I70" s="974"/>
      <c r="J70" s="974"/>
      <c r="K70" s="974"/>
      <c r="L70" s="974"/>
      <c r="M70" s="974"/>
      <c r="N70" s="974"/>
      <c r="O70" s="974"/>
      <c r="P70" s="975"/>
      <c r="Q70" s="976">
        <v>270</v>
      </c>
      <c r="R70" s="970"/>
      <c r="S70" s="970"/>
      <c r="T70" s="970"/>
      <c r="U70" s="970"/>
      <c r="V70" s="970">
        <v>262</v>
      </c>
      <c r="W70" s="970"/>
      <c r="X70" s="970"/>
      <c r="Y70" s="970"/>
      <c r="Z70" s="970"/>
      <c r="AA70" s="970">
        <v>8</v>
      </c>
      <c r="AB70" s="970"/>
      <c r="AC70" s="970"/>
      <c r="AD70" s="970"/>
      <c r="AE70" s="970"/>
      <c r="AF70" s="970">
        <v>8</v>
      </c>
      <c r="AG70" s="970"/>
      <c r="AH70" s="970"/>
      <c r="AI70" s="970"/>
      <c r="AJ70" s="970"/>
      <c r="AK70" s="970" t="s">
        <v>539</v>
      </c>
      <c r="AL70" s="970"/>
      <c r="AM70" s="970"/>
      <c r="AN70" s="970"/>
      <c r="AO70" s="970"/>
      <c r="AP70" s="970" t="s">
        <v>539</v>
      </c>
      <c r="AQ70" s="970"/>
      <c r="AR70" s="970"/>
      <c r="AS70" s="970"/>
      <c r="AT70" s="970"/>
      <c r="AU70" s="970" t="s">
        <v>539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547</v>
      </c>
      <c r="C71" s="974"/>
      <c r="D71" s="974"/>
      <c r="E71" s="974"/>
      <c r="F71" s="974"/>
      <c r="G71" s="974"/>
      <c r="H71" s="974"/>
      <c r="I71" s="974"/>
      <c r="J71" s="974"/>
      <c r="K71" s="974"/>
      <c r="L71" s="974"/>
      <c r="M71" s="974"/>
      <c r="N71" s="974"/>
      <c r="O71" s="974"/>
      <c r="P71" s="975"/>
      <c r="Q71" s="976">
        <v>287515</v>
      </c>
      <c r="R71" s="970"/>
      <c r="S71" s="970"/>
      <c r="T71" s="970"/>
      <c r="U71" s="970"/>
      <c r="V71" s="970">
        <v>274140</v>
      </c>
      <c r="W71" s="970"/>
      <c r="X71" s="970"/>
      <c r="Y71" s="970"/>
      <c r="Z71" s="970"/>
      <c r="AA71" s="970">
        <v>13375</v>
      </c>
      <c r="AB71" s="970"/>
      <c r="AC71" s="970"/>
      <c r="AD71" s="970"/>
      <c r="AE71" s="970"/>
      <c r="AF71" s="970">
        <v>13375</v>
      </c>
      <c r="AG71" s="970"/>
      <c r="AH71" s="970"/>
      <c r="AI71" s="970"/>
      <c r="AJ71" s="970"/>
      <c r="AK71" s="970" t="s">
        <v>539</v>
      </c>
      <c r="AL71" s="970"/>
      <c r="AM71" s="970"/>
      <c r="AN71" s="970"/>
      <c r="AO71" s="970"/>
      <c r="AP71" s="970" t="s">
        <v>543</v>
      </c>
      <c r="AQ71" s="970"/>
      <c r="AR71" s="970"/>
      <c r="AS71" s="970"/>
      <c r="AT71" s="970"/>
      <c r="AU71" s="970" t="s">
        <v>539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13616</v>
      </c>
      <c r="AG88" s="958"/>
      <c r="AH88" s="958"/>
      <c r="AI88" s="958"/>
      <c r="AJ88" s="958"/>
      <c r="AK88" s="962"/>
      <c r="AL88" s="962"/>
      <c r="AM88" s="962"/>
      <c r="AN88" s="962"/>
      <c r="AO88" s="962"/>
      <c r="AP88" s="958">
        <v>4746</v>
      </c>
      <c r="AQ88" s="958"/>
      <c r="AR88" s="958"/>
      <c r="AS88" s="958"/>
      <c r="AT88" s="958"/>
      <c r="AU88" s="958">
        <v>614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181</v>
      </c>
      <c r="CS102" s="950"/>
      <c r="CT102" s="950"/>
      <c r="CU102" s="950"/>
      <c r="CV102" s="951"/>
      <c r="CW102" s="949" t="s">
        <v>545</v>
      </c>
      <c r="CX102" s="950"/>
      <c r="CY102" s="950"/>
      <c r="CZ102" s="950"/>
      <c r="DA102" s="951"/>
      <c r="DB102" s="949" t="s">
        <v>545</v>
      </c>
      <c r="DC102" s="950"/>
      <c r="DD102" s="950"/>
      <c r="DE102" s="950"/>
      <c r="DF102" s="951"/>
      <c r="DG102" s="949" t="s">
        <v>545</v>
      </c>
      <c r="DH102" s="950"/>
      <c r="DI102" s="950"/>
      <c r="DJ102" s="950"/>
      <c r="DK102" s="951"/>
      <c r="DL102" s="949" t="s">
        <v>545</v>
      </c>
      <c r="DM102" s="950"/>
      <c r="DN102" s="950"/>
      <c r="DO102" s="950"/>
      <c r="DP102" s="951"/>
      <c r="DQ102" s="949" t="s">
        <v>545</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1605862</v>
      </c>
      <c r="AB110" s="886"/>
      <c r="AC110" s="886"/>
      <c r="AD110" s="886"/>
      <c r="AE110" s="887"/>
      <c r="AF110" s="888">
        <v>1487261</v>
      </c>
      <c r="AG110" s="886"/>
      <c r="AH110" s="886"/>
      <c r="AI110" s="886"/>
      <c r="AJ110" s="887"/>
      <c r="AK110" s="888">
        <v>1620607</v>
      </c>
      <c r="AL110" s="886"/>
      <c r="AM110" s="886"/>
      <c r="AN110" s="886"/>
      <c r="AO110" s="887"/>
      <c r="AP110" s="889">
        <v>15.6</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15660203</v>
      </c>
      <c r="BR110" s="833"/>
      <c r="BS110" s="833"/>
      <c r="BT110" s="833"/>
      <c r="BU110" s="833"/>
      <c r="BV110" s="833">
        <v>15917526</v>
      </c>
      <c r="BW110" s="833"/>
      <c r="BX110" s="833"/>
      <c r="BY110" s="833"/>
      <c r="BZ110" s="833"/>
      <c r="CA110" s="833">
        <v>15543131</v>
      </c>
      <c r="CB110" s="833"/>
      <c r="CC110" s="833"/>
      <c r="CD110" s="833"/>
      <c r="CE110" s="833"/>
      <c r="CF110" s="857">
        <v>149.80000000000001</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223917</v>
      </c>
      <c r="BR111" s="805"/>
      <c r="BS111" s="805"/>
      <c r="BT111" s="805"/>
      <c r="BU111" s="805"/>
      <c r="BV111" s="805">
        <v>202821</v>
      </c>
      <c r="BW111" s="805"/>
      <c r="BX111" s="805"/>
      <c r="BY111" s="805"/>
      <c r="BZ111" s="805"/>
      <c r="CA111" s="805">
        <v>183713</v>
      </c>
      <c r="CB111" s="805"/>
      <c r="CC111" s="805"/>
      <c r="CD111" s="805"/>
      <c r="CE111" s="805"/>
      <c r="CF111" s="866">
        <v>1.8</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7047567</v>
      </c>
      <c r="BR112" s="805"/>
      <c r="BS112" s="805"/>
      <c r="BT112" s="805"/>
      <c r="BU112" s="805"/>
      <c r="BV112" s="805">
        <v>6534018</v>
      </c>
      <c r="BW112" s="805"/>
      <c r="BX112" s="805"/>
      <c r="BY112" s="805"/>
      <c r="BZ112" s="805"/>
      <c r="CA112" s="805">
        <v>6242897</v>
      </c>
      <c r="CB112" s="805"/>
      <c r="CC112" s="805"/>
      <c r="CD112" s="805"/>
      <c r="CE112" s="805"/>
      <c r="CF112" s="866">
        <v>60.2</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885658</v>
      </c>
      <c r="AB113" s="914"/>
      <c r="AC113" s="914"/>
      <c r="AD113" s="914"/>
      <c r="AE113" s="915"/>
      <c r="AF113" s="916">
        <v>836728</v>
      </c>
      <c r="AG113" s="914"/>
      <c r="AH113" s="914"/>
      <c r="AI113" s="914"/>
      <c r="AJ113" s="915"/>
      <c r="AK113" s="916">
        <v>769148</v>
      </c>
      <c r="AL113" s="914"/>
      <c r="AM113" s="914"/>
      <c r="AN113" s="914"/>
      <c r="AO113" s="915"/>
      <c r="AP113" s="917">
        <v>7.4</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778143</v>
      </c>
      <c r="BR113" s="805"/>
      <c r="BS113" s="805"/>
      <c r="BT113" s="805"/>
      <c r="BU113" s="805"/>
      <c r="BV113" s="805">
        <v>671449</v>
      </c>
      <c r="BW113" s="805"/>
      <c r="BX113" s="805"/>
      <c r="BY113" s="805"/>
      <c r="BZ113" s="805"/>
      <c r="CA113" s="805">
        <v>614433</v>
      </c>
      <c r="CB113" s="805"/>
      <c r="CC113" s="805"/>
      <c r="CD113" s="805"/>
      <c r="CE113" s="805"/>
      <c r="CF113" s="866">
        <v>5.9</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145550</v>
      </c>
      <c r="AB114" s="768"/>
      <c r="AC114" s="768"/>
      <c r="AD114" s="768"/>
      <c r="AE114" s="769"/>
      <c r="AF114" s="770">
        <v>100968</v>
      </c>
      <c r="AG114" s="768"/>
      <c r="AH114" s="768"/>
      <c r="AI114" s="768"/>
      <c r="AJ114" s="769"/>
      <c r="AK114" s="770">
        <v>98926</v>
      </c>
      <c r="AL114" s="768"/>
      <c r="AM114" s="768"/>
      <c r="AN114" s="768"/>
      <c r="AO114" s="769"/>
      <c r="AP114" s="815">
        <v>1</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2051626</v>
      </c>
      <c r="BR114" s="805"/>
      <c r="BS114" s="805"/>
      <c r="BT114" s="805"/>
      <c r="BU114" s="805"/>
      <c r="BV114" s="805">
        <v>1904919</v>
      </c>
      <c r="BW114" s="805"/>
      <c r="BX114" s="805"/>
      <c r="BY114" s="805"/>
      <c r="BZ114" s="805"/>
      <c r="CA114" s="805">
        <v>1927925</v>
      </c>
      <c r="CB114" s="805"/>
      <c r="CC114" s="805"/>
      <c r="CD114" s="805"/>
      <c r="CE114" s="805"/>
      <c r="CF114" s="866">
        <v>18.600000000000001</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8568</v>
      </c>
      <c r="AB115" s="914"/>
      <c r="AC115" s="914"/>
      <c r="AD115" s="914"/>
      <c r="AE115" s="915"/>
      <c r="AF115" s="916">
        <v>8625</v>
      </c>
      <c r="AG115" s="914"/>
      <c r="AH115" s="914"/>
      <c r="AI115" s="914"/>
      <c r="AJ115" s="915"/>
      <c r="AK115" s="916">
        <v>12657</v>
      </c>
      <c r="AL115" s="914"/>
      <c r="AM115" s="914"/>
      <c r="AN115" s="914"/>
      <c r="AO115" s="915"/>
      <c r="AP115" s="917">
        <v>0.1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581</v>
      </c>
      <c r="BR115" s="805"/>
      <c r="BS115" s="805"/>
      <c r="BT115" s="805"/>
      <c r="BU115" s="805"/>
      <c r="BV115" s="805">
        <v>924</v>
      </c>
      <c r="BW115" s="805"/>
      <c r="BX115" s="805"/>
      <c r="BY115" s="805"/>
      <c r="BZ115" s="805"/>
      <c r="CA115" s="805">
        <v>2244</v>
      </c>
      <c r="CB115" s="805"/>
      <c r="CC115" s="805"/>
      <c r="CD115" s="805"/>
      <c r="CE115" s="805"/>
      <c r="CF115" s="866">
        <v>0</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2645638</v>
      </c>
      <c r="AB117" s="900"/>
      <c r="AC117" s="900"/>
      <c r="AD117" s="900"/>
      <c r="AE117" s="901"/>
      <c r="AF117" s="902">
        <v>2433582</v>
      </c>
      <c r="AG117" s="900"/>
      <c r="AH117" s="900"/>
      <c r="AI117" s="900"/>
      <c r="AJ117" s="901"/>
      <c r="AK117" s="902">
        <v>2501338</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25762037</v>
      </c>
      <c r="BR119" s="836"/>
      <c r="BS119" s="836"/>
      <c r="BT119" s="836"/>
      <c r="BU119" s="836"/>
      <c r="BV119" s="836">
        <v>25231657</v>
      </c>
      <c r="BW119" s="836"/>
      <c r="BX119" s="836"/>
      <c r="BY119" s="836"/>
      <c r="BZ119" s="836"/>
      <c r="CA119" s="836">
        <v>24514343</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223917</v>
      </c>
      <c r="DH119" s="751"/>
      <c r="DI119" s="751"/>
      <c r="DJ119" s="751"/>
      <c r="DK119" s="752"/>
      <c r="DL119" s="753">
        <v>202821</v>
      </c>
      <c r="DM119" s="751"/>
      <c r="DN119" s="751"/>
      <c r="DO119" s="751"/>
      <c r="DP119" s="752"/>
      <c r="DQ119" s="753">
        <v>183713</v>
      </c>
      <c r="DR119" s="751"/>
      <c r="DS119" s="751"/>
      <c r="DT119" s="751"/>
      <c r="DU119" s="752"/>
      <c r="DV119" s="839">
        <v>1.8</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6236706</v>
      </c>
      <c r="BR120" s="833"/>
      <c r="BS120" s="833"/>
      <c r="BT120" s="833"/>
      <c r="BU120" s="833"/>
      <c r="BV120" s="833">
        <v>6662741</v>
      </c>
      <c r="BW120" s="833"/>
      <c r="BX120" s="833"/>
      <c r="BY120" s="833"/>
      <c r="BZ120" s="833"/>
      <c r="CA120" s="833">
        <v>7765390</v>
      </c>
      <c r="CB120" s="833"/>
      <c r="CC120" s="833"/>
      <c r="CD120" s="833"/>
      <c r="CE120" s="833"/>
      <c r="CF120" s="857">
        <v>74.8</v>
      </c>
      <c r="CG120" s="858"/>
      <c r="CH120" s="858"/>
      <c r="CI120" s="858"/>
      <c r="CJ120" s="858"/>
      <c r="CK120" s="859" t="s">
        <v>437</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4533155</v>
      </c>
      <c r="DH120" s="833"/>
      <c r="DI120" s="833"/>
      <c r="DJ120" s="833"/>
      <c r="DK120" s="833"/>
      <c r="DL120" s="833">
        <v>4052026</v>
      </c>
      <c r="DM120" s="833"/>
      <c r="DN120" s="833"/>
      <c r="DO120" s="833"/>
      <c r="DP120" s="833"/>
      <c r="DQ120" s="833">
        <v>3727978</v>
      </c>
      <c r="DR120" s="833"/>
      <c r="DS120" s="833"/>
      <c r="DT120" s="833"/>
      <c r="DU120" s="833"/>
      <c r="DV120" s="834">
        <v>35.9</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1406454</v>
      </c>
      <c r="BR121" s="805"/>
      <c r="BS121" s="805"/>
      <c r="BT121" s="805"/>
      <c r="BU121" s="805"/>
      <c r="BV121" s="805">
        <v>1449163</v>
      </c>
      <c r="BW121" s="805"/>
      <c r="BX121" s="805"/>
      <c r="BY121" s="805"/>
      <c r="BZ121" s="805"/>
      <c r="CA121" s="805">
        <v>1404165</v>
      </c>
      <c r="CB121" s="805"/>
      <c r="CC121" s="805"/>
      <c r="CD121" s="805"/>
      <c r="CE121" s="805"/>
      <c r="CF121" s="866">
        <v>13.5</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1718055</v>
      </c>
      <c r="DH121" s="805"/>
      <c r="DI121" s="805"/>
      <c r="DJ121" s="805"/>
      <c r="DK121" s="805"/>
      <c r="DL121" s="805">
        <v>1956158</v>
      </c>
      <c r="DM121" s="805"/>
      <c r="DN121" s="805"/>
      <c r="DO121" s="805"/>
      <c r="DP121" s="805"/>
      <c r="DQ121" s="805">
        <v>1914993</v>
      </c>
      <c r="DR121" s="805"/>
      <c r="DS121" s="805"/>
      <c r="DT121" s="805"/>
      <c r="DU121" s="805"/>
      <c r="DV121" s="782">
        <v>18.5</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15454621</v>
      </c>
      <c r="BR122" s="836"/>
      <c r="BS122" s="836"/>
      <c r="BT122" s="836"/>
      <c r="BU122" s="836"/>
      <c r="BV122" s="836">
        <v>15441618</v>
      </c>
      <c r="BW122" s="836"/>
      <c r="BX122" s="836"/>
      <c r="BY122" s="836"/>
      <c r="BZ122" s="836"/>
      <c r="CA122" s="836">
        <v>14872692</v>
      </c>
      <c r="CB122" s="836"/>
      <c r="CC122" s="836"/>
      <c r="CD122" s="836"/>
      <c r="CE122" s="836"/>
      <c r="CF122" s="837">
        <v>143.30000000000001</v>
      </c>
      <c r="CG122" s="838"/>
      <c r="CH122" s="838"/>
      <c r="CI122" s="838"/>
      <c r="CJ122" s="838"/>
      <c r="CK122" s="860"/>
      <c r="CL122" s="846"/>
      <c r="CM122" s="846"/>
      <c r="CN122" s="846"/>
      <c r="CO122" s="847"/>
      <c r="CP122" s="826" t="s">
        <v>387</v>
      </c>
      <c r="CQ122" s="827"/>
      <c r="CR122" s="827"/>
      <c r="CS122" s="827"/>
      <c r="CT122" s="827"/>
      <c r="CU122" s="827"/>
      <c r="CV122" s="827"/>
      <c r="CW122" s="827"/>
      <c r="CX122" s="827"/>
      <c r="CY122" s="827"/>
      <c r="CZ122" s="827"/>
      <c r="DA122" s="827"/>
      <c r="DB122" s="827"/>
      <c r="DC122" s="827"/>
      <c r="DD122" s="827"/>
      <c r="DE122" s="827"/>
      <c r="DF122" s="828"/>
      <c r="DG122" s="804">
        <v>796357</v>
      </c>
      <c r="DH122" s="805"/>
      <c r="DI122" s="805"/>
      <c r="DJ122" s="805"/>
      <c r="DK122" s="805"/>
      <c r="DL122" s="805">
        <v>525834</v>
      </c>
      <c r="DM122" s="805"/>
      <c r="DN122" s="805"/>
      <c r="DO122" s="805"/>
      <c r="DP122" s="805"/>
      <c r="DQ122" s="805">
        <v>599926</v>
      </c>
      <c r="DR122" s="805"/>
      <c r="DS122" s="805"/>
      <c r="DT122" s="805"/>
      <c r="DU122" s="805"/>
      <c r="DV122" s="782">
        <v>5.8</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23097781</v>
      </c>
      <c r="BR123" s="824"/>
      <c r="BS123" s="824"/>
      <c r="BT123" s="824"/>
      <c r="BU123" s="824"/>
      <c r="BV123" s="824">
        <v>23553522</v>
      </c>
      <c r="BW123" s="824"/>
      <c r="BX123" s="824"/>
      <c r="BY123" s="824"/>
      <c r="BZ123" s="824"/>
      <c r="CA123" s="824">
        <v>24042247</v>
      </c>
      <c r="CB123" s="824"/>
      <c r="CC123" s="824"/>
      <c r="CD123" s="824"/>
      <c r="CE123" s="824"/>
      <c r="CF123" s="734"/>
      <c r="CG123" s="735"/>
      <c r="CH123" s="735"/>
      <c r="CI123" s="735"/>
      <c r="CJ123" s="825"/>
      <c r="CK123" s="860"/>
      <c r="CL123" s="846"/>
      <c r="CM123" s="846"/>
      <c r="CN123" s="846"/>
      <c r="CO123" s="847"/>
      <c r="CP123" s="826" t="s">
        <v>442</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26.1</v>
      </c>
      <c r="BR124" s="822"/>
      <c r="BS124" s="822"/>
      <c r="BT124" s="822"/>
      <c r="BU124" s="822"/>
      <c r="BV124" s="822">
        <v>15.9</v>
      </c>
      <c r="BW124" s="822"/>
      <c r="BX124" s="822"/>
      <c r="BY124" s="822"/>
      <c r="BZ124" s="822"/>
      <c r="CA124" s="822">
        <v>4.5</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8559</v>
      </c>
      <c r="AB126" s="768"/>
      <c r="AC126" s="768"/>
      <c r="AD126" s="768"/>
      <c r="AE126" s="769"/>
      <c r="AF126" s="770">
        <v>8625</v>
      </c>
      <c r="AG126" s="768"/>
      <c r="AH126" s="768"/>
      <c r="AI126" s="768"/>
      <c r="AJ126" s="769"/>
      <c r="AK126" s="770">
        <v>12657</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9</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107059</v>
      </c>
      <c r="AB128" s="789"/>
      <c r="AC128" s="789"/>
      <c r="AD128" s="789"/>
      <c r="AE128" s="790"/>
      <c r="AF128" s="791">
        <v>113315</v>
      </c>
      <c r="AG128" s="789"/>
      <c r="AH128" s="789"/>
      <c r="AI128" s="789"/>
      <c r="AJ128" s="790"/>
      <c r="AK128" s="791">
        <v>88656</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111</v>
      </c>
      <c r="BG128" s="775"/>
      <c r="BH128" s="775"/>
      <c r="BI128" s="775"/>
      <c r="BJ128" s="775"/>
      <c r="BK128" s="775"/>
      <c r="BL128" s="798"/>
      <c r="BM128" s="774">
        <v>13.09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v>581</v>
      </c>
      <c r="DH128" s="779"/>
      <c r="DI128" s="779"/>
      <c r="DJ128" s="779"/>
      <c r="DK128" s="779"/>
      <c r="DL128" s="779">
        <v>924</v>
      </c>
      <c r="DM128" s="779"/>
      <c r="DN128" s="779"/>
      <c r="DO128" s="779"/>
      <c r="DP128" s="779"/>
      <c r="DQ128" s="779">
        <v>2244</v>
      </c>
      <c r="DR128" s="779"/>
      <c r="DS128" s="779"/>
      <c r="DT128" s="779"/>
      <c r="DU128" s="779"/>
      <c r="DV128" s="780">
        <v>0</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11554022</v>
      </c>
      <c r="AB129" s="768"/>
      <c r="AC129" s="768"/>
      <c r="AD129" s="768"/>
      <c r="AE129" s="769"/>
      <c r="AF129" s="770">
        <v>11850300</v>
      </c>
      <c r="AG129" s="768"/>
      <c r="AH129" s="768"/>
      <c r="AI129" s="768"/>
      <c r="AJ129" s="769"/>
      <c r="AK129" s="770">
        <v>11739413</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111</v>
      </c>
      <c r="BG129" s="758"/>
      <c r="BH129" s="758"/>
      <c r="BI129" s="758"/>
      <c r="BJ129" s="758"/>
      <c r="BK129" s="758"/>
      <c r="BL129" s="759"/>
      <c r="BM129" s="757">
        <v>18.09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1372161</v>
      </c>
      <c r="AB130" s="768"/>
      <c r="AC130" s="768"/>
      <c r="AD130" s="768"/>
      <c r="AE130" s="769"/>
      <c r="AF130" s="770">
        <v>1359960</v>
      </c>
      <c r="AG130" s="768"/>
      <c r="AH130" s="768"/>
      <c r="AI130" s="768"/>
      <c r="AJ130" s="769"/>
      <c r="AK130" s="770">
        <v>1363712</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10.199999999999999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10181861</v>
      </c>
      <c r="AB131" s="751"/>
      <c r="AC131" s="751"/>
      <c r="AD131" s="751"/>
      <c r="AE131" s="752"/>
      <c r="AF131" s="753">
        <v>10490340</v>
      </c>
      <c r="AG131" s="751"/>
      <c r="AH131" s="751"/>
      <c r="AI131" s="751"/>
      <c r="AJ131" s="752"/>
      <c r="AK131" s="753">
        <v>10375701</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4.5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11.4558429</v>
      </c>
      <c r="AB132" s="731"/>
      <c r="AC132" s="731"/>
      <c r="AD132" s="731"/>
      <c r="AE132" s="732"/>
      <c r="AF132" s="733">
        <v>9.154202819</v>
      </c>
      <c r="AG132" s="731"/>
      <c r="AH132" s="731"/>
      <c r="AI132" s="731"/>
      <c r="AJ132" s="732"/>
      <c r="AK132" s="733">
        <v>10.10987113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11.7</v>
      </c>
      <c r="AB133" s="710"/>
      <c r="AC133" s="710"/>
      <c r="AD133" s="710"/>
      <c r="AE133" s="711"/>
      <c r="AF133" s="709">
        <v>10.8</v>
      </c>
      <c r="AG133" s="710"/>
      <c r="AH133" s="710"/>
      <c r="AI133" s="710"/>
      <c r="AJ133" s="711"/>
      <c r="AK133" s="709">
        <v>10.199999999999999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2" t="s">
        <v>470</v>
      </c>
      <c r="L7" s="256"/>
      <c r="M7" s="257" t="s">
        <v>471</v>
      </c>
      <c r="N7" s="258"/>
    </row>
    <row r="8" spans="1:16">
      <c r="A8" s="250"/>
      <c r="B8" s="246"/>
      <c r="C8" s="246"/>
      <c r="D8" s="246"/>
      <c r="E8" s="246"/>
      <c r="F8" s="246"/>
      <c r="G8" s="259"/>
      <c r="H8" s="260"/>
      <c r="I8" s="260"/>
      <c r="J8" s="261"/>
      <c r="K8" s="1123"/>
      <c r="L8" s="262" t="s">
        <v>472</v>
      </c>
      <c r="M8" s="263" t="s">
        <v>473</v>
      </c>
      <c r="N8" s="264" t="s">
        <v>474</v>
      </c>
    </row>
    <row r="9" spans="1:16">
      <c r="A9" s="250"/>
      <c r="B9" s="246"/>
      <c r="C9" s="246"/>
      <c r="D9" s="246"/>
      <c r="E9" s="246"/>
      <c r="F9" s="246"/>
      <c r="G9" s="1136" t="s">
        <v>475</v>
      </c>
      <c r="H9" s="1137"/>
      <c r="I9" s="1137"/>
      <c r="J9" s="1138"/>
      <c r="K9" s="265">
        <v>2586839</v>
      </c>
      <c r="L9" s="266">
        <v>47939</v>
      </c>
      <c r="M9" s="267">
        <v>57713</v>
      </c>
      <c r="N9" s="268">
        <v>-16.899999999999999</v>
      </c>
    </row>
    <row r="10" spans="1:16">
      <c r="A10" s="250"/>
      <c r="B10" s="246"/>
      <c r="C10" s="246"/>
      <c r="D10" s="246"/>
      <c r="E10" s="246"/>
      <c r="F10" s="246"/>
      <c r="G10" s="1136" t="s">
        <v>476</v>
      </c>
      <c r="H10" s="1137"/>
      <c r="I10" s="1137"/>
      <c r="J10" s="1138"/>
      <c r="K10" s="269">
        <v>51435</v>
      </c>
      <c r="L10" s="270">
        <v>953</v>
      </c>
      <c r="M10" s="271">
        <v>3737</v>
      </c>
      <c r="N10" s="272">
        <v>-74.5</v>
      </c>
    </row>
    <row r="11" spans="1:16" ht="13.5" customHeight="1">
      <c r="A11" s="250"/>
      <c r="B11" s="246"/>
      <c r="C11" s="246"/>
      <c r="D11" s="246"/>
      <c r="E11" s="246"/>
      <c r="F11" s="246"/>
      <c r="G11" s="1136" t="s">
        <v>477</v>
      </c>
      <c r="H11" s="1137"/>
      <c r="I11" s="1137"/>
      <c r="J11" s="1138"/>
      <c r="K11" s="269">
        <v>461344</v>
      </c>
      <c r="L11" s="270">
        <v>8550</v>
      </c>
      <c r="M11" s="271">
        <v>6346</v>
      </c>
      <c r="N11" s="272">
        <v>34.700000000000003</v>
      </c>
    </row>
    <row r="12" spans="1:16" ht="13.5" customHeight="1">
      <c r="A12" s="250"/>
      <c r="B12" s="246"/>
      <c r="C12" s="246"/>
      <c r="D12" s="246"/>
      <c r="E12" s="246"/>
      <c r="F12" s="246"/>
      <c r="G12" s="1136" t="s">
        <v>478</v>
      </c>
      <c r="H12" s="1137"/>
      <c r="I12" s="1137"/>
      <c r="J12" s="1138"/>
      <c r="K12" s="269" t="s">
        <v>479</v>
      </c>
      <c r="L12" s="270" t="s">
        <v>479</v>
      </c>
      <c r="M12" s="271">
        <v>800</v>
      </c>
      <c r="N12" s="272" t="s">
        <v>479</v>
      </c>
    </row>
    <row r="13" spans="1:16" ht="13.5" customHeight="1">
      <c r="A13" s="250"/>
      <c r="B13" s="246"/>
      <c r="C13" s="246"/>
      <c r="D13" s="246"/>
      <c r="E13" s="246"/>
      <c r="F13" s="246"/>
      <c r="G13" s="1136" t="s">
        <v>480</v>
      </c>
      <c r="H13" s="1137"/>
      <c r="I13" s="1137"/>
      <c r="J13" s="1138"/>
      <c r="K13" s="269" t="s">
        <v>479</v>
      </c>
      <c r="L13" s="270" t="s">
        <v>479</v>
      </c>
      <c r="M13" s="271">
        <v>1</v>
      </c>
      <c r="N13" s="272" t="s">
        <v>479</v>
      </c>
    </row>
    <row r="14" spans="1:16" ht="13.5" customHeight="1">
      <c r="A14" s="250"/>
      <c r="B14" s="246"/>
      <c r="C14" s="246"/>
      <c r="D14" s="246"/>
      <c r="E14" s="246"/>
      <c r="F14" s="246"/>
      <c r="G14" s="1136" t="s">
        <v>481</v>
      </c>
      <c r="H14" s="1137"/>
      <c r="I14" s="1137"/>
      <c r="J14" s="1138"/>
      <c r="K14" s="269" t="s">
        <v>479</v>
      </c>
      <c r="L14" s="270" t="s">
        <v>479</v>
      </c>
      <c r="M14" s="271">
        <v>2571</v>
      </c>
      <c r="N14" s="272" t="s">
        <v>479</v>
      </c>
    </row>
    <row r="15" spans="1:16" ht="13.5" customHeight="1">
      <c r="A15" s="250"/>
      <c r="B15" s="246"/>
      <c r="C15" s="246"/>
      <c r="D15" s="246"/>
      <c r="E15" s="246"/>
      <c r="F15" s="246"/>
      <c r="G15" s="1136" t="s">
        <v>482</v>
      </c>
      <c r="H15" s="1137"/>
      <c r="I15" s="1137"/>
      <c r="J15" s="1138"/>
      <c r="K15" s="269">
        <v>48841</v>
      </c>
      <c r="L15" s="270">
        <v>905</v>
      </c>
      <c r="M15" s="271">
        <v>1342</v>
      </c>
      <c r="N15" s="272">
        <v>-32.6</v>
      </c>
    </row>
    <row r="16" spans="1:16">
      <c r="A16" s="250"/>
      <c r="B16" s="246"/>
      <c r="C16" s="246"/>
      <c r="D16" s="246"/>
      <c r="E16" s="246"/>
      <c r="F16" s="246"/>
      <c r="G16" s="1139" t="s">
        <v>483</v>
      </c>
      <c r="H16" s="1140"/>
      <c r="I16" s="1140"/>
      <c r="J16" s="1141"/>
      <c r="K16" s="270">
        <v>-170900</v>
      </c>
      <c r="L16" s="270">
        <v>-3167</v>
      </c>
      <c r="M16" s="271">
        <v>-4975</v>
      </c>
      <c r="N16" s="272">
        <v>-36.299999999999997</v>
      </c>
    </row>
    <row r="17" spans="1:16">
      <c r="A17" s="250"/>
      <c r="B17" s="246"/>
      <c r="C17" s="246"/>
      <c r="D17" s="246"/>
      <c r="E17" s="246"/>
      <c r="F17" s="246"/>
      <c r="G17" s="1139" t="s">
        <v>170</v>
      </c>
      <c r="H17" s="1140"/>
      <c r="I17" s="1140"/>
      <c r="J17" s="1141"/>
      <c r="K17" s="270">
        <v>2977559</v>
      </c>
      <c r="L17" s="270">
        <v>55180</v>
      </c>
      <c r="M17" s="271">
        <v>67535</v>
      </c>
      <c r="N17" s="272">
        <v>-18.3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33" t="s">
        <v>488</v>
      </c>
      <c r="H21" s="1134"/>
      <c r="I21" s="1134"/>
      <c r="J21" s="1135"/>
      <c r="K21" s="282">
        <v>6.3</v>
      </c>
      <c r="L21" s="283">
        <v>6.24</v>
      </c>
      <c r="M21" s="284">
        <v>0.06</v>
      </c>
      <c r="N21" s="251"/>
      <c r="O21" s="285"/>
      <c r="P21" s="281"/>
    </row>
    <row r="22" spans="1:16" s="286" customFormat="1">
      <c r="A22" s="281"/>
      <c r="B22" s="251"/>
      <c r="C22" s="251"/>
      <c r="D22" s="251"/>
      <c r="E22" s="251"/>
      <c r="F22" s="251"/>
      <c r="G22" s="1133" t="s">
        <v>489</v>
      </c>
      <c r="H22" s="1134"/>
      <c r="I22" s="1134"/>
      <c r="J22" s="1135"/>
      <c r="K22" s="287">
        <v>97</v>
      </c>
      <c r="L22" s="288">
        <v>98.7</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2" t="s">
        <v>470</v>
      </c>
      <c r="L30" s="256"/>
      <c r="M30" s="257" t="s">
        <v>471</v>
      </c>
      <c r="N30" s="258"/>
    </row>
    <row r="31" spans="1:16">
      <c r="A31" s="250"/>
      <c r="B31" s="246"/>
      <c r="C31" s="246"/>
      <c r="D31" s="246"/>
      <c r="E31" s="246"/>
      <c r="F31" s="246"/>
      <c r="G31" s="259"/>
      <c r="H31" s="260"/>
      <c r="I31" s="260"/>
      <c r="J31" s="261"/>
      <c r="K31" s="1123"/>
      <c r="L31" s="262" t="s">
        <v>472</v>
      </c>
      <c r="M31" s="263" t="s">
        <v>473</v>
      </c>
      <c r="N31" s="264" t="s">
        <v>474</v>
      </c>
    </row>
    <row r="32" spans="1:16" ht="27" customHeight="1">
      <c r="A32" s="250"/>
      <c r="B32" s="246"/>
      <c r="C32" s="246"/>
      <c r="D32" s="246"/>
      <c r="E32" s="246"/>
      <c r="F32" s="246"/>
      <c r="G32" s="1124" t="s">
        <v>493</v>
      </c>
      <c r="H32" s="1125"/>
      <c r="I32" s="1125"/>
      <c r="J32" s="1126"/>
      <c r="K32" s="296">
        <v>1620607</v>
      </c>
      <c r="L32" s="296">
        <v>30033</v>
      </c>
      <c r="M32" s="297">
        <v>35267</v>
      </c>
      <c r="N32" s="298">
        <v>-14.8</v>
      </c>
    </row>
    <row r="33" spans="1:16" ht="13.5" customHeight="1">
      <c r="A33" s="250"/>
      <c r="B33" s="246"/>
      <c r="C33" s="246"/>
      <c r="D33" s="246"/>
      <c r="E33" s="246"/>
      <c r="F33" s="246"/>
      <c r="G33" s="1124" t="s">
        <v>494</v>
      </c>
      <c r="H33" s="1125"/>
      <c r="I33" s="1125"/>
      <c r="J33" s="1126"/>
      <c r="K33" s="296" t="s">
        <v>479</v>
      </c>
      <c r="L33" s="296" t="s">
        <v>479</v>
      </c>
      <c r="M33" s="297">
        <v>1</v>
      </c>
      <c r="N33" s="298" t="s">
        <v>479</v>
      </c>
    </row>
    <row r="34" spans="1:16" ht="27" customHeight="1">
      <c r="A34" s="250"/>
      <c r="B34" s="246"/>
      <c r="C34" s="246"/>
      <c r="D34" s="246"/>
      <c r="E34" s="246"/>
      <c r="F34" s="246"/>
      <c r="G34" s="1124" t="s">
        <v>495</v>
      </c>
      <c r="H34" s="1125"/>
      <c r="I34" s="1125"/>
      <c r="J34" s="1126"/>
      <c r="K34" s="296" t="s">
        <v>479</v>
      </c>
      <c r="L34" s="296" t="s">
        <v>479</v>
      </c>
      <c r="M34" s="297">
        <v>49</v>
      </c>
      <c r="N34" s="298" t="s">
        <v>479</v>
      </c>
    </row>
    <row r="35" spans="1:16" ht="27" customHeight="1">
      <c r="A35" s="250"/>
      <c r="B35" s="246"/>
      <c r="C35" s="246"/>
      <c r="D35" s="246"/>
      <c r="E35" s="246"/>
      <c r="F35" s="246"/>
      <c r="G35" s="1124" t="s">
        <v>496</v>
      </c>
      <c r="H35" s="1125"/>
      <c r="I35" s="1125"/>
      <c r="J35" s="1126"/>
      <c r="K35" s="296">
        <v>769148</v>
      </c>
      <c r="L35" s="296">
        <v>14254</v>
      </c>
      <c r="M35" s="297">
        <v>9709</v>
      </c>
      <c r="N35" s="298">
        <v>46.8</v>
      </c>
    </row>
    <row r="36" spans="1:16" ht="27" customHeight="1">
      <c r="A36" s="250"/>
      <c r="B36" s="246"/>
      <c r="C36" s="246"/>
      <c r="D36" s="246"/>
      <c r="E36" s="246"/>
      <c r="F36" s="246"/>
      <c r="G36" s="1124" t="s">
        <v>497</v>
      </c>
      <c r="H36" s="1125"/>
      <c r="I36" s="1125"/>
      <c r="J36" s="1126"/>
      <c r="K36" s="296">
        <v>98926</v>
      </c>
      <c r="L36" s="296">
        <v>1833</v>
      </c>
      <c r="M36" s="297">
        <v>2367</v>
      </c>
      <c r="N36" s="298">
        <v>-22.6</v>
      </c>
    </row>
    <row r="37" spans="1:16" ht="13.5" customHeight="1">
      <c r="A37" s="250"/>
      <c r="B37" s="246"/>
      <c r="C37" s="246"/>
      <c r="D37" s="246"/>
      <c r="E37" s="246"/>
      <c r="F37" s="246"/>
      <c r="G37" s="1124" t="s">
        <v>498</v>
      </c>
      <c r="H37" s="1125"/>
      <c r="I37" s="1125"/>
      <c r="J37" s="1126"/>
      <c r="K37" s="296">
        <v>12657</v>
      </c>
      <c r="L37" s="296">
        <v>235</v>
      </c>
      <c r="M37" s="297">
        <v>1205</v>
      </c>
      <c r="N37" s="298">
        <v>-80.5</v>
      </c>
    </row>
    <row r="38" spans="1:16" ht="27" customHeight="1">
      <c r="A38" s="250"/>
      <c r="B38" s="246"/>
      <c r="C38" s="246"/>
      <c r="D38" s="246"/>
      <c r="E38" s="246"/>
      <c r="F38" s="246"/>
      <c r="G38" s="1127" t="s">
        <v>499</v>
      </c>
      <c r="H38" s="1128"/>
      <c r="I38" s="1128"/>
      <c r="J38" s="1129"/>
      <c r="K38" s="299" t="s">
        <v>479</v>
      </c>
      <c r="L38" s="299" t="s">
        <v>479</v>
      </c>
      <c r="M38" s="300">
        <v>3</v>
      </c>
      <c r="N38" s="301" t="s">
        <v>479</v>
      </c>
      <c r="O38" s="295"/>
    </row>
    <row r="39" spans="1:16">
      <c r="A39" s="250"/>
      <c r="B39" s="246"/>
      <c r="C39" s="246"/>
      <c r="D39" s="246"/>
      <c r="E39" s="246"/>
      <c r="F39" s="246"/>
      <c r="G39" s="1127" t="s">
        <v>500</v>
      </c>
      <c r="H39" s="1128"/>
      <c r="I39" s="1128"/>
      <c r="J39" s="1129"/>
      <c r="K39" s="302">
        <v>-88656</v>
      </c>
      <c r="L39" s="302">
        <v>-1643</v>
      </c>
      <c r="M39" s="303">
        <v>-6690</v>
      </c>
      <c r="N39" s="304">
        <v>-75.400000000000006</v>
      </c>
      <c r="O39" s="295"/>
    </row>
    <row r="40" spans="1:16" ht="27" customHeight="1">
      <c r="A40" s="250"/>
      <c r="B40" s="246"/>
      <c r="C40" s="246"/>
      <c r="D40" s="246"/>
      <c r="E40" s="246"/>
      <c r="F40" s="246"/>
      <c r="G40" s="1124" t="s">
        <v>501</v>
      </c>
      <c r="H40" s="1125"/>
      <c r="I40" s="1125"/>
      <c r="J40" s="1126"/>
      <c r="K40" s="302">
        <v>-1363712</v>
      </c>
      <c r="L40" s="302">
        <v>-25272</v>
      </c>
      <c r="M40" s="303">
        <v>-29386</v>
      </c>
      <c r="N40" s="304">
        <v>-14</v>
      </c>
      <c r="O40" s="295"/>
    </row>
    <row r="41" spans="1:16">
      <c r="A41" s="250"/>
      <c r="B41" s="246"/>
      <c r="C41" s="246"/>
      <c r="D41" s="246"/>
      <c r="E41" s="246"/>
      <c r="F41" s="246"/>
      <c r="G41" s="1130" t="s">
        <v>281</v>
      </c>
      <c r="H41" s="1131"/>
      <c r="I41" s="1131"/>
      <c r="J41" s="1132"/>
      <c r="K41" s="296">
        <v>1048970</v>
      </c>
      <c r="L41" s="302">
        <v>19439</v>
      </c>
      <c r="M41" s="303">
        <v>12524</v>
      </c>
      <c r="N41" s="304">
        <v>55.2</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17" t="s">
        <v>470</v>
      </c>
      <c r="J49" s="1119" t="s">
        <v>505</v>
      </c>
      <c r="K49" s="1120"/>
      <c r="L49" s="1120"/>
      <c r="M49" s="1120"/>
      <c r="N49" s="1121"/>
    </row>
    <row r="50" spans="1:14">
      <c r="A50" s="250"/>
      <c r="B50" s="246"/>
      <c r="C50" s="246"/>
      <c r="D50" s="246"/>
      <c r="E50" s="246"/>
      <c r="F50" s="246"/>
      <c r="G50" s="314"/>
      <c r="H50" s="315"/>
      <c r="I50" s="1118"/>
      <c r="J50" s="316" t="s">
        <v>506</v>
      </c>
      <c r="K50" s="317" t="s">
        <v>507</v>
      </c>
      <c r="L50" s="318" t="s">
        <v>508</v>
      </c>
      <c r="M50" s="319" t="s">
        <v>509</v>
      </c>
      <c r="N50" s="320" t="s">
        <v>510</v>
      </c>
    </row>
    <row r="51" spans="1:14">
      <c r="A51" s="250"/>
      <c r="B51" s="246"/>
      <c r="C51" s="246"/>
      <c r="D51" s="246"/>
      <c r="E51" s="246"/>
      <c r="F51" s="246"/>
      <c r="G51" s="312" t="s">
        <v>511</v>
      </c>
      <c r="H51" s="313"/>
      <c r="I51" s="321">
        <v>984096</v>
      </c>
      <c r="J51" s="322">
        <v>17770</v>
      </c>
      <c r="K51" s="323">
        <v>-43.8</v>
      </c>
      <c r="L51" s="324">
        <v>50880</v>
      </c>
      <c r="M51" s="325">
        <v>7</v>
      </c>
      <c r="N51" s="326">
        <v>-50.8</v>
      </c>
    </row>
    <row r="52" spans="1:14">
      <c r="A52" s="250"/>
      <c r="B52" s="246"/>
      <c r="C52" s="246"/>
      <c r="D52" s="246"/>
      <c r="E52" s="246"/>
      <c r="F52" s="246"/>
      <c r="G52" s="327"/>
      <c r="H52" s="328" t="s">
        <v>512</v>
      </c>
      <c r="I52" s="329">
        <v>431894</v>
      </c>
      <c r="J52" s="330">
        <v>7799</v>
      </c>
      <c r="K52" s="331">
        <v>-67.099999999999994</v>
      </c>
      <c r="L52" s="332">
        <v>26879</v>
      </c>
      <c r="M52" s="333">
        <v>2.4</v>
      </c>
      <c r="N52" s="334">
        <v>-69.5</v>
      </c>
    </row>
    <row r="53" spans="1:14">
      <c r="A53" s="250"/>
      <c r="B53" s="246"/>
      <c r="C53" s="246"/>
      <c r="D53" s="246"/>
      <c r="E53" s="246"/>
      <c r="F53" s="246"/>
      <c r="G53" s="312" t="s">
        <v>513</v>
      </c>
      <c r="H53" s="313"/>
      <c r="I53" s="321">
        <v>2511898</v>
      </c>
      <c r="J53" s="322">
        <v>45458</v>
      </c>
      <c r="K53" s="323">
        <v>155.80000000000001</v>
      </c>
      <c r="L53" s="324">
        <v>63956</v>
      </c>
      <c r="M53" s="325">
        <v>25.7</v>
      </c>
      <c r="N53" s="326">
        <v>130.1</v>
      </c>
    </row>
    <row r="54" spans="1:14">
      <c r="A54" s="250"/>
      <c r="B54" s="246"/>
      <c r="C54" s="246"/>
      <c r="D54" s="246"/>
      <c r="E54" s="246"/>
      <c r="F54" s="246"/>
      <c r="G54" s="327"/>
      <c r="H54" s="328" t="s">
        <v>512</v>
      </c>
      <c r="I54" s="329">
        <v>903507</v>
      </c>
      <c r="J54" s="330">
        <v>16351</v>
      </c>
      <c r="K54" s="331">
        <v>109.7</v>
      </c>
      <c r="L54" s="332">
        <v>29239</v>
      </c>
      <c r="M54" s="333">
        <v>8.8000000000000007</v>
      </c>
      <c r="N54" s="334">
        <v>100.9</v>
      </c>
    </row>
    <row r="55" spans="1:14">
      <c r="A55" s="250"/>
      <c r="B55" s="246"/>
      <c r="C55" s="246"/>
      <c r="D55" s="246"/>
      <c r="E55" s="246"/>
      <c r="F55" s="246"/>
      <c r="G55" s="312" t="s">
        <v>514</v>
      </c>
      <c r="H55" s="313"/>
      <c r="I55" s="321">
        <v>3122699</v>
      </c>
      <c r="J55" s="322">
        <v>56959</v>
      </c>
      <c r="K55" s="323">
        <v>25.3</v>
      </c>
      <c r="L55" s="324">
        <v>66255</v>
      </c>
      <c r="M55" s="325">
        <v>3.6</v>
      </c>
      <c r="N55" s="326">
        <v>21.7</v>
      </c>
    </row>
    <row r="56" spans="1:14">
      <c r="A56" s="250"/>
      <c r="B56" s="246"/>
      <c r="C56" s="246"/>
      <c r="D56" s="246"/>
      <c r="E56" s="246"/>
      <c r="F56" s="246"/>
      <c r="G56" s="327"/>
      <c r="H56" s="328" t="s">
        <v>512</v>
      </c>
      <c r="I56" s="329">
        <v>759123</v>
      </c>
      <c r="J56" s="330">
        <v>13847</v>
      </c>
      <c r="K56" s="331">
        <v>-15.3</v>
      </c>
      <c r="L56" s="332">
        <v>31822</v>
      </c>
      <c r="M56" s="333">
        <v>8.8000000000000007</v>
      </c>
      <c r="N56" s="334">
        <v>-24.1</v>
      </c>
    </row>
    <row r="57" spans="1:14">
      <c r="A57" s="250"/>
      <c r="B57" s="246"/>
      <c r="C57" s="246"/>
      <c r="D57" s="246"/>
      <c r="E57" s="246"/>
      <c r="F57" s="246"/>
      <c r="G57" s="312" t="s">
        <v>515</v>
      </c>
      <c r="H57" s="313"/>
      <c r="I57" s="321">
        <v>2071323</v>
      </c>
      <c r="J57" s="322">
        <v>38031</v>
      </c>
      <c r="K57" s="323">
        <v>-33.200000000000003</v>
      </c>
      <c r="L57" s="324">
        <v>47278</v>
      </c>
      <c r="M57" s="325">
        <v>-28.6</v>
      </c>
      <c r="N57" s="326">
        <v>-4.5999999999999996</v>
      </c>
    </row>
    <row r="58" spans="1:14">
      <c r="A58" s="250"/>
      <c r="B58" s="246"/>
      <c r="C58" s="246"/>
      <c r="D58" s="246"/>
      <c r="E58" s="246"/>
      <c r="F58" s="246"/>
      <c r="G58" s="327"/>
      <c r="H58" s="328" t="s">
        <v>512</v>
      </c>
      <c r="I58" s="329">
        <v>895035</v>
      </c>
      <c r="J58" s="330">
        <v>16434</v>
      </c>
      <c r="K58" s="331">
        <v>18.7</v>
      </c>
      <c r="L58" s="332">
        <v>24096</v>
      </c>
      <c r="M58" s="333">
        <v>-24.3</v>
      </c>
      <c r="N58" s="334">
        <v>43</v>
      </c>
    </row>
    <row r="59" spans="1:14">
      <c r="A59" s="250"/>
      <c r="B59" s="246"/>
      <c r="C59" s="246"/>
      <c r="D59" s="246"/>
      <c r="E59" s="246"/>
      <c r="F59" s="246"/>
      <c r="G59" s="312" t="s">
        <v>516</v>
      </c>
      <c r="H59" s="313"/>
      <c r="I59" s="321">
        <v>1386712</v>
      </c>
      <c r="J59" s="322">
        <v>25698</v>
      </c>
      <c r="K59" s="323">
        <v>-32.4</v>
      </c>
      <c r="L59" s="324">
        <v>44504</v>
      </c>
      <c r="M59" s="325">
        <v>-5.9</v>
      </c>
      <c r="N59" s="326">
        <v>-26.5</v>
      </c>
    </row>
    <row r="60" spans="1:14">
      <c r="A60" s="250"/>
      <c r="B60" s="246"/>
      <c r="C60" s="246"/>
      <c r="D60" s="246"/>
      <c r="E60" s="246"/>
      <c r="F60" s="246"/>
      <c r="G60" s="327"/>
      <c r="H60" s="328" t="s">
        <v>512</v>
      </c>
      <c r="I60" s="335">
        <v>643674</v>
      </c>
      <c r="J60" s="330">
        <v>11929</v>
      </c>
      <c r="K60" s="331">
        <v>-27.4</v>
      </c>
      <c r="L60" s="332">
        <v>25876</v>
      </c>
      <c r="M60" s="333">
        <v>7.4</v>
      </c>
      <c r="N60" s="334">
        <v>-34.799999999999997</v>
      </c>
    </row>
    <row r="61" spans="1:14">
      <c r="A61" s="250"/>
      <c r="B61" s="246"/>
      <c r="C61" s="246"/>
      <c r="D61" s="246"/>
      <c r="E61" s="246"/>
      <c r="F61" s="246"/>
      <c r="G61" s="312" t="s">
        <v>517</v>
      </c>
      <c r="H61" s="336"/>
      <c r="I61" s="337">
        <v>2015346</v>
      </c>
      <c r="J61" s="338">
        <v>36783</v>
      </c>
      <c r="K61" s="339">
        <v>14.3</v>
      </c>
      <c r="L61" s="340">
        <v>54575</v>
      </c>
      <c r="M61" s="341">
        <v>0.4</v>
      </c>
      <c r="N61" s="326">
        <v>13.9</v>
      </c>
    </row>
    <row r="62" spans="1:14">
      <c r="A62" s="250"/>
      <c r="B62" s="246"/>
      <c r="C62" s="246"/>
      <c r="D62" s="246"/>
      <c r="E62" s="246"/>
      <c r="F62" s="246"/>
      <c r="G62" s="327"/>
      <c r="H62" s="328" t="s">
        <v>512</v>
      </c>
      <c r="I62" s="329">
        <v>726647</v>
      </c>
      <c r="J62" s="330">
        <v>13272</v>
      </c>
      <c r="K62" s="331">
        <v>3.7</v>
      </c>
      <c r="L62" s="332">
        <v>27582</v>
      </c>
      <c r="M62" s="333">
        <v>0.6</v>
      </c>
      <c r="N62" s="334">
        <v>3.1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21.87</v>
      </c>
      <c r="G47" s="12">
        <v>23.53</v>
      </c>
      <c r="H47" s="12">
        <v>25.04</v>
      </c>
      <c r="I47" s="12">
        <v>26.1</v>
      </c>
      <c r="J47" s="13">
        <v>29.81</v>
      </c>
    </row>
    <row r="48" spans="2:10" ht="57.75" customHeight="1">
      <c r="B48" s="14"/>
      <c r="C48" s="1144" t="s">
        <v>4</v>
      </c>
      <c r="D48" s="1144"/>
      <c r="E48" s="1145"/>
      <c r="F48" s="15">
        <v>3.99</v>
      </c>
      <c r="G48" s="16">
        <v>2.74</v>
      </c>
      <c r="H48" s="16">
        <v>3.37</v>
      </c>
      <c r="I48" s="16">
        <v>6.79</v>
      </c>
      <c r="J48" s="17">
        <v>4.79</v>
      </c>
    </row>
    <row r="49" spans="2:10" ht="57.75" customHeight="1" thickBot="1">
      <c r="B49" s="18"/>
      <c r="C49" s="1146" t="s">
        <v>5</v>
      </c>
      <c r="D49" s="1146"/>
      <c r="E49" s="1147"/>
      <c r="F49" s="19">
        <v>1.65</v>
      </c>
      <c r="G49" s="20">
        <v>2.71</v>
      </c>
      <c r="H49" s="20">
        <v>2.48</v>
      </c>
      <c r="I49" s="20">
        <v>5.18</v>
      </c>
      <c r="J49" s="21">
        <v>1.41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