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concurrentManualCount="2"/>
</workbook>
</file>

<file path=xl/calcChain.xml><?xml version="1.0" encoding="utf-8"?>
<calcChain xmlns="http://schemas.openxmlformats.org/spreadsheetml/2006/main">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C36" i="9"/>
  <c r="CO35" i="9"/>
  <c r="BW35" i="9"/>
  <c r="BE35" i="9"/>
  <c r="C35" i="9"/>
  <c r="CO34" i="9"/>
  <c r="BW34" i="9"/>
  <c r="BE34" i="9"/>
  <c r="U34" i="9"/>
  <c r="U35" i="9" s="1"/>
  <c r="U36" i="9" s="1"/>
  <c r="U37" i="9" s="1"/>
  <c r="C34" i="9"/>
  <c r="AM34" i="9" l="1"/>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<sst xmlns="http://schemas.openxmlformats.org/spreadsheetml/2006/main" count="988" uniqueCount="551">
  <si>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</si>
  <si>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</si>
  <si>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</si>
  <si>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</si>
  <si>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</si>
  <si>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</si>
  <si>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</si>
  <si>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</si>
  <si>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</si>
  <si>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</si>
  <si>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</si>
  <si>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</si>
  <si>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</si>
  <si>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</si>
  <si>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</si>
  <si>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</si>
  <si>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</si>
  <si>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</si>
  <si>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</si>
  <si>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</si>
  <si>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</si>
  <si>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</si>
  <si>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</si>
  <si>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</si>
  <si>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</si>
  <si>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</si>
  <si>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</si>
  <si>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</si>
  <si>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</si>
  <si>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</si>
  <si>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</si>
  <si>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</si>
  <si>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</si>
  <si>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</si>
  <si>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</si>
  <si>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</si>
  <si>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</si>
  <si>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</si>
  <si>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</si>
  <si>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</si>
  <si>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</si>
  <si>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</si>
  <si>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</si>
  <si>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</si>
  <si>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</si>
  <si>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</si>
  <si>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</si>
  <si>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</si>
  <si>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</si>
  <si>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</si>
  <si>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</si>
  <si>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</si>
  <si>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</si>
  <si>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</si>
  <si>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</si>
  <si>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</si>
  <si>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</si>
  <si>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</si>
  <si>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</si>
  <si>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</si>
  <si>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</si>
  <si>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</si>
  <si>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</si>
  <si>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</si>
  <si>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</si>
  <si>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</si>
  <si>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</si>
  <si>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</si>
  <si>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</si>
  <si>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</si>
  <si>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</si>
  <si>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</si>
  <si>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</si>
  <si>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</si>
  <si>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</si>
  <si>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</si>
  <si>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</si>
  <si>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</si>
  <si>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</si>
  <si>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</si>
  <si>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</si>
  <si>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荒尾市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</si>
  <si>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</si>
  <si>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</si>
  <si>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</si>
  <si>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</si>
  <si>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</si>
  <si>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</si>
  <si>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</si>
  <si>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</si>
  <si>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</si>
  <si>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</si>
  <si>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</si>
  <si>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</si>
  <si>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</si>
  <si>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</si>
  <si>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</si>
  <si>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</si>
  <si>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</si>
  <si>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</si>
  <si>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</si>
  <si>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</si>
  <si>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</si>
  <si>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</si>
  <si>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</si>
  <si>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</si>
  <si>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</si>
  <si>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</si>
  <si>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</si>
  <si>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</si>
  <si>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</si>
  <si>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</si>
  <si>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</si>
  <si>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</si>
  <si>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</si>
  <si>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</si>
  <si>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</si>
  <si>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</si>
  <si>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</si>
  <si>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</si>
  <si>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</si>
  <si>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</si>
  <si>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</si>
  <si>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</si>
  <si>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</si>
  <si>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</si>
  <si>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</si>
  <si>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</si>
  <si>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</si>
  <si>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</si>
  <si>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</si>
  <si>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</si>
  <si>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</si>
  <si>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</si>
  <si>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</si>
  <si>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</si>
  <si>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</si>
  <si>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</si>
  <si>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</si>
  <si>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</si>
  <si>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</si>
  <si>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</si>
  <si>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</si>
  <si>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</si>
  <si>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</si>
  <si>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</si>
  <si>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</si>
  <si>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</si>
  <si>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</si>
  <si>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</si>
  <si>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</si>
  <si>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</si>
  <si>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</si>
  <si>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</si>
  <si>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</si>
  <si>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</si>
  <si>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</si>
  <si>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</si>
  <si>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</si>
  <si>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</si>
  <si>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</si>
  <si>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</si>
  <si>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</si>
  <si>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</si>
  <si>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</si>
  <si>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</si>
  <si>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</si>
  <si>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</si>
  <si>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</si>
  <si>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</si>
  <si>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</si>
  <si>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</si>
  <si>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</si>
  <si>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</si>
  <si>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</si>
  <si>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</si>
  <si>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</si>
  <si>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</si>
  <si>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</si>
  <si>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</si>
  <si>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</si>
  <si>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</si>
  <si>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</si>
  <si>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</si>
  <si>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</si>
  <si>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</si>
  <si>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</si>
  <si>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</si>
  <si>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</si>
  <si>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</si>
  <si>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</si>
  <si>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</si>
  <si>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</si>
  <si>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</si>
  <si>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</si>
  <si>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</si>
  <si>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熊本県荒尾市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</si>
  <si>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</si>
  <si>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</si>
  <si>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</si>
  <si>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</si>
  <si>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</si>
  <si>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</si>
  <si>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</si>
  <si>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</si>
  <si>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</si>
  <si>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</si>
  <si>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</si>
  <si>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</si>
  <si>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</si>
  <si>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</si>
  <si>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</si>
  <si>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</si>
  <si>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</si>
  <si>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</si>
  <si>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</si>
  <si>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</si>
  <si>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</si>
  <si>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</si>
  <si>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</si>
  <si>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</si>
  <si>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</si>
  <si>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</si>
  <si>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</si>
  <si>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</si>
  <si>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</si>
  <si>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</si>
  <si>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</si>
  <si>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</si>
  <si>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</si>
  <si>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</si>
  <si>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</si>
  <si>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</si>
  <si>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</si>
  <si>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</si>
  <si>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</si>
  <si>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</si>
  <si>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</si>
  <si>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</si>
  <si>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</si>
  <si>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</si>
  <si>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</si>
  <si>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</si>
  <si>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</si>
  <si>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</si>
  <si>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</si>
  <si>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</si>
  <si>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</si>
  <si>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</si>
  <si>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</si>
  <si>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</si>
  <si>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</si>
  <si>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</si>
  <si>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</si>
  <si>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</si>
  <si>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</si>
  <si>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</si>
  <si>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</si>
  <si>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</si>
  <si>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</si>
  <si>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</si>
  <si>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</si>
  <si>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</si>
  <si>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</si>
  <si>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</si>
  <si>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</si>
  <si>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</si>
  <si>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</si>
  <si>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</si>
  <si>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</si>
  <si>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</si>
  <si>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</si>
  <si>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</si>
  <si>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</si>
  <si>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</si>
  <si>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</si>
  <si>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</si>
  <si>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</si>
  <si>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</si>
  <si>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</si>
  <si>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</si>
  <si>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</si>
  <si>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</si>
  <si>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</si>
  <si>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</si>
  <si>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</si>
  <si>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</si>
  <si>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</si>
  <si>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</si>
  <si>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</si>
  <si>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</si>
  <si>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</si>
  <si>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</si>
  <si>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</si>
  <si>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</si>
  <si>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</si>
  <si>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</si>
  <si>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</si>
  <si>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</si>
  <si>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</si>
  <si>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</si>
  <si>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</si>
  <si>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</si>
  <si>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</si>
  <si>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</si>
  <si>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</si>
  <si>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</si>
  <si>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</si>
  <si>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</si>
  <si>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</si>
  <si>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</si>
  <si>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</si>
  <si>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</si>
  <si>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</si>
  <si>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</si>
  <si>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</si>
  <si>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</si>
  <si>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</si>
  <si>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</si>
  <si>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</si>
  <si>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</si>
  <si>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</si>
  <si>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</si>
  <si>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</si>
  <si>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</si>
  <si>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</si>
  <si>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</si>
  <si>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</si>
  <si>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</si>
  <si>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</si>
  <si>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</si>
  <si>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</si>
  <si>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</si>
  <si>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</si>
  <si>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</si>
  <si>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</si>
  <si>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</si>
  <si>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</si>
  <si>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</si>
  <si>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</si>
  <si>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</si>
  <si>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</si>
  <si>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</si>
  <si>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</si>
  <si>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</si>
  <si>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</si>
  <si>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</si>
  <si>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熊本県荒尾市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</si>
  <si>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</si>
  <si>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</si>
  <si>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</si>
  <si>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</si>
  <si>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</si>
  <si>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</si>
  <si>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</si>
  <si>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</si>
  <si>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</si>
  <si>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</si>
  <si>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</si>
  <si>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</si>
  <si>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</si>
  <si>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</si>
  <si>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</si>
  <si>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</si>
  <si>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</si>
  <si>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</si>
  <si>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</si>
  <si>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</si>
  <si>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</si>
  <si>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</si>
  <si>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</si>
  <si>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</si>
  <si>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</si>
  <si>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</si>
  <si>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</si>
  <si>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</si>
  <si>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</si>
  <si>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</si>
  <si>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</si>
  <si>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</si>
  <si>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</si>
  <si>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荒尾市国民健康保険特別会計</t>
    <phoneticPr fontId="5"/>
  </si>
  <si>
    <t>荒尾市介護保険特別会計（保険勘定）</t>
    <phoneticPr fontId="5"/>
  </si>
  <si>
    <t>荒尾市後期高齢者医療特別会計</t>
    <phoneticPr fontId="5"/>
  </si>
  <si>
    <t>荒尾市介護保険特別会計（介護サービス勘定）</t>
    <phoneticPr fontId="5"/>
  </si>
  <si>
    <t>荒尾市水道事業会計</t>
    <phoneticPr fontId="5"/>
  </si>
  <si>
    <t>法適用企業</t>
    <phoneticPr fontId="5"/>
  </si>
  <si>
    <t>荒尾市下水道事業会計</t>
    <phoneticPr fontId="5"/>
  </si>
  <si>
    <t>荒尾市病院事業会計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</si>
  <si>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</si>
  <si>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</si>
  <si>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</si>
  <si>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</si>
  <si>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</si>
  <si>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</si>
  <si>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</si>
  <si>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</si>
  <si>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</si>
  <si>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</si>
  <si>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</si>
  <si>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</si>
  <si>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</si>
  <si>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</si>
  <si>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</si>
  <si>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</si>
  <si>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</si>
  <si>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</si>
  <si>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</si>
  <si>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</si>
  <si>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</si>
  <si>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</si>
  <si>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</si>
  <si>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</si>
  <si>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</si>
  <si>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</si>
  <si>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</si>
  <si>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</si>
  <si>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</si>
  <si>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</si>
  <si>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</si>
  <si>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</si>
  <si>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</si>
  <si>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</si>
  <si>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</si>
  <si>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</si>
  <si>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</si>
  <si>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</si>
  <si>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</si>
  <si>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</si>
  <si>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</si>
  <si>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</si>
  <si>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</si>
  <si>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</si>
  <si>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</si>
  <si>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</si>
  <si>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</si>
  <si>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</si>
  <si>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</si>
  <si>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</si>
  <si>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</si>
  <si>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</si>
  <si>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</si>
  <si>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</si>
  <si>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荒尾市介護保険特別会計（介護サービス事業勘定）</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</si>
  <si>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</si>
  <si>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</si>
  <si>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</si>
  <si>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</si>
  <si>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</si>
  <si>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</si>
  <si>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</si>
  <si>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</si>
  <si>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</si>
  <si>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</si>
  <si>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</si>
  <si>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</si>
  <si>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</si>
  <si>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</si>
  <si>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</si>
  <si>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</si>
  <si>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</si>
  <si>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</si>
  <si>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</si>
  <si>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</si>
  <si>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</si>
  <si>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</si>
  <si>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</si>
  <si>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</si>
  <si>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</si>
  <si>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</si>
  <si>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</si>
  <si>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</si>
  <si>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</si>
  <si>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</si>
  <si>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</si>
  <si>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</si>
  <si>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</si>
  <si>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</si>
  <si>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</si>
  <si>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</si>
  <si>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</si>
  <si>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</si>
  <si>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</si>
  <si>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</si>
  <si>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</si>
  <si>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</si>
  <si>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</si>
  <si>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</si>
  <si>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</si>
  <si>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</si>
  <si>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</si>
  <si>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</si>
  <si>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</si>
  <si>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</si>
  <si>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</si>
  <si>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</si>
  <si>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</si>
  <si>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</si>
  <si>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</si>
  <si>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</si>
  <si>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</si>
  <si>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</si>
  <si>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</si>
  <si>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</si>
  <si>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</si>
  <si>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</si>
  <si>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</si>
  <si>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</si>
  <si>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</si>
  <si>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</si>
  <si>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</si>
  <si>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</si>
  <si>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</si>
  <si>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</si>
  <si>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</si>
  <si>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</si>
  <si>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</si>
  <si>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</si>
  <si>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</si>
  <si>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</si>
  <si>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</si>
  <si>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</si>
  <si>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</si>
  <si>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1.73</t>
  </si>
  <si>
    <t>荒尾市国民健康保険特別会計</t>
  </si>
  <si>
    <t>▲ 0.20</t>
  </si>
  <si>
    <t>▲ 1.51</t>
  </si>
  <si>
    <t>▲ 0.53</t>
  </si>
  <si>
    <t>一般会計</t>
  </si>
  <si>
    <t>荒尾市水道事業会計</t>
  </si>
  <si>
    <t>荒尾市下水道事業会計</t>
  </si>
  <si>
    <t>荒尾市病院事業会計</t>
  </si>
  <si>
    <t>▲ 2.48</t>
  </si>
  <si>
    <t>▲ 1.17</t>
  </si>
  <si>
    <t>▲ 1.12</t>
  </si>
  <si>
    <t>荒尾市介護保険特別会計（保険勘定）</t>
  </si>
  <si>
    <t>荒尾市後期高齢者医療特別会計</t>
  </si>
  <si>
    <t>荒尾市介護保険特別会計（介護サービス勘定）</t>
  </si>
  <si>
    <t>その他会計（赤字）</t>
  </si>
  <si>
    <t>その他会計（黒字）</t>
  </si>
  <si>
    <t>有明広域行政事務組合</t>
    <rPh sb="0" eb="2">
      <t>アリアケ</t>
    </rPh>
    <rPh sb="2" eb="4">
      <t>コウイキ</t>
    </rPh>
    <rPh sb="4" eb="6">
      <t>ギョウセイ</t>
    </rPh>
    <rPh sb="6" eb="8">
      <t>ジム</t>
    </rPh>
    <rPh sb="8" eb="10">
      <t>クミアイ</t>
    </rPh>
    <phoneticPr fontId="2"/>
  </si>
  <si>
    <t>大牟田・荒尾清掃施設組合</t>
    <rPh sb="0" eb="3">
      <t>オオムタ</t>
    </rPh>
    <rPh sb="4" eb="6">
      <t>アラオ</t>
    </rPh>
    <rPh sb="6" eb="8">
      <t>セイソウ</t>
    </rPh>
    <rPh sb="8" eb="10">
      <t>シセツ</t>
    </rPh>
    <rPh sb="10" eb="12">
      <t>クミアイ</t>
    </rPh>
    <phoneticPr fontId="2"/>
  </si>
  <si>
    <t>熊本県後期高齢者医療広域連合(一般会計)</t>
    <rPh sb="0" eb="3">
      <t>クマモトケン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</si>
  <si>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15" eb="17">
      <t>コウキ</t>
    </rPh>
    <rPh sb="17" eb="20">
      <t>コウレイシャ</t>
    </rPh>
    <rPh sb="20" eb="22">
      <t>イリョウ</t>
    </rPh>
    <rPh sb="22" eb="24">
      <t>トクベツ</t>
    </rPh>
    <rPh sb="24" eb="26">
      <t>カイケイ</t>
    </rPh>
    <phoneticPr fontId="2"/>
  </si>
  <si>
    <t>-</t>
    <phoneticPr fontId="2"/>
  </si>
  <si>
    <t>荒尾市土地開発公社</t>
    <rPh sb="0" eb="3">
      <t>アラオシ</t>
    </rPh>
    <rPh sb="3" eb="5">
      <t>トチ</t>
    </rPh>
    <rPh sb="5" eb="7">
      <t>カイハツ</t>
    </rPh>
    <rPh sb="7" eb="9">
      <t>コウシャ</t>
    </rPh>
    <phoneticPr fontId="2"/>
  </si>
  <si>
    <t>荒尾商業開発</t>
    <rPh sb="0" eb="2">
      <t>アラオ</t>
    </rPh>
    <rPh sb="2" eb="4">
      <t>ショウギョウ</t>
    </rPh>
    <rPh sb="4" eb="6">
      <t>カイハツ</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</si>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</sst>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31614</c:v>
                </c:pt>
                <c:pt idx="1">
                  <c:v>17770</c:v>
                </c:pt>
                <c:pt idx="2">
                  <c:v>45458</c:v>
                </c:pt>
                <c:pt idx="3">
                  <c:v>56959</c:v>
                </c:pt>
                <c:pt idx="4">
                  <c:v>38031</c:v>
                </c:pt>
              </c:numCache>
            </c:numRef>
          </c:val>
          <c:smooth val="0"/>
        </c:ser>
        <c:dLbls>
          <c:showLegendKey val="0"/>
          <c:showVal val="0"/>
          <c:showCatName val="0"/>
          <c:showSerName val="0"/>
          <c:showPercent val="0"/>
          <c:showBubbleSize val="0"/>
        </c:dLbls>
        <c:marker val="1"/>
        <c:smooth val="0"/>
        <c:axId val="125947904"/>
        <c:axId val="125949824"/>
      </c:lineChart>
      <c:catAx>
        <c:axId val="125947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949824"/>
        <c:crosses val="autoZero"/>
        <c:auto val="1"/>
        <c:lblAlgn val="ctr"/>
        <c:lblOffset val="100"/>
        <c:tickLblSkip val="1"/>
        <c:tickMarkSkip val="1"/>
        <c:noMultiLvlLbl val="0"/>
      </c:catAx>
      <c:valAx>
        <c:axId val="12594982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947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2.56</c:v>
                </c:pt>
                <c:pt idx="1">
                  <c:v>3.99</c:v>
                </c:pt>
                <c:pt idx="2">
                  <c:v>2.74</c:v>
                </c:pt>
                <c:pt idx="3">
                  <c:v>3.37</c:v>
                </c:pt>
                <c:pt idx="4">
                  <c:v>6.79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20.23</c:v>
                </c:pt>
                <c:pt idx="1">
                  <c:v>21.87</c:v>
                </c:pt>
                <c:pt idx="2">
                  <c:v>23.53</c:v>
                </c:pt>
                <c:pt idx="3">
                  <c:v>25.04</c:v>
                </c:pt>
                <c:pt idx="4">
                  <c:v>26.1</c:v>
                </c:pt>
              </c:numCache>
            </c:numRef>
          </c:val>
        </c:ser>
        <c:dLbls>
          <c:showLegendKey val="0"/>
          <c:showVal val="0"/>
          <c:showCatName val="0"/>
          <c:showSerName val="0"/>
          <c:showPercent val="0"/>
          <c:showBubbleSize val="0"/>
        </c:dLbls>
        <c:gapWidth val="250"/>
        <c:overlap val="100"/>
        <c:axId val="115343360"/>
        <c:axId val="115345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-1.73</c:v>
                </c:pt>
                <c:pt idx="1">
                  <c:v>1.65</c:v>
                </c:pt>
                <c:pt idx="2">
                  <c:v>2.71</c:v>
                </c:pt>
                <c:pt idx="3">
                  <c:v>2.48</c:v>
                </c:pt>
                <c:pt idx="4">
                  <c:v>5.18</c:v>
                </c:pt>
              </c:numCache>
            </c:numRef>
          </c:val>
          <c:smooth val="0"/>
        </c:ser>
        <c:dLbls>
          <c:showLegendKey val="0"/>
          <c:showVal val="0"/>
          <c:showCatName val="0"/>
          <c:showSerName val="0"/>
          <c:showPercent val="0"/>
          <c:showBubbleSize val="0"/>
        </c:dLbls>
        <c:marker val="1"/>
        <c:smooth val="0"/>
        <c:axId val="115343360"/>
        <c:axId val="115345280"/>
      </c:lineChart>
      <c:catAx>
        <c:axId val="11534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345280"/>
        <c:crosses val="autoZero"/>
        <c:auto val="1"/>
        <c:lblAlgn val="ctr"/>
        <c:lblOffset val="100"/>
        <c:tickLblSkip val="1"/>
        <c:tickMarkSkip val="1"/>
        <c:noMultiLvlLbl val="0"/>
      </c:catAx>
      <c:valAx>
        <c:axId val="115345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343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荒尾市介護保険特別会計（介護サービス勘定）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0.02</c:v>
                </c:pt>
                <c:pt idx="4">
                  <c:v>#N/A</c:v>
                </c:pt>
                <c:pt idx="5">
                  <c:v>0.03</c:v>
                </c:pt>
                <c:pt idx="6">
                  <c:v>#N/A</c:v>
                </c:pt>
                <c:pt idx="7">
                  <c:v>0.05</c:v>
                </c:pt>
                <c:pt idx="8">
                  <c:v>#N/A</c:v>
                </c:pt>
                <c:pt idx="9">
                  <c:v>0.05</c:v>
                </c:pt>
              </c:numCache>
            </c:numRef>
          </c:val>
        </c:ser>
        <c:ser>
          <c:idx val="3"/>
          <c:order val="3"/>
          <c:tx>
            <c:strRef>
              <c:f>データシート!$A$30</c:f>
              <c:strCache>
                <c:ptCount val="1"/>
                <c:pt idx="0">
                  <c:v>荒尾市後期高齢者医療特別会計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c:v>
                </c:pt>
                <c:pt idx="2">
                  <c:v>#N/A</c:v>
                </c:pt>
                <c:pt idx="3">
                  <c:v>0.1</c:v>
                </c:pt>
                <c:pt idx="4">
                  <c:v>#N/A</c:v>
                </c:pt>
                <c:pt idx="5">
                  <c:v>0.09</c:v>
                </c:pt>
                <c:pt idx="6">
                  <c:v>#N/A</c:v>
                </c:pt>
                <c:pt idx="7">
                  <c:v>0.1</c:v>
                </c:pt>
                <c:pt idx="8">
                  <c:v>#N/A</c:v>
                </c:pt>
                <c:pt idx="9">
                  <c:v>0.09</c:v>
                </c:pt>
              </c:numCache>
            </c:numRef>
          </c:val>
        </c:ser>
        <c:ser>
          <c:idx val="4"/>
          <c:order val="4"/>
          <c:tx>
            <c:strRef>
              <c:f>データシート!$A$31</c:f>
              <c:strCache>
                <c:ptCount val="1"/>
                <c:pt idx="0">
                  <c:v>荒尾市介護保険特別会計（保険勘定）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0.89</c:v>
                </c:pt>
                <c:pt idx="2">
                  <c:v>#N/A</c:v>
                </c:pt>
                <c:pt idx="3">
                  <c:v>1.23</c:v>
                </c:pt>
                <c:pt idx="4">
                  <c:v>#N/A</c:v>
                </c:pt>
                <c:pt idx="5">
                  <c:v>0.97</c:v>
                </c:pt>
                <c:pt idx="6">
                  <c:v>#N/A</c:v>
                </c:pt>
                <c:pt idx="7">
                  <c:v>1.1000000000000001</c:v>
                </c:pt>
                <c:pt idx="8">
                  <c:v>#N/A</c:v>
                </c:pt>
                <c:pt idx="9">
                  <c:v>1.84</c:v>
                </c:pt>
              </c:numCache>
            </c:numRef>
          </c:val>
        </c:ser>
        <c:ser>
          <c:idx val="5"/>
          <c:order val="5"/>
          <c:tx>
            <c:strRef>
              <c:f>データシート!$A$32</c:f>
              <c:strCache>
                <c:ptCount val="1"/>
                <c:pt idx="0">
                  <c:v>荒尾市病院事業会計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2.48</c:v>
                </c:pt>
                <c:pt idx="1">
                  <c:v>#N/A</c:v>
                </c:pt>
                <c:pt idx="2">
                  <c:v>1.17</c:v>
                </c:pt>
                <c:pt idx="3">
                  <c:v>#N/A</c:v>
                </c:pt>
                <c:pt idx="4">
                  <c:v>1.1200000000000001</c:v>
                </c:pt>
                <c:pt idx="5">
                  <c:v>#N/A</c:v>
                </c:pt>
                <c:pt idx="6">
                  <c:v>#N/A</c:v>
                </c:pt>
                <c:pt idx="7">
                  <c:v>0</c:v>
                </c:pt>
                <c:pt idx="8">
                  <c:v>#N/A</c:v>
                </c:pt>
                <c:pt idx="9">
                  <c:v>1.88</c:v>
                </c:pt>
              </c:numCache>
            </c:numRef>
          </c:val>
        </c:ser>
        <c:ser>
          <c:idx val="6"/>
          <c:order val="6"/>
          <c:tx>
            <c:strRef>
              <c:f>データシート!$A$33</c:f>
              <c:strCache>
                <c:ptCount val="1"/>
                <c:pt idx="0">
                  <c:v>荒尾市下水道事業会計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0.76</c:v>
                </c:pt>
                <c:pt idx="6">
                  <c:v>#N/A</c:v>
                </c:pt>
                <c:pt idx="7">
                  <c:v>2.0099999999999998</c:v>
                </c:pt>
                <c:pt idx="8">
                  <c:v>#N/A</c:v>
                </c:pt>
                <c:pt idx="9">
                  <c:v>2.31</c:v>
                </c:pt>
              </c:numCache>
            </c:numRef>
          </c:val>
        </c:ser>
        <c:ser>
          <c:idx val="7"/>
          <c:order val="7"/>
          <c:tx>
            <c:strRef>
              <c:f>データシート!$A$34</c:f>
              <c:strCache>
                <c:ptCount val="1"/>
                <c:pt idx="0">
                  <c:v>荒尾市水道事業会計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3.58</c:v>
                </c:pt>
                <c:pt idx="2">
                  <c:v>#N/A</c:v>
                </c:pt>
                <c:pt idx="3">
                  <c:v>3.77</c:v>
                </c:pt>
                <c:pt idx="4">
                  <c:v>#N/A</c:v>
                </c:pt>
                <c:pt idx="5">
                  <c:v>4.84</c:v>
                </c:pt>
                <c:pt idx="6">
                  <c:v>#N/A</c:v>
                </c:pt>
                <c:pt idx="7">
                  <c:v>5.58</c:v>
                </c:pt>
                <c:pt idx="8">
                  <c:v>#N/A</c:v>
                </c:pt>
                <c:pt idx="9">
                  <c:v>5.47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2.56</c:v>
                </c:pt>
                <c:pt idx="2">
                  <c:v>#N/A</c:v>
                </c:pt>
                <c:pt idx="3">
                  <c:v>3.98</c:v>
                </c:pt>
                <c:pt idx="4">
                  <c:v>#N/A</c:v>
                </c:pt>
                <c:pt idx="5">
                  <c:v>2.74</c:v>
                </c:pt>
                <c:pt idx="6">
                  <c:v>#N/A</c:v>
                </c:pt>
                <c:pt idx="7">
                  <c:v>3.37</c:v>
                </c:pt>
                <c:pt idx="8">
                  <c:v>#N/A</c:v>
                </c:pt>
                <c:pt idx="9">
                  <c:v>6.78</c:v>
                </c:pt>
              </c:numCache>
            </c:numRef>
          </c:val>
        </c:ser>
        <c:ser>
          <c:idx val="9"/>
          <c:order val="9"/>
          <c:tx>
            <c:strRef>
              <c:f>データシート!$A$36</c:f>
              <c:strCache>
                <c:ptCount val="1"/>
                <c:pt idx="0">
                  <c:v>荒尾市国民健康保険特別会計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0.02</c:v>
                </c:pt>
                <c:pt idx="2">
                  <c:v>0.2</c:v>
                </c:pt>
                <c:pt idx="3">
                  <c:v>#N/A</c:v>
                </c:pt>
                <c:pt idx="4">
                  <c:v>#N/A</c:v>
                </c:pt>
                <c:pt idx="5">
                  <c:v>0.56999999999999995</c:v>
                </c:pt>
                <c:pt idx="6">
                  <c:v>1.51</c:v>
                </c:pt>
                <c:pt idx="7">
                  <c:v>#N/A</c:v>
                </c:pt>
                <c:pt idx="8">
                  <c:v>0.53</c:v>
                </c:pt>
                <c:pt idx="9">
                  <c:v>#N/A</c:v>
                </c:pt>
              </c:numCache>
            </c:numRef>
          </c:val>
        </c:ser>
        <c:dLbls>
          <c:showLegendKey val="0"/>
          <c:showVal val="0"/>
          <c:showCatName val="0"/>
          <c:showSerName val="0"/>
          <c:showPercent val="0"/>
          <c:showBubbleSize val="0"/>
        </c:dLbls>
        <c:gapWidth val="150"/>
        <c:overlap val="100"/>
        <c:axId val="118880128"/>
        <c:axId val="118881664"/>
      </c:barChart>
      <c:catAx>
        <c:axId val="11888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881664"/>
        <c:crosses val="autoZero"/>
        <c:auto val="1"/>
        <c:lblAlgn val="ctr"/>
        <c:lblOffset val="100"/>
        <c:tickLblSkip val="1"/>
        <c:tickMarkSkip val="1"/>
        <c:noMultiLvlLbl val="0"/>
      </c:catAx>
      <c:valAx>
        <c:axId val="118881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880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1352</c:v>
                </c:pt>
                <c:pt idx="5">
                  <c:v>1403</c:v>
                </c:pt>
                <c:pt idx="8">
                  <c:v>1461</c:v>
                </c:pt>
                <c:pt idx="11">
                  <c:v>1479</c:v>
                </c:pt>
                <c:pt idx="14">
                  <c:v>1473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13</c:v>
                </c:pt>
                <c:pt idx="3">
                  <c:v>8</c:v>
                </c:pt>
                <c:pt idx="6">
                  <c:v>9</c:v>
                </c:pt>
                <c:pt idx="9">
                  <c:v>9</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100</c:v>
                </c:pt>
                <c:pt idx="3">
                  <c:v>106</c:v>
                </c:pt>
                <c:pt idx="6">
                  <c:v>103</c:v>
                </c:pt>
                <c:pt idx="9">
                  <c:v>146</c:v>
                </c:pt>
                <c:pt idx="12">
                  <c:v>101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776</c:v>
                </c:pt>
                <c:pt idx="3">
                  <c:v>770</c:v>
                </c:pt>
                <c:pt idx="6">
                  <c:v>926</c:v>
                </c:pt>
                <c:pt idx="9">
                  <c:v>886</c:v>
                </c:pt>
                <c:pt idx="12">
                  <c:v>837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1485</c:v>
                </c:pt>
                <c:pt idx="3">
                  <c:v>1640</c:v>
                </c:pt>
                <c:pt idx="6">
                  <c:v>1650</c:v>
                </c:pt>
                <c:pt idx="9">
                  <c:v>1606</c:v>
                </c:pt>
                <c:pt idx="12">
                  <c:v>1487</c:v>
                </c:pt>
              </c:numCache>
            </c:numRef>
          </c:val>
        </c:ser>
        <c:dLbls>
          <c:showLegendKey val="0"/>
          <c:showVal val="0"/>
          <c:showCatName val="0"/>
          <c:showSerName val="0"/>
          <c:showPercent val="0"/>
          <c:showBubbleSize val="0"/>
        </c:dLbls>
        <c:gapWidth val="100"/>
        <c:overlap val="100"/>
        <c:axId val="41879040"/>
        <c:axId val="41880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1022</c:v>
                </c:pt>
                <c:pt idx="2">
                  <c:v>#N/A</c:v>
                </c:pt>
                <c:pt idx="3">
                  <c:v>#N/A</c:v>
                </c:pt>
                <c:pt idx="4">
                  <c:v>1121</c:v>
                </c:pt>
                <c:pt idx="5">
                  <c:v>#N/A</c:v>
                </c:pt>
                <c:pt idx="6">
                  <c:v>#N/A</c:v>
                </c:pt>
                <c:pt idx="7">
                  <c:v>1227</c:v>
                </c:pt>
                <c:pt idx="8">
                  <c:v>#N/A</c:v>
                </c:pt>
                <c:pt idx="9">
                  <c:v>#N/A</c:v>
                </c:pt>
                <c:pt idx="10">
                  <c:v>1168</c:v>
                </c:pt>
                <c:pt idx="11">
                  <c:v>#N/A</c:v>
                </c:pt>
                <c:pt idx="12">
                  <c:v>#N/A</c:v>
                </c:pt>
                <c:pt idx="13">
                  <c:v>961</c:v>
                </c:pt>
                <c:pt idx="14">
                  <c:v>#N/A</c:v>
                </c:pt>
              </c:numCache>
            </c:numRef>
          </c:val>
          <c:smooth val="0"/>
        </c:ser>
        <c:dLbls>
          <c:showLegendKey val="0"/>
          <c:showVal val="0"/>
          <c:showCatName val="0"/>
          <c:showSerName val="0"/>
          <c:showPercent val="0"/>
          <c:showBubbleSize val="0"/>
        </c:dLbls>
        <c:marker val="1"/>
        <c:smooth val="0"/>
        <c:axId val="41879040"/>
        <c:axId val="41880960"/>
      </c:lineChart>
      <c:catAx>
        <c:axId val="4187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880960"/>
        <c:crosses val="autoZero"/>
        <c:auto val="1"/>
        <c:lblAlgn val="ctr"/>
        <c:lblOffset val="100"/>
        <c:tickLblSkip val="1"/>
        <c:tickMarkSkip val="1"/>
        <c:noMultiLvlLbl val="0"/>
      </c:catAx>
      <c:valAx>
        <c:axId val="4188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7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14833</c:v>
                </c:pt>
                <c:pt idx="5">
                  <c:v>15204</c:v>
                </c:pt>
                <c:pt idx="8">
                  <c:v>15153</c:v>
                </c:pt>
                <c:pt idx="11">
                  <c:v>15455</c:v>
                </c:pt>
                <c:pt idx="14">
                  <c:v>15442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1619</c:v>
                </c:pt>
                <c:pt idx="5">
                  <c:v>1532</c:v>
                </c:pt>
                <c:pt idx="8">
                  <c:v>1455</c:v>
                </c:pt>
                <c:pt idx="11">
                  <c:v>1406</c:v>
                </c:pt>
                <c:pt idx="14">
                  <c:v>1449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5216</c:v>
                </c:pt>
                <c:pt idx="5">
                  <c:v>5593</c:v>
                </c:pt>
                <c:pt idx="8">
                  <c:v>5876</c:v>
                </c:pt>
                <c:pt idx="11">
                  <c:v>6237</c:v>
                </c:pt>
                <c:pt idx="14">
                  <c:v>6663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2</c:v>
                </c:pt>
                <c:pt idx="9">
                  <c:v>1</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2814</c:v>
                </c:pt>
                <c:pt idx="3">
                  <c:v>2616</c:v>
                </c:pt>
                <c:pt idx="6">
                  <c:v>2266</c:v>
                </c:pt>
                <c:pt idx="9">
                  <c:v>2052</c:v>
                </c:pt>
                <c:pt idx="12">
                  <c:v>1905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1227</c:v>
                </c:pt>
                <c:pt idx="3">
                  <c:v>1041</c:v>
                </c:pt>
                <c:pt idx="6">
                  <c:v>974</c:v>
                </c:pt>
                <c:pt idx="9">
                  <c:v>778</c:v>
                </c:pt>
                <c:pt idx="12">
                  <c:v>671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8378</c:v>
                </c:pt>
                <c:pt idx="3">
                  <c:v>8480</c:v>
                </c:pt>
                <c:pt idx="6">
                  <c:v>7459</c:v>
                </c:pt>
                <c:pt idx="9">
                  <c:v>7048</c:v>
                </c:pt>
                <c:pt idx="12">
                  <c:v>6534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314</c:v>
                </c:pt>
                <c:pt idx="3">
                  <c:v>260</c:v>
                </c:pt>
                <c:pt idx="6">
                  <c:v>243</c:v>
                </c:pt>
                <c:pt idx="9">
                  <c:v>224</c:v>
                </c:pt>
                <c:pt idx="12">
                  <c:v>203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16403</c:v>
                </c:pt>
                <c:pt idx="3">
                  <c:v>16029</c:v>
                </c:pt>
                <c:pt idx="6">
                  <c:v>15818</c:v>
                </c:pt>
                <c:pt idx="9">
                  <c:v>15660</c:v>
                </c:pt>
                <c:pt idx="12">
                  <c:v>15918</c:v>
                </c:pt>
              </c:numCache>
            </c:numRef>
          </c:val>
        </c:ser>
        <c:dLbls>
          <c:showLegendKey val="0"/>
          <c:showVal val="0"/>
          <c:showCatName val="0"/>
          <c:showSerName val="0"/>
          <c:showPercent val="0"/>
          <c:showBubbleSize val="0"/>
        </c:dLbls>
        <c:gapWidth val="100"/>
        <c:overlap val="100"/>
        <c:axId val="135156864"/>
        <c:axId val="135158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7466</c:v>
                </c:pt>
                <c:pt idx="2">
                  <c:v>#N/A</c:v>
                </c:pt>
                <c:pt idx="3">
                  <c:v>#N/A</c:v>
                </c:pt>
                <c:pt idx="4">
                  <c:v>6097</c:v>
                </c:pt>
                <c:pt idx="5">
                  <c:v>#N/A</c:v>
                </c:pt>
                <c:pt idx="6">
                  <c:v>#N/A</c:v>
                </c:pt>
                <c:pt idx="7">
                  <c:v>4277</c:v>
                </c:pt>
                <c:pt idx="8">
                  <c:v>#N/A</c:v>
                </c:pt>
                <c:pt idx="9">
                  <c:v>#N/A</c:v>
                </c:pt>
                <c:pt idx="10">
                  <c:v>2664</c:v>
                </c:pt>
                <c:pt idx="11">
                  <c:v>#N/A</c:v>
                </c:pt>
                <c:pt idx="12">
                  <c:v>#N/A</c:v>
                </c:pt>
                <c:pt idx="13">
                  <c:v>1678</c:v>
                </c:pt>
                <c:pt idx="14">
                  <c:v>#N/A</c:v>
                </c:pt>
              </c:numCache>
            </c:numRef>
          </c:val>
          <c:smooth val="0"/>
        </c:ser>
        <c:dLbls>
          <c:showLegendKey val="0"/>
          <c:showVal val="0"/>
          <c:showCatName val="0"/>
          <c:showSerName val="0"/>
          <c:showPercent val="0"/>
          <c:showBubbleSize val="0"/>
        </c:dLbls>
        <c:marker val="1"/>
        <c:smooth val="0"/>
        <c:axId val="135156864"/>
        <c:axId val="135158784"/>
      </c:lineChart>
      <c:catAx>
        <c:axId val="13515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158784"/>
        <c:crosses val="autoZero"/>
        <c:auto val="1"/>
        <c:lblAlgn val="ctr"/>
        <c:lblOffset val="100"/>
        <c:tickLblSkip val="1"/>
        <c:tickMarkSkip val="1"/>
        <c:noMultiLvlLbl val="0"/>
      </c:catAx>
      <c:valAx>
        <c:axId val="135158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156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元利償還金：</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年度から第三セクター等改革推進債</a:t>
          </a:r>
          <a:r>
            <a:rPr kumimoji="1" lang="en-US" altLang="ja-JP" sz="1100">
              <a:solidFill>
                <a:schemeClr val="dk1"/>
              </a:solidFill>
              <a:effectLst/>
              <a:latin typeface="+mn-lt"/>
              <a:ea typeface="+mn-ea"/>
              <a:cs typeface="+mn-cs"/>
            </a:rPr>
            <a:t>+144</a:t>
          </a:r>
          <a:r>
            <a:rPr kumimoji="1" lang="ja-JP" altLang="ja-JP" sz="1100">
              <a:solidFill>
                <a:schemeClr val="dk1"/>
              </a:solidFill>
              <a:effectLst/>
              <a:latin typeface="+mn-lt"/>
              <a:ea typeface="+mn-ea"/>
              <a:cs typeface="+mn-cs"/>
            </a:rPr>
            <a:t>百万円のため増加している。</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地方道路等整備事業債や</a:t>
          </a:r>
          <a:r>
            <a:rPr kumimoji="1" lang="ja-JP" altLang="en-US" sz="1100">
              <a:solidFill>
                <a:schemeClr val="dk1"/>
              </a:solidFill>
              <a:effectLst/>
              <a:latin typeface="+mn-lt"/>
              <a:ea typeface="+mn-ea"/>
              <a:cs typeface="+mn-cs"/>
            </a:rPr>
            <a:t>減税補塡債等の償還額が少なかったことから減少した。</a:t>
          </a:r>
          <a:endParaRPr lang="ja-JP" altLang="ja-JP" sz="1400">
            <a:effectLst/>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公営企業債の元利償還金に対する繰入金：</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年度から水道事業会計において、ありあけ浄水場の給水開始に伴い、その償還が始まり増加した。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組合等が起こした地方債の元利償還金に対する負担金等：有明広域行政事務組合と大牟田・荒尾清掃施設組合の負担金である。</a:t>
          </a:r>
          <a:endParaRPr lang="ja-JP" altLang="ja-JP" sz="1400">
            <a:effectLst/>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債務負担行為に基づく支出額：</a:t>
          </a:r>
          <a:r>
            <a:rPr kumimoji="1" lang="en-US" altLang="ja-JP" sz="1100">
              <a:solidFill>
                <a:schemeClr val="dk1"/>
              </a:solidFill>
              <a:effectLst/>
              <a:latin typeface="+mn-lt"/>
              <a:ea typeface="+mn-ea"/>
              <a:cs typeface="+mn-cs"/>
            </a:rPr>
            <a:t>H21</a:t>
          </a:r>
          <a:r>
            <a:rPr kumimoji="1" lang="ja-JP" altLang="ja-JP" sz="1100">
              <a:solidFill>
                <a:schemeClr val="dk1"/>
              </a:solidFill>
              <a:effectLst/>
              <a:latin typeface="+mn-lt"/>
              <a:ea typeface="+mn-ea"/>
              <a:cs typeface="+mn-cs"/>
            </a:rPr>
            <a:t>年度から工業団地土地購入として発生した。</a:t>
          </a:r>
          <a:endParaRPr lang="ja-JP" altLang="ja-JP" sz="1400">
            <a:effectLst/>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算入公債費等：過去の起債に対する基準財政需要額であり、横ばいから微増</a:t>
          </a:r>
          <a:r>
            <a:rPr kumimoji="1" lang="ja-JP" altLang="en-US" sz="1100">
              <a:solidFill>
                <a:schemeClr val="dk1"/>
              </a:solidFill>
              <a:effectLst/>
              <a:latin typeface="+mn-lt"/>
              <a:ea typeface="+mn-ea"/>
              <a:cs typeface="+mn-cs"/>
            </a:rPr>
            <a:t>傾向</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実質公債費比率の分子：</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年度は元利償還金の減少、公営企業に要する経費の財源とする地方債の償還の財源に充てたと認められる繰入金が減少したこと等に伴い、減少した。</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年度に競馬組合解散に伴う第三セクター等改革推進債の起債により増加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以降は微減で推移してい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年度は緊急防災・減災事業債の発行により増加した。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債務負担行為に基づく支出予定額：近年、新たな事業を行っていないことから年々減少傾向にある。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年度からは減少傾向にあ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。水道事業会計、病院事業会計の増加により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年度と増加に転じたものの、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年度から減少している。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組合等負担等見込額：有明広域行政事務組合、大牟田・荒尾清掃施設組合の負担金であり、新たな設備投資等を行わない限り、年々減少傾向にある。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充当可能基金：財政調整基金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百万円増等により、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6,663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百万円まで増額となっている。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熊本県荒尾市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54,464
54,227
57.37
21,630,627
20,718,881
804,128
11,850,300
15,917,526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15.9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旧産炭地域で高齢化の進んだ本市は、歳入に占める地方交付税の割合が高く、財政力指数が類似団体を大きく下回っている。</a:t>
          </a:r>
          <a:endParaRPr kumimoji="1" lang="en-US" altLang="ja-JP" sz="1300">
            <a:latin typeface="ＭＳ Ｐゴシック"/>
          </a:endParaRPr>
        </a:p>
        <a:p>
          <a:r>
            <a:rPr kumimoji="1" lang="en-US" altLang="ja-JP" sz="1300">
              <a:latin typeface="ＭＳ Ｐゴシック"/>
            </a:rPr>
            <a:t>H21</a:t>
          </a:r>
          <a:r>
            <a:rPr kumimoji="1" lang="ja-JP" altLang="en-US" sz="1300">
              <a:latin typeface="ＭＳ Ｐゴシック"/>
            </a:rPr>
            <a:t>年当時より、</a:t>
          </a:r>
          <a:r>
            <a:rPr kumimoji="1" lang="ja-JP" altLang="ja-JP" sz="1300">
              <a:solidFill>
                <a:schemeClr val="dk1"/>
              </a:solidFill>
              <a:effectLst/>
              <a:latin typeface="+mn-lt"/>
              <a:ea typeface="+mn-ea"/>
              <a:cs typeface="+mn-cs"/>
            </a:rPr>
            <a:t>財政基盤の確立と市民に信頼される行政経営の実現を目指し</a:t>
          </a:r>
          <a:r>
            <a:rPr kumimoji="1" lang="ja-JP" altLang="en-US" sz="1300">
              <a:solidFill>
                <a:schemeClr val="dk1"/>
              </a:solidFill>
              <a:effectLst/>
              <a:latin typeface="+mn-lt"/>
              <a:ea typeface="+mn-ea"/>
              <a:cs typeface="+mn-cs"/>
            </a:rPr>
            <a:t>、</a:t>
          </a:r>
          <a:r>
            <a:rPr kumimoji="1" lang="ja-JP" altLang="en-US" sz="1300">
              <a:latin typeface="ＭＳ Ｐゴシック"/>
            </a:rPr>
            <a:t>「荒尾市中期財政計画</a:t>
          </a:r>
          <a:r>
            <a:rPr kumimoji="1" lang="en-US" altLang="ja-JP" sz="1300">
              <a:latin typeface="ＭＳ Ｐゴシック"/>
            </a:rPr>
            <a:t>(</a:t>
          </a:r>
          <a:r>
            <a:rPr kumimoji="1" lang="ja-JP" altLang="en-US" sz="1300">
              <a:latin typeface="ＭＳ Ｐゴシック"/>
            </a:rPr>
            <a:t>平成</a:t>
          </a:r>
          <a:r>
            <a:rPr kumimoji="1" lang="en-US" altLang="ja-JP" sz="1300">
              <a:latin typeface="ＭＳ Ｐゴシック"/>
            </a:rPr>
            <a:t>22</a:t>
          </a:r>
          <a:r>
            <a:rPr kumimoji="1" lang="ja-JP" altLang="en-US" sz="1300">
              <a:latin typeface="ＭＳ Ｐゴシック"/>
            </a:rPr>
            <a:t>年度～</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a:t>
          </a:r>
          <a:r>
            <a:rPr kumimoji="1" lang="ja-JP" altLang="en-US" sz="1300">
              <a:latin typeface="ＭＳ Ｐゴシック"/>
            </a:rPr>
            <a:t>」を策定、財政運営の指針として実施してきた。現在も上記の計画の考え方を基礎とし、財政の健全化を図っている。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20320</xdr:rowOff>
    </xdr:from>
    <xdr:to>
      <xdr:col>7</xdr:col>
      <xdr:colOff>152400</xdr:colOff>
      <xdr:row>44</xdr:row>
      <xdr:rowOff>20320</xdr:rowOff>
    </xdr:to>
    <xdr:cxnSp macro="">
      <xdr:nvCxnSpPr>
        <xdr:cNvPr id="66" name="直線コネクタ 65"/>
        <xdr:cNvCxnSpPr/>
      </xdr:nvCxnSpPr>
      <xdr:spPr>
        <a:xfrm>
          <a:off x="4114800" y="756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68597</xdr:rowOff>
    </xdr:from>
    <xdr:ext cx="762000" cy="259045"/>
    <xdr:sp macro="" textlink="">
      <xdr:nvSpPr>
        <xdr:cNvPr id="67" name="財政力平均値テキスト"/>
        <xdr:cNvSpPr txBox="1"/>
      </xdr:nvSpPr>
      <xdr:spPr>
        <a:xfrm>
          <a:off x="5041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20320</xdr:rowOff>
    </xdr:from>
    <xdr:to>
      <xdr:col>6</xdr:col>
      <xdr:colOff>0</xdr:colOff>
      <xdr:row>44</xdr:row>
      <xdr:rowOff>44450</xdr:rowOff>
    </xdr:to>
    <xdr:cxnSp macro="">
      <xdr:nvCxnSpPr>
        <xdr:cNvPr id="69" name="直線コネクタ 68"/>
        <xdr:cNvCxnSpPr/>
      </xdr:nvCxnSpPr>
      <xdr:spPr>
        <a:xfrm flipV="1">
          <a:off x="3225800" y="75641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13987</xdr:rowOff>
    </xdr:from>
    <xdr:ext cx="736600" cy="259045"/>
    <xdr:sp macro="" textlink="">
      <xdr:nvSpPr>
        <xdr:cNvPr id="71" name="テキスト ボックス 70"/>
        <xdr:cNvSpPr txBox="1"/>
      </xdr:nvSpPr>
      <xdr:spPr>
        <a:xfrm>
          <a:off x="3733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2" name="直線コネクタ 71"/>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20320</xdr:rowOff>
    </xdr:from>
    <xdr:to>
      <xdr:col>3</xdr:col>
      <xdr:colOff>279400</xdr:colOff>
      <xdr:row>44</xdr:row>
      <xdr:rowOff>44450</xdr:rowOff>
    </xdr:to>
    <xdr:cxnSp macro="">
      <xdr:nvCxnSpPr>
        <xdr:cNvPr id="75" name="直線コネクタ 74"/>
        <xdr:cNvCxnSpPr/>
      </xdr:nvCxnSpPr>
      <xdr:spPr>
        <a:xfrm>
          <a:off x="1447800" y="75641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79" name="テキスト ボックス 78"/>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85" name="円/楕円 84"/>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113047</xdr:rowOff>
    </xdr:from>
    <xdr:ext cx="762000" cy="259045"/>
    <xdr:sp macro="" textlink="">
      <xdr:nvSpPr>
        <xdr:cNvPr id="86" name="財政力該当値テキスト"/>
        <xdr:cNvSpPr txBox="1"/>
      </xdr:nvSpPr>
      <xdr:spPr>
        <a:xfrm>
          <a:off x="5041900" y="748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140970</xdr:rowOff>
    </xdr:from>
    <xdr:to>
      <xdr:col>6</xdr:col>
      <xdr:colOff>50800</xdr:colOff>
      <xdr:row>44</xdr:row>
      <xdr:rowOff>71120</xdr:rowOff>
    </xdr:to>
    <xdr:sp macro="" textlink="">
      <xdr:nvSpPr>
        <xdr:cNvPr id="87" name="円/楕円 86"/>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55897</xdr:rowOff>
    </xdr:from>
    <xdr:ext cx="736600" cy="259045"/>
    <xdr:sp macro="" textlink="">
      <xdr:nvSpPr>
        <xdr:cNvPr id="88" name="テキスト ボックス 87"/>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89" name="円/楕円 88"/>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0" name="テキスト ボックス 89"/>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1" name="円/楕円 90"/>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2" name="テキスト ボックス 91"/>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140970</xdr:rowOff>
    </xdr:from>
    <xdr:to>
      <xdr:col>2</xdr:col>
      <xdr:colOff>127000</xdr:colOff>
      <xdr:row>44</xdr:row>
      <xdr:rowOff>71120</xdr:rowOff>
    </xdr:to>
    <xdr:sp macro="" textlink="">
      <xdr:nvSpPr>
        <xdr:cNvPr id="93" name="円/楕円 92"/>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55897</xdr:rowOff>
    </xdr:from>
    <xdr:ext cx="762000" cy="259045"/>
    <xdr:sp macro="" textlink="">
      <xdr:nvSpPr>
        <xdr:cNvPr id="94" name="テキスト ボックス 93"/>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税収に比べ、扶助費を中心とした義務的経費の割合が高いという長年の傾向があり経常収支比率は慢性的に高い傾向にあったが、</a:t>
          </a:r>
          <a:r>
            <a:rPr kumimoji="1" lang="en-US" altLang="ja-JP" sz="1300">
              <a:latin typeface="ＭＳ Ｐゴシック"/>
            </a:rPr>
            <a:t>H27</a:t>
          </a:r>
          <a:r>
            <a:rPr kumimoji="1" lang="ja-JP" altLang="en-US" sz="1300">
              <a:latin typeface="ＭＳ Ｐゴシック"/>
            </a:rPr>
            <a:t>年度は</a:t>
          </a:r>
          <a:r>
            <a:rPr kumimoji="1" lang="en-US" altLang="ja-JP" sz="1300">
              <a:latin typeface="ＭＳ Ｐゴシック"/>
            </a:rPr>
            <a:t>90</a:t>
          </a:r>
          <a:r>
            <a:rPr kumimoji="1" lang="ja-JP" altLang="en-US" sz="1300">
              <a:latin typeface="ＭＳ Ｐゴシック"/>
            </a:rPr>
            <a:t>％を下回り、前年度より</a:t>
          </a:r>
          <a:r>
            <a:rPr kumimoji="1" lang="en-US" altLang="ja-JP" sz="1300">
              <a:latin typeface="ＭＳ Ｐゴシック"/>
            </a:rPr>
            <a:t>4.5</a:t>
          </a:r>
          <a:r>
            <a:rPr kumimoji="1" lang="ja-JP" altLang="en-US" sz="1300">
              <a:latin typeface="ＭＳ Ｐゴシック"/>
            </a:rPr>
            <a:t>ポイント減少した。</a:t>
          </a:r>
          <a:endParaRPr kumimoji="1" lang="en-US" altLang="ja-JP" sz="1300">
            <a:latin typeface="ＭＳ Ｐゴシック"/>
          </a:endParaRPr>
        </a:p>
        <a:p>
          <a:r>
            <a:rPr kumimoji="1" lang="ja-JP" altLang="en-US" sz="1300">
              <a:latin typeface="ＭＳ Ｐゴシック"/>
            </a:rPr>
            <a:t>これは、人件費や公債費に充当した経常一般財源が減少したこと、また経常一般財源である地方消費税交付金や普通交付税が増額したことによるものである。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142603</xdr:rowOff>
    </xdr:from>
    <xdr:to>
      <xdr:col>7</xdr:col>
      <xdr:colOff>152400</xdr:colOff>
      <xdr:row>62</xdr:row>
      <xdr:rowOff>109946</xdr:rowOff>
    </xdr:to>
    <xdr:cxnSp macro="">
      <xdr:nvCxnSpPr>
        <xdr:cNvPr id="131" name="直線コネクタ 130"/>
        <xdr:cNvCxnSpPr/>
      </xdr:nvCxnSpPr>
      <xdr:spPr>
        <a:xfrm flipV="1">
          <a:off x="4114800" y="10429603"/>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31223</xdr:rowOff>
    </xdr:from>
    <xdr:ext cx="762000" cy="259045"/>
    <xdr:sp macro="" textlink="">
      <xdr:nvSpPr>
        <xdr:cNvPr id="132" name="財政構造の弾力性平均値テキスト"/>
        <xdr:cNvSpPr txBox="1"/>
      </xdr:nvSpPr>
      <xdr:spPr>
        <a:xfrm>
          <a:off x="5041900" y="1066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109946</xdr:rowOff>
    </xdr:from>
    <xdr:to>
      <xdr:col>6</xdr:col>
      <xdr:colOff>0</xdr:colOff>
      <xdr:row>62</xdr:row>
      <xdr:rowOff>165100</xdr:rowOff>
    </xdr:to>
    <xdr:cxnSp macro="">
      <xdr:nvCxnSpPr>
        <xdr:cNvPr id="134" name="直線コネクタ 133"/>
        <xdr:cNvCxnSpPr/>
      </xdr:nvCxnSpPr>
      <xdr:spPr>
        <a:xfrm flipV="1">
          <a:off x="3225800" y="1073984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115768</xdr:rowOff>
    </xdr:from>
    <xdr:ext cx="736600" cy="259045"/>
    <xdr:sp macro="" textlink="">
      <xdr:nvSpPr>
        <xdr:cNvPr id="136" name="テキスト ボックス 135"/>
        <xdr:cNvSpPr txBox="1"/>
      </xdr:nvSpPr>
      <xdr:spPr>
        <a:xfrm>
          <a:off x="3733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130628</xdr:rowOff>
    </xdr:from>
    <xdr:to>
      <xdr:col>4</xdr:col>
      <xdr:colOff>482600</xdr:colOff>
      <xdr:row>62</xdr:row>
      <xdr:rowOff>165100</xdr:rowOff>
    </xdr:to>
    <xdr:cxnSp macro="">
      <xdr:nvCxnSpPr>
        <xdr:cNvPr id="137" name="直線コネクタ 136"/>
        <xdr:cNvCxnSpPr/>
      </xdr:nvCxnSpPr>
      <xdr:spPr>
        <a:xfrm>
          <a:off x="2336800" y="107605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26143</xdr:rowOff>
    </xdr:from>
    <xdr:ext cx="762000" cy="259045"/>
    <xdr:sp macro="" textlink="">
      <xdr:nvSpPr>
        <xdr:cNvPr id="139" name="テキスト ボックス 138"/>
        <xdr:cNvSpPr txBox="1"/>
      </xdr:nvSpPr>
      <xdr:spPr>
        <a:xfrm>
          <a:off x="2844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130628</xdr:rowOff>
    </xdr:from>
    <xdr:to>
      <xdr:col>3</xdr:col>
      <xdr:colOff>279400</xdr:colOff>
      <xdr:row>62</xdr:row>
      <xdr:rowOff>137523</xdr:rowOff>
    </xdr:to>
    <xdr:cxnSp macro="">
      <xdr:nvCxnSpPr>
        <xdr:cNvPr id="140" name="直線コネクタ 139"/>
        <xdr:cNvCxnSpPr/>
      </xdr:nvCxnSpPr>
      <xdr:spPr>
        <a:xfrm flipV="1">
          <a:off x="1447800" y="1076052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67508</xdr:rowOff>
    </xdr:from>
    <xdr:ext cx="762000" cy="259045"/>
    <xdr:sp macro="" textlink="">
      <xdr:nvSpPr>
        <xdr:cNvPr id="142" name="テキスト ボックス 141"/>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44" name="テキスト ボックス 143"/>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91803</xdr:rowOff>
    </xdr:from>
    <xdr:to>
      <xdr:col>7</xdr:col>
      <xdr:colOff>203200</xdr:colOff>
      <xdr:row>61</xdr:row>
      <xdr:rowOff>21953</xdr:rowOff>
    </xdr:to>
    <xdr:sp macro="" textlink="">
      <xdr:nvSpPr>
        <xdr:cNvPr id="150" name="円/楕円 149"/>
        <xdr:cNvSpPr/>
      </xdr:nvSpPr>
      <xdr:spPr>
        <a:xfrm>
          <a:off x="49022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108330</xdr:rowOff>
    </xdr:from>
    <xdr:ext cx="762000" cy="259045"/>
    <xdr:sp macro="" textlink="">
      <xdr:nvSpPr>
        <xdr:cNvPr id="151" name="財政構造の弾力性該当値テキスト"/>
        <xdr:cNvSpPr txBox="1"/>
      </xdr:nvSpPr>
      <xdr:spPr>
        <a:xfrm>
          <a:off x="5041900" y="1022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59146</xdr:rowOff>
    </xdr:from>
    <xdr:to>
      <xdr:col>6</xdr:col>
      <xdr:colOff>50800</xdr:colOff>
      <xdr:row>62</xdr:row>
      <xdr:rowOff>160746</xdr:rowOff>
    </xdr:to>
    <xdr:sp macro="" textlink="">
      <xdr:nvSpPr>
        <xdr:cNvPr id="152" name="円/楕円 151"/>
        <xdr:cNvSpPr/>
      </xdr:nvSpPr>
      <xdr:spPr>
        <a:xfrm>
          <a:off x="4064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145523</xdr:rowOff>
    </xdr:from>
    <xdr:ext cx="736600" cy="259045"/>
    <xdr:sp macro="" textlink="">
      <xdr:nvSpPr>
        <xdr:cNvPr id="153" name="テキスト ボックス 152"/>
        <xdr:cNvSpPr txBox="1"/>
      </xdr:nvSpPr>
      <xdr:spPr>
        <a:xfrm>
          <a:off x="3733800" y="1077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114300</xdr:rowOff>
    </xdr:from>
    <xdr:to>
      <xdr:col>4</xdr:col>
      <xdr:colOff>533400</xdr:colOff>
      <xdr:row>63</xdr:row>
      <xdr:rowOff>44450</xdr:rowOff>
    </xdr:to>
    <xdr:sp macro="" textlink="">
      <xdr:nvSpPr>
        <xdr:cNvPr id="154" name="円/楕円 153"/>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55" name="テキスト ボックス 154"/>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79828</xdr:rowOff>
    </xdr:from>
    <xdr:to>
      <xdr:col>3</xdr:col>
      <xdr:colOff>330200</xdr:colOff>
      <xdr:row>63</xdr:row>
      <xdr:rowOff>9978</xdr:rowOff>
    </xdr:to>
    <xdr:sp macro="" textlink="">
      <xdr:nvSpPr>
        <xdr:cNvPr id="156" name="円/楕円 155"/>
        <xdr:cNvSpPr/>
      </xdr:nvSpPr>
      <xdr:spPr>
        <a:xfrm>
          <a:off x="2286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166205</xdr:rowOff>
    </xdr:from>
    <xdr:ext cx="762000" cy="259045"/>
    <xdr:sp macro="" textlink="">
      <xdr:nvSpPr>
        <xdr:cNvPr id="157" name="テキスト ボックス 156"/>
        <xdr:cNvSpPr txBox="1"/>
      </xdr:nvSpPr>
      <xdr:spPr>
        <a:xfrm>
          <a:off x="1955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86723</xdr:rowOff>
    </xdr:from>
    <xdr:to>
      <xdr:col>2</xdr:col>
      <xdr:colOff>127000</xdr:colOff>
      <xdr:row>63</xdr:row>
      <xdr:rowOff>16873</xdr:rowOff>
    </xdr:to>
    <xdr:sp macro="" textlink="">
      <xdr:nvSpPr>
        <xdr:cNvPr id="158" name="円/楕円 157"/>
        <xdr:cNvSpPr/>
      </xdr:nvSpPr>
      <xdr:spPr>
        <a:xfrm>
          <a:off x="1397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1650</xdr:rowOff>
    </xdr:from>
    <xdr:ext cx="762000" cy="259045"/>
    <xdr:sp macro="" textlink="">
      <xdr:nvSpPr>
        <xdr:cNvPr id="159" name="テキスト ボックス 158"/>
        <xdr:cNvSpPr txBox="1"/>
      </xdr:nvSpPr>
      <xdr:spPr>
        <a:xfrm>
          <a:off x="1066800" y="1080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[86,967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121,952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類似団体平均に比べ、人件費、物件費ともに低く推移している。これまでの行財政改革の効果が出ているものと考えられる。</a:t>
          </a:r>
          <a:endParaRPr kumimoji="1" lang="en-US" altLang="ja-JP" sz="1300">
            <a:latin typeface="ＭＳ Ｐゴシック"/>
          </a:endParaRPr>
        </a:p>
        <a:p>
          <a:r>
            <a:rPr kumimoji="1" lang="ja-JP" altLang="en-US" sz="1300">
              <a:latin typeface="ＭＳ Ｐゴシック"/>
            </a:rPr>
            <a:t>今後も行財政改革に取り組み、経費の抑制に努める。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73394</xdr:rowOff>
    </xdr:from>
    <xdr:to>
      <xdr:col>7</xdr:col>
      <xdr:colOff>152400</xdr:colOff>
      <xdr:row>82</xdr:row>
      <xdr:rowOff>103274</xdr:rowOff>
    </xdr:to>
    <xdr:cxnSp macro="">
      <xdr:nvCxnSpPr>
        <xdr:cNvPr id="194" name="直線コネクタ 193"/>
        <xdr:cNvCxnSpPr/>
      </xdr:nvCxnSpPr>
      <xdr:spPr>
        <a:xfrm>
          <a:off x="4114800" y="14132294"/>
          <a:ext cx="838200" cy="2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108450</xdr:rowOff>
    </xdr:from>
    <xdr:ext cx="762000" cy="259045"/>
    <xdr:sp macro="" textlink="">
      <xdr:nvSpPr>
        <xdr:cNvPr id="195" name="人件費・物件費等の状況平均値テキスト"/>
        <xdr:cNvSpPr txBox="1"/>
      </xdr:nvSpPr>
      <xdr:spPr>
        <a:xfrm>
          <a:off x="5041900" y="1433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26622</xdr:rowOff>
    </xdr:from>
    <xdr:to>
      <xdr:col>6</xdr:col>
      <xdr:colOff>0</xdr:colOff>
      <xdr:row>82</xdr:row>
      <xdr:rowOff>73394</xdr:rowOff>
    </xdr:to>
    <xdr:cxnSp macro="">
      <xdr:nvCxnSpPr>
        <xdr:cNvPr id="197" name="直線コネクタ 196"/>
        <xdr:cNvCxnSpPr/>
      </xdr:nvCxnSpPr>
      <xdr:spPr>
        <a:xfrm>
          <a:off x="3225800" y="14085522"/>
          <a:ext cx="889000" cy="4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84915</xdr:rowOff>
    </xdr:from>
    <xdr:ext cx="736600" cy="259045"/>
    <xdr:sp macro="" textlink="">
      <xdr:nvSpPr>
        <xdr:cNvPr id="199" name="テキスト ボックス 198"/>
        <xdr:cNvSpPr txBox="1"/>
      </xdr:nvSpPr>
      <xdr:spPr>
        <a:xfrm>
          <a:off x="3733800" y="1465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26622</xdr:rowOff>
    </xdr:from>
    <xdr:to>
      <xdr:col>4</xdr:col>
      <xdr:colOff>482600</xdr:colOff>
      <xdr:row>82</xdr:row>
      <xdr:rowOff>74895</xdr:rowOff>
    </xdr:to>
    <xdr:cxnSp macro="">
      <xdr:nvCxnSpPr>
        <xdr:cNvPr id="200" name="直線コネクタ 199"/>
        <xdr:cNvCxnSpPr/>
      </xdr:nvCxnSpPr>
      <xdr:spPr>
        <a:xfrm flipV="1">
          <a:off x="2336800" y="14085522"/>
          <a:ext cx="889000" cy="4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74895</xdr:rowOff>
    </xdr:from>
    <xdr:to>
      <xdr:col>3</xdr:col>
      <xdr:colOff>279400</xdr:colOff>
      <xdr:row>82</xdr:row>
      <xdr:rowOff>130863</xdr:rowOff>
    </xdr:to>
    <xdr:cxnSp macro="">
      <xdr:nvCxnSpPr>
        <xdr:cNvPr id="203" name="直線コネクタ 202"/>
        <xdr:cNvCxnSpPr/>
      </xdr:nvCxnSpPr>
      <xdr:spPr>
        <a:xfrm flipV="1">
          <a:off x="1447800" y="14133795"/>
          <a:ext cx="889000" cy="5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51495</xdr:rowOff>
    </xdr:from>
    <xdr:ext cx="762000" cy="259045"/>
    <xdr:sp macro="" textlink="">
      <xdr:nvSpPr>
        <xdr:cNvPr id="205" name="テキスト ボックス 204"/>
        <xdr:cNvSpPr txBox="1"/>
      </xdr:nvSpPr>
      <xdr:spPr>
        <a:xfrm>
          <a:off x="1955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67863</xdr:rowOff>
    </xdr:from>
    <xdr:ext cx="762000" cy="259045"/>
    <xdr:sp macro="" textlink="">
      <xdr:nvSpPr>
        <xdr:cNvPr id="207" name="テキスト ボックス 206"/>
        <xdr:cNvSpPr txBox="1"/>
      </xdr:nvSpPr>
      <xdr:spPr>
        <a:xfrm>
          <a:off x="1066800" y="146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52474</xdr:rowOff>
    </xdr:from>
    <xdr:to>
      <xdr:col>7</xdr:col>
      <xdr:colOff>203200</xdr:colOff>
      <xdr:row>82</xdr:row>
      <xdr:rowOff>154074</xdr:rowOff>
    </xdr:to>
    <xdr:sp macro="" textlink="">
      <xdr:nvSpPr>
        <xdr:cNvPr id="213" name="円/楕円 212"/>
        <xdr:cNvSpPr/>
      </xdr:nvSpPr>
      <xdr:spPr>
        <a:xfrm>
          <a:off x="4902200" y="1411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69001</xdr:rowOff>
    </xdr:from>
    <xdr:ext cx="762000" cy="259045"/>
    <xdr:sp macro="" textlink="">
      <xdr:nvSpPr>
        <xdr:cNvPr id="214" name="人件費・物件費等の状況該当値テキスト"/>
        <xdr:cNvSpPr txBox="1"/>
      </xdr:nvSpPr>
      <xdr:spPr>
        <a:xfrm>
          <a:off x="5041900" y="13956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86,967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22594</xdr:rowOff>
    </xdr:from>
    <xdr:to>
      <xdr:col>6</xdr:col>
      <xdr:colOff>50800</xdr:colOff>
      <xdr:row>82</xdr:row>
      <xdr:rowOff>124194</xdr:rowOff>
    </xdr:to>
    <xdr:sp macro="" textlink="">
      <xdr:nvSpPr>
        <xdr:cNvPr id="215" name="円/楕円 214"/>
        <xdr:cNvSpPr/>
      </xdr:nvSpPr>
      <xdr:spPr>
        <a:xfrm>
          <a:off x="4064000" y="1408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134371</xdr:rowOff>
    </xdr:from>
    <xdr:ext cx="736600" cy="259045"/>
    <xdr:sp macro="" textlink="">
      <xdr:nvSpPr>
        <xdr:cNvPr id="216" name="テキスト ボックス 215"/>
        <xdr:cNvSpPr txBox="1"/>
      </xdr:nvSpPr>
      <xdr:spPr>
        <a:xfrm>
          <a:off x="3733800" y="13850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84,738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147272</xdr:rowOff>
    </xdr:from>
    <xdr:to>
      <xdr:col>4</xdr:col>
      <xdr:colOff>533400</xdr:colOff>
      <xdr:row>82</xdr:row>
      <xdr:rowOff>77422</xdr:rowOff>
    </xdr:to>
    <xdr:sp macro="" textlink="">
      <xdr:nvSpPr>
        <xdr:cNvPr id="217" name="円/楕円 216"/>
        <xdr:cNvSpPr/>
      </xdr:nvSpPr>
      <xdr:spPr>
        <a:xfrm>
          <a:off x="3175000" y="1403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87599</xdr:rowOff>
    </xdr:from>
    <xdr:ext cx="762000" cy="259045"/>
    <xdr:sp macro="" textlink="">
      <xdr:nvSpPr>
        <xdr:cNvPr id="218" name="テキスト ボックス 217"/>
        <xdr:cNvSpPr txBox="1"/>
      </xdr:nvSpPr>
      <xdr:spPr>
        <a:xfrm>
          <a:off x="2844800" y="1380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81,249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24095</xdr:rowOff>
    </xdr:from>
    <xdr:to>
      <xdr:col>3</xdr:col>
      <xdr:colOff>330200</xdr:colOff>
      <xdr:row>82</xdr:row>
      <xdr:rowOff>125695</xdr:rowOff>
    </xdr:to>
    <xdr:sp macro="" textlink="">
      <xdr:nvSpPr>
        <xdr:cNvPr id="219" name="円/楕円 218"/>
        <xdr:cNvSpPr/>
      </xdr:nvSpPr>
      <xdr:spPr>
        <a:xfrm>
          <a:off x="2286000" y="1408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135872</xdr:rowOff>
    </xdr:from>
    <xdr:ext cx="762000" cy="259045"/>
    <xdr:sp macro="" textlink="">
      <xdr:nvSpPr>
        <xdr:cNvPr id="220" name="テキスト ボックス 219"/>
        <xdr:cNvSpPr txBox="1"/>
      </xdr:nvSpPr>
      <xdr:spPr>
        <a:xfrm>
          <a:off x="1955800" y="1385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84,850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80063</xdr:rowOff>
    </xdr:from>
    <xdr:to>
      <xdr:col>2</xdr:col>
      <xdr:colOff>127000</xdr:colOff>
      <xdr:row>83</xdr:row>
      <xdr:rowOff>10213</xdr:rowOff>
    </xdr:to>
    <xdr:sp macro="" textlink="">
      <xdr:nvSpPr>
        <xdr:cNvPr id="221" name="円/楕円 220"/>
        <xdr:cNvSpPr/>
      </xdr:nvSpPr>
      <xdr:spPr>
        <a:xfrm>
          <a:off x="1397000" y="1413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20390</xdr:rowOff>
    </xdr:from>
    <xdr:ext cx="762000" cy="259045"/>
    <xdr:sp macro="" textlink="">
      <xdr:nvSpPr>
        <xdr:cNvPr id="222" name="テキスト ボックス 221"/>
        <xdr:cNvSpPr txBox="1"/>
      </xdr:nvSpPr>
      <xdr:spPr>
        <a:xfrm>
          <a:off x="1066800" y="1390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ea"/>
              <a:ea typeface="+mn-ea"/>
              <a:cs typeface="+mn-cs"/>
            </a:rPr>
            <a:t>財政健全化のため</a:t>
          </a:r>
          <a:r>
            <a:rPr lang="en-US" altLang="ja-JP" sz="1300">
              <a:solidFill>
                <a:schemeClr val="dk1"/>
              </a:solidFill>
              <a:effectLst/>
              <a:latin typeface="+mn-ea"/>
              <a:ea typeface="+mn-ea"/>
              <a:cs typeface="+mn-cs"/>
            </a:rPr>
            <a:t>H16</a:t>
          </a:r>
          <a:r>
            <a:rPr lang="ja-JP" altLang="ja-JP" sz="1300">
              <a:solidFill>
                <a:schemeClr val="dk1"/>
              </a:solidFill>
              <a:effectLst/>
              <a:latin typeface="+mn-ea"/>
              <a:ea typeface="+mn-ea"/>
              <a:cs typeface="+mn-cs"/>
            </a:rPr>
            <a:t>年度から実施していた給与削減措置も</a:t>
          </a:r>
          <a:r>
            <a:rPr lang="en-US" altLang="ja-JP" sz="1300">
              <a:solidFill>
                <a:schemeClr val="dk1"/>
              </a:solidFill>
              <a:effectLst/>
              <a:latin typeface="+mn-ea"/>
              <a:ea typeface="+mn-ea"/>
              <a:cs typeface="+mn-cs"/>
            </a:rPr>
            <a:t>H23</a:t>
          </a:r>
          <a:r>
            <a:rPr lang="ja-JP" altLang="ja-JP" sz="1300">
              <a:solidFill>
                <a:schemeClr val="dk1"/>
              </a:solidFill>
              <a:effectLst/>
              <a:latin typeface="+mn-ea"/>
              <a:ea typeface="+mn-ea"/>
              <a:cs typeface="+mn-cs"/>
            </a:rPr>
            <a:t>年</a:t>
          </a:r>
          <a:r>
            <a:rPr lang="en-US" altLang="ja-JP" sz="1300">
              <a:solidFill>
                <a:schemeClr val="dk1"/>
              </a:solidFill>
              <a:effectLst/>
              <a:latin typeface="+mn-ea"/>
              <a:ea typeface="+mn-ea"/>
              <a:cs typeface="+mn-cs"/>
            </a:rPr>
            <a:t>12</a:t>
          </a:r>
          <a:r>
            <a:rPr lang="ja-JP" altLang="ja-JP" sz="1300">
              <a:solidFill>
                <a:schemeClr val="dk1"/>
              </a:solidFill>
              <a:effectLst/>
              <a:latin typeface="+mn-ea"/>
              <a:ea typeface="+mn-ea"/>
              <a:cs typeface="+mn-cs"/>
            </a:rPr>
            <a:t>月に終了した。</a:t>
          </a:r>
        </a:p>
        <a:p>
          <a:r>
            <a:rPr lang="en-US" altLang="ja-JP" sz="1300">
              <a:solidFill>
                <a:schemeClr val="dk1"/>
              </a:solidFill>
              <a:effectLst/>
              <a:latin typeface="+mn-ea"/>
              <a:ea typeface="+mn-ea"/>
              <a:cs typeface="+mn-cs"/>
            </a:rPr>
            <a:t>H23,24</a:t>
          </a:r>
          <a:r>
            <a:rPr lang="ja-JP" altLang="ja-JP" sz="1300">
              <a:solidFill>
                <a:schemeClr val="dk1"/>
              </a:solidFill>
              <a:effectLst/>
              <a:latin typeface="+mn-ea"/>
              <a:ea typeface="+mn-ea"/>
              <a:cs typeface="+mn-cs"/>
            </a:rPr>
            <a:t>年度は国家公務員の給与減額措置により</a:t>
          </a:r>
          <a:r>
            <a:rPr lang="en-US" altLang="ja-JP" sz="1300">
              <a:solidFill>
                <a:schemeClr val="dk1"/>
              </a:solidFill>
              <a:effectLst/>
              <a:latin typeface="+mn-ea"/>
              <a:ea typeface="+mn-ea"/>
              <a:cs typeface="+mn-cs"/>
            </a:rPr>
            <a:t>100</a:t>
          </a:r>
          <a:r>
            <a:rPr lang="ja-JP" altLang="ja-JP" sz="1300">
              <a:solidFill>
                <a:schemeClr val="dk1"/>
              </a:solidFill>
              <a:effectLst/>
              <a:latin typeface="+mn-ea"/>
              <a:ea typeface="+mn-ea"/>
              <a:cs typeface="+mn-cs"/>
            </a:rPr>
            <a:t>を越えているが、</a:t>
          </a:r>
          <a:r>
            <a:rPr lang="en-US" altLang="ja-JP" sz="1300">
              <a:solidFill>
                <a:schemeClr val="dk1"/>
              </a:solidFill>
              <a:effectLst/>
              <a:latin typeface="+mn-ea"/>
              <a:ea typeface="+mn-ea"/>
              <a:cs typeface="+mn-cs"/>
            </a:rPr>
            <a:t>H25</a:t>
          </a:r>
          <a:r>
            <a:rPr lang="ja-JP" altLang="ja-JP" sz="1300">
              <a:solidFill>
                <a:schemeClr val="dk1"/>
              </a:solidFill>
              <a:effectLst/>
              <a:latin typeface="+mn-ea"/>
              <a:ea typeface="+mn-ea"/>
              <a:cs typeface="+mn-cs"/>
            </a:rPr>
            <a:t>年度以降は、</a:t>
          </a:r>
          <a:r>
            <a:rPr lang="en-US" altLang="ja-JP" sz="1300">
              <a:solidFill>
                <a:schemeClr val="dk1"/>
              </a:solidFill>
              <a:effectLst/>
              <a:latin typeface="+mn-ea"/>
              <a:ea typeface="+mn-ea"/>
              <a:cs typeface="+mn-cs"/>
            </a:rPr>
            <a:t>H22</a:t>
          </a:r>
          <a:r>
            <a:rPr lang="ja-JP" altLang="ja-JP" sz="1300">
              <a:solidFill>
                <a:schemeClr val="dk1"/>
              </a:solidFill>
              <a:effectLst/>
              <a:latin typeface="+mn-ea"/>
              <a:ea typeface="+mn-ea"/>
              <a:cs typeface="+mn-cs"/>
            </a:rPr>
            <a:t>年度の</a:t>
          </a:r>
          <a:r>
            <a:rPr lang="en-US" altLang="ja-JP" sz="1300">
              <a:solidFill>
                <a:schemeClr val="dk1"/>
              </a:solidFill>
              <a:effectLst/>
              <a:latin typeface="+mn-ea"/>
              <a:ea typeface="+mn-ea"/>
              <a:cs typeface="+mn-cs"/>
            </a:rPr>
            <a:t>97.0</a:t>
          </a:r>
          <a:r>
            <a:rPr lang="ja-JP" altLang="ja-JP" sz="1300">
              <a:solidFill>
                <a:schemeClr val="dk1"/>
              </a:solidFill>
              <a:effectLst/>
              <a:latin typeface="+mn-ea"/>
              <a:ea typeface="+mn-ea"/>
              <a:cs typeface="+mn-cs"/>
            </a:rPr>
            <a:t>と比較すると横ばいとなっている。</a:t>
          </a:r>
        </a:p>
        <a:p>
          <a:r>
            <a:rPr lang="ja-JP" altLang="ja-JP" sz="1300">
              <a:solidFill>
                <a:schemeClr val="dk1"/>
              </a:solidFill>
              <a:effectLst/>
              <a:latin typeface="+mn-ea"/>
              <a:ea typeface="+mn-ea"/>
              <a:cs typeface="+mn-cs"/>
            </a:rPr>
            <a:t>類似団体の平均よりも</a:t>
          </a:r>
          <a:r>
            <a:rPr lang="en-US" altLang="ja-JP" sz="1300">
              <a:solidFill>
                <a:schemeClr val="dk1"/>
              </a:solidFill>
              <a:effectLst/>
              <a:latin typeface="+mn-ea"/>
              <a:ea typeface="+mn-ea"/>
              <a:cs typeface="+mn-cs"/>
            </a:rPr>
            <a:t>1.4</a:t>
          </a:r>
          <a:r>
            <a:rPr lang="ja-JP" altLang="ja-JP" sz="1300">
              <a:solidFill>
                <a:schemeClr val="dk1"/>
              </a:solidFill>
              <a:effectLst/>
              <a:latin typeface="+mn-ea"/>
              <a:ea typeface="+mn-ea"/>
              <a:cs typeface="+mn-cs"/>
            </a:rPr>
            <a:t>低くなっている。今後も他団体の状況を踏まえて、必要に応じて給与制度を見直していく。</a:t>
          </a:r>
          <a:endParaRPr kumimoji="1" lang="ja-JP" altLang="en-US" sz="1300">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86</xdr:row>
      <xdr:rowOff>124582</xdr:rowOff>
    </xdr:to>
    <xdr:cxnSp macro="">
      <xdr:nvCxnSpPr>
        <xdr:cNvPr id="253" name="直線コネクタ 252"/>
        <xdr:cNvCxnSpPr/>
      </xdr:nvCxnSpPr>
      <xdr:spPr>
        <a:xfrm flipV="1">
          <a:off x="17018000" y="13708743"/>
          <a:ext cx="0" cy="1160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4"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5" name="直線コネクタ 254"/>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6"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7" name="直線コネクタ 256"/>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6955</xdr:rowOff>
    </xdr:from>
    <xdr:to>
      <xdr:col>24</xdr:col>
      <xdr:colOff>558800</xdr:colOff>
      <xdr:row>83</xdr:row>
      <xdr:rowOff>18445</xdr:rowOff>
    </xdr:to>
    <xdr:cxnSp macro="">
      <xdr:nvCxnSpPr>
        <xdr:cNvPr id="258" name="直線コネクタ 257"/>
        <xdr:cNvCxnSpPr/>
      </xdr:nvCxnSpPr>
      <xdr:spPr>
        <a:xfrm flipV="1">
          <a:off x="16179800" y="142373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9"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132443</xdr:rowOff>
    </xdr:from>
    <xdr:to>
      <xdr:col>23</xdr:col>
      <xdr:colOff>406400</xdr:colOff>
      <xdr:row>83</xdr:row>
      <xdr:rowOff>18445</xdr:rowOff>
    </xdr:to>
    <xdr:cxnSp macro="">
      <xdr:nvCxnSpPr>
        <xdr:cNvPr id="261" name="直線コネクタ 260"/>
        <xdr:cNvCxnSpPr/>
      </xdr:nvCxnSpPr>
      <xdr:spPr>
        <a:xfrm>
          <a:off x="15290800" y="141913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63" name="テキスト ボックス 262"/>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132443</xdr:rowOff>
    </xdr:from>
    <xdr:to>
      <xdr:col>22</xdr:col>
      <xdr:colOff>203200</xdr:colOff>
      <xdr:row>88</xdr:row>
      <xdr:rowOff>57452</xdr:rowOff>
    </xdr:to>
    <xdr:cxnSp macro="">
      <xdr:nvCxnSpPr>
        <xdr:cNvPr id="264" name="直線コネクタ 263"/>
        <xdr:cNvCxnSpPr/>
      </xdr:nvCxnSpPr>
      <xdr:spPr>
        <a:xfrm flipV="1">
          <a:off x="14401800" y="14191343"/>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34471</xdr:rowOff>
    </xdr:from>
    <xdr:to>
      <xdr:col>21</xdr:col>
      <xdr:colOff>0</xdr:colOff>
      <xdr:row>88</xdr:row>
      <xdr:rowOff>57452</xdr:rowOff>
    </xdr:to>
    <xdr:cxnSp macro="">
      <xdr:nvCxnSpPr>
        <xdr:cNvPr id="267" name="直線コネクタ 266"/>
        <xdr:cNvCxnSpPr/>
      </xdr:nvCxnSpPr>
      <xdr:spPr>
        <a:xfrm>
          <a:off x="13512800" y="1512207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69" name="テキスト ボックス 268"/>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127605</xdr:rowOff>
    </xdr:from>
    <xdr:to>
      <xdr:col>24</xdr:col>
      <xdr:colOff>609600</xdr:colOff>
      <xdr:row>83</xdr:row>
      <xdr:rowOff>57755</xdr:rowOff>
    </xdr:to>
    <xdr:sp macro="" textlink="">
      <xdr:nvSpPr>
        <xdr:cNvPr id="277" name="円/楕円 276"/>
        <xdr:cNvSpPr/>
      </xdr:nvSpPr>
      <xdr:spPr>
        <a:xfrm>
          <a:off x="169672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144132</xdr:rowOff>
    </xdr:from>
    <xdr:ext cx="762000" cy="259045"/>
    <xdr:sp macro="" textlink="">
      <xdr:nvSpPr>
        <xdr:cNvPr id="278" name="給与水準   （国との比較）該当値テキスト"/>
        <xdr:cNvSpPr txBox="1"/>
      </xdr:nvSpPr>
      <xdr:spPr>
        <a:xfrm>
          <a:off x="17106900" y="1403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139095</xdr:rowOff>
    </xdr:from>
    <xdr:to>
      <xdr:col>23</xdr:col>
      <xdr:colOff>457200</xdr:colOff>
      <xdr:row>83</xdr:row>
      <xdr:rowOff>69245</xdr:rowOff>
    </xdr:to>
    <xdr:sp macro="" textlink="">
      <xdr:nvSpPr>
        <xdr:cNvPr id="279" name="円/楕円 278"/>
        <xdr:cNvSpPr/>
      </xdr:nvSpPr>
      <xdr:spPr>
        <a:xfrm>
          <a:off x="16129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79422</xdr:rowOff>
    </xdr:from>
    <xdr:ext cx="736600" cy="259045"/>
    <xdr:sp macro="" textlink="">
      <xdr:nvSpPr>
        <xdr:cNvPr id="280" name="テキスト ボックス 279"/>
        <xdr:cNvSpPr txBox="1"/>
      </xdr:nvSpPr>
      <xdr:spPr>
        <a:xfrm>
          <a:off x="15798800" y="1396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81643</xdr:rowOff>
    </xdr:from>
    <xdr:to>
      <xdr:col>22</xdr:col>
      <xdr:colOff>254000</xdr:colOff>
      <xdr:row>83</xdr:row>
      <xdr:rowOff>11793</xdr:rowOff>
    </xdr:to>
    <xdr:sp macro="" textlink="">
      <xdr:nvSpPr>
        <xdr:cNvPr id="281" name="円/楕円 280"/>
        <xdr:cNvSpPr/>
      </xdr:nvSpPr>
      <xdr:spPr>
        <a:xfrm>
          <a:off x="15240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82" name="テキスト ボックス 281"/>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6652</xdr:rowOff>
    </xdr:from>
    <xdr:to>
      <xdr:col>21</xdr:col>
      <xdr:colOff>50800</xdr:colOff>
      <xdr:row>88</xdr:row>
      <xdr:rowOff>108252</xdr:rowOff>
    </xdr:to>
    <xdr:sp macro="" textlink="">
      <xdr:nvSpPr>
        <xdr:cNvPr id="283" name="円/楕円 282"/>
        <xdr:cNvSpPr/>
      </xdr:nvSpPr>
      <xdr:spPr>
        <a:xfrm>
          <a:off x="14351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118429</xdr:rowOff>
    </xdr:from>
    <xdr:ext cx="762000" cy="259045"/>
    <xdr:sp macro="" textlink="">
      <xdr:nvSpPr>
        <xdr:cNvPr id="284" name="テキスト ボックス 283"/>
        <xdr:cNvSpPr txBox="1"/>
      </xdr:nvSpPr>
      <xdr:spPr>
        <a:xfrm>
          <a:off x="14020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155121</xdr:rowOff>
    </xdr:from>
    <xdr:to>
      <xdr:col>19</xdr:col>
      <xdr:colOff>533400</xdr:colOff>
      <xdr:row>88</xdr:row>
      <xdr:rowOff>85271</xdr:rowOff>
    </xdr:to>
    <xdr:sp macro="" textlink="">
      <xdr:nvSpPr>
        <xdr:cNvPr id="285" name="円/楕円 284"/>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95448</xdr:rowOff>
    </xdr:from>
    <xdr:ext cx="762000" cy="259045"/>
    <xdr:sp macro="" textlink="">
      <xdr:nvSpPr>
        <xdr:cNvPr id="286" name="テキスト ボックス 285"/>
        <xdr:cNvSpPr txBox="1"/>
      </xdr:nvSpPr>
      <xdr:spPr>
        <a:xfrm>
          <a:off x="13131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これまでの行財政改革による大幅な職員数削減により、類似団体、全国平均、熊本県平均を下回り、ここ数年は横ばいとなっている。</a:t>
          </a:r>
        </a:p>
        <a:p>
          <a:r>
            <a:rPr lang="ja-JP" altLang="ja-JP" sz="1300">
              <a:solidFill>
                <a:schemeClr val="dk1"/>
              </a:solidFill>
              <a:effectLst/>
              <a:latin typeface="+mn-lt"/>
              <a:ea typeface="+mn-ea"/>
              <a:cs typeface="+mn-cs"/>
            </a:rPr>
            <a:t>近年の市町村を取り巻く状況として、地方分権の進展による業務量増大、住民ニーズの多様化、複雑化がますます進んでおり、職員一人一人に求められる業務の質と量により負担が増している。</a:t>
          </a:r>
        </a:p>
        <a:p>
          <a:r>
            <a:rPr lang="ja-JP" altLang="ja-JP" sz="1300">
              <a:solidFill>
                <a:schemeClr val="dk1"/>
              </a:solidFill>
              <a:effectLst/>
              <a:latin typeface="+mn-lt"/>
              <a:ea typeface="+mn-ea"/>
              <a:cs typeface="+mn-cs"/>
            </a:rPr>
            <a:t>業務の民間委託等を推進する一方で、人材育成及び職員配置の充実により、適正な定員管理に取組んでいく。</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6" name="直線コネクタ 315"/>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7"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8" name="直線コネクタ 317"/>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9"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20" name="直線コネクタ 319"/>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105833</xdr:rowOff>
    </xdr:from>
    <xdr:to>
      <xdr:col>24</xdr:col>
      <xdr:colOff>558800</xdr:colOff>
      <xdr:row>60</xdr:row>
      <xdr:rowOff>109855</xdr:rowOff>
    </xdr:to>
    <xdr:cxnSp macro="">
      <xdr:nvCxnSpPr>
        <xdr:cNvPr id="321" name="直線コネクタ 320"/>
        <xdr:cNvCxnSpPr/>
      </xdr:nvCxnSpPr>
      <xdr:spPr>
        <a:xfrm>
          <a:off x="16179800" y="10392833"/>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51240</xdr:rowOff>
    </xdr:from>
    <xdr:ext cx="762000" cy="259045"/>
    <xdr:sp macro="" textlink="">
      <xdr:nvSpPr>
        <xdr:cNvPr id="322" name="定員管理の状況平均値テキスト"/>
        <xdr:cNvSpPr txBox="1"/>
      </xdr:nvSpPr>
      <xdr:spPr>
        <a:xfrm>
          <a:off x="17106900" y="10338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3" name="フローチャート : 判断 322"/>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105833</xdr:rowOff>
    </xdr:from>
    <xdr:to>
      <xdr:col>23</xdr:col>
      <xdr:colOff>406400</xdr:colOff>
      <xdr:row>60</xdr:row>
      <xdr:rowOff>111866</xdr:rowOff>
    </xdr:to>
    <xdr:cxnSp macro="">
      <xdr:nvCxnSpPr>
        <xdr:cNvPr id="324" name="直線コネクタ 323"/>
        <xdr:cNvCxnSpPr/>
      </xdr:nvCxnSpPr>
      <xdr:spPr>
        <a:xfrm flipV="1">
          <a:off x="15290800" y="1039283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6" name="テキスト ボックス 325"/>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111866</xdr:rowOff>
    </xdr:from>
    <xdr:to>
      <xdr:col>22</xdr:col>
      <xdr:colOff>203200</xdr:colOff>
      <xdr:row>60</xdr:row>
      <xdr:rowOff>125942</xdr:rowOff>
    </xdr:to>
    <xdr:cxnSp macro="">
      <xdr:nvCxnSpPr>
        <xdr:cNvPr id="327" name="直線コネクタ 326"/>
        <xdr:cNvCxnSpPr/>
      </xdr:nvCxnSpPr>
      <xdr:spPr>
        <a:xfrm flipV="1">
          <a:off x="14401800" y="1039886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9" name="テキスト ボックス 328"/>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125942</xdr:rowOff>
    </xdr:from>
    <xdr:to>
      <xdr:col>21</xdr:col>
      <xdr:colOff>0</xdr:colOff>
      <xdr:row>60</xdr:row>
      <xdr:rowOff>148061</xdr:rowOff>
    </xdr:to>
    <xdr:cxnSp macro="">
      <xdr:nvCxnSpPr>
        <xdr:cNvPr id="330" name="直線コネクタ 329"/>
        <xdr:cNvCxnSpPr/>
      </xdr:nvCxnSpPr>
      <xdr:spPr>
        <a:xfrm flipV="1">
          <a:off x="13512800" y="10412942"/>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2" name="テキスト ボックス 331"/>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4" name="テキスト ボックス 333"/>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59055</xdr:rowOff>
    </xdr:from>
    <xdr:to>
      <xdr:col>24</xdr:col>
      <xdr:colOff>609600</xdr:colOff>
      <xdr:row>60</xdr:row>
      <xdr:rowOff>160655</xdr:rowOff>
    </xdr:to>
    <xdr:sp macro="" textlink="">
      <xdr:nvSpPr>
        <xdr:cNvPr id="340" name="円/楕円 339"/>
        <xdr:cNvSpPr/>
      </xdr:nvSpPr>
      <xdr:spPr>
        <a:xfrm>
          <a:off x="169672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75582</xdr:rowOff>
    </xdr:from>
    <xdr:ext cx="762000" cy="259045"/>
    <xdr:sp macro="" textlink="">
      <xdr:nvSpPr>
        <xdr:cNvPr id="341" name="定員管理の状況該当値テキスト"/>
        <xdr:cNvSpPr txBox="1"/>
      </xdr:nvSpPr>
      <xdr:spPr>
        <a:xfrm>
          <a:off x="17106900" y="1019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55033</xdr:rowOff>
    </xdr:from>
    <xdr:to>
      <xdr:col>23</xdr:col>
      <xdr:colOff>457200</xdr:colOff>
      <xdr:row>60</xdr:row>
      <xdr:rowOff>156633</xdr:rowOff>
    </xdr:to>
    <xdr:sp macro="" textlink="">
      <xdr:nvSpPr>
        <xdr:cNvPr id="342" name="円/楕円 341"/>
        <xdr:cNvSpPr/>
      </xdr:nvSpPr>
      <xdr:spPr>
        <a:xfrm>
          <a:off x="16129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166810</xdr:rowOff>
    </xdr:from>
    <xdr:ext cx="736600" cy="259045"/>
    <xdr:sp macro="" textlink="">
      <xdr:nvSpPr>
        <xdr:cNvPr id="343" name="テキスト ボックス 342"/>
        <xdr:cNvSpPr txBox="1"/>
      </xdr:nvSpPr>
      <xdr:spPr>
        <a:xfrm>
          <a:off x="15798800" y="1011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61066</xdr:rowOff>
    </xdr:from>
    <xdr:to>
      <xdr:col>22</xdr:col>
      <xdr:colOff>254000</xdr:colOff>
      <xdr:row>60</xdr:row>
      <xdr:rowOff>162666</xdr:rowOff>
    </xdr:to>
    <xdr:sp macro="" textlink="">
      <xdr:nvSpPr>
        <xdr:cNvPr id="344" name="円/楕円 343"/>
        <xdr:cNvSpPr/>
      </xdr:nvSpPr>
      <xdr:spPr>
        <a:xfrm>
          <a:off x="15240000" y="1034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1393</xdr:rowOff>
    </xdr:from>
    <xdr:ext cx="762000" cy="259045"/>
    <xdr:sp macro="" textlink="">
      <xdr:nvSpPr>
        <xdr:cNvPr id="345" name="テキスト ボックス 344"/>
        <xdr:cNvSpPr txBox="1"/>
      </xdr:nvSpPr>
      <xdr:spPr>
        <a:xfrm>
          <a:off x="14909800" y="1011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75142</xdr:rowOff>
    </xdr:from>
    <xdr:to>
      <xdr:col>21</xdr:col>
      <xdr:colOff>50800</xdr:colOff>
      <xdr:row>61</xdr:row>
      <xdr:rowOff>5292</xdr:rowOff>
    </xdr:to>
    <xdr:sp macro="" textlink="">
      <xdr:nvSpPr>
        <xdr:cNvPr id="346" name="円/楕円 345"/>
        <xdr:cNvSpPr/>
      </xdr:nvSpPr>
      <xdr:spPr>
        <a:xfrm>
          <a:off x="14351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15469</xdr:rowOff>
    </xdr:from>
    <xdr:ext cx="762000" cy="259045"/>
    <xdr:sp macro="" textlink="">
      <xdr:nvSpPr>
        <xdr:cNvPr id="347" name="テキスト ボックス 346"/>
        <xdr:cNvSpPr txBox="1"/>
      </xdr:nvSpPr>
      <xdr:spPr>
        <a:xfrm>
          <a:off x="14020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97261</xdr:rowOff>
    </xdr:from>
    <xdr:to>
      <xdr:col>19</xdr:col>
      <xdr:colOff>533400</xdr:colOff>
      <xdr:row>61</xdr:row>
      <xdr:rowOff>27411</xdr:rowOff>
    </xdr:to>
    <xdr:sp macro="" textlink="">
      <xdr:nvSpPr>
        <xdr:cNvPr id="348" name="円/楕円 347"/>
        <xdr:cNvSpPr/>
      </xdr:nvSpPr>
      <xdr:spPr>
        <a:xfrm>
          <a:off x="13462000" y="103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37588</xdr:rowOff>
    </xdr:from>
    <xdr:ext cx="762000" cy="259045"/>
    <xdr:sp macro="" textlink="">
      <xdr:nvSpPr>
        <xdr:cNvPr id="349" name="テキスト ボックス 348"/>
        <xdr:cNvSpPr txBox="1"/>
      </xdr:nvSpPr>
      <xdr:spPr>
        <a:xfrm>
          <a:off x="13131800" y="1015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昨年度と比べて</a:t>
          </a:r>
          <a:r>
            <a:rPr kumimoji="1" lang="en-US" altLang="ja-JP" sz="1300">
              <a:latin typeface="ＭＳ Ｐゴシック"/>
            </a:rPr>
            <a:t>0.9</a:t>
          </a:r>
          <a:r>
            <a:rPr kumimoji="1" lang="ja-JP" altLang="en-US" sz="1300">
              <a:latin typeface="ＭＳ Ｐゴシック"/>
            </a:rPr>
            <a:t>ポイント減少している。これは</a:t>
          </a:r>
          <a:r>
            <a:rPr kumimoji="1" lang="en-US" altLang="ja-JP" sz="1300">
              <a:latin typeface="ＭＳ Ｐゴシック"/>
            </a:rPr>
            <a:t>H26</a:t>
          </a:r>
          <a:r>
            <a:rPr kumimoji="1" lang="ja-JP" altLang="en-US" sz="1300">
              <a:latin typeface="ＭＳ Ｐゴシック"/>
            </a:rPr>
            <a:t>年度に退職手当債の繰上償還を実施したため、また地方道路等整備事業債や減収補塡債等の元利償還額が少なかったことが要因である。</a:t>
          </a:r>
          <a:endParaRPr kumimoji="1" lang="en-US" altLang="ja-JP" sz="1300">
            <a:latin typeface="ＭＳ Ｐゴシック"/>
          </a:endParaRPr>
        </a:p>
        <a:p>
          <a:r>
            <a:rPr kumimoji="1" lang="ja-JP" altLang="en-US" sz="1300">
              <a:latin typeface="ＭＳ Ｐゴシック"/>
            </a:rPr>
            <a:t>今後控えている市民病院立替事業や公共施設の老朽化対策等事業についても、緊急度や住民ニーズを的確に把握し、起債に過度に頼ることのない財政運営に努める。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4" name="直線コネクタ 373"/>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7"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8" name="直線コネクタ 377"/>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3810</xdr:rowOff>
    </xdr:from>
    <xdr:to>
      <xdr:col>24</xdr:col>
      <xdr:colOff>558800</xdr:colOff>
      <xdr:row>41</xdr:row>
      <xdr:rowOff>58103</xdr:rowOff>
    </xdr:to>
    <xdr:cxnSp macro="">
      <xdr:nvCxnSpPr>
        <xdr:cNvPr id="379" name="直線コネクタ 378"/>
        <xdr:cNvCxnSpPr/>
      </xdr:nvCxnSpPr>
      <xdr:spPr>
        <a:xfrm flipV="1">
          <a:off x="16179800" y="7033260"/>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83202</xdr:rowOff>
    </xdr:from>
    <xdr:ext cx="762000" cy="259045"/>
    <xdr:sp macro="" textlink="">
      <xdr:nvSpPr>
        <xdr:cNvPr id="380" name="公債費負担の状況平均値テキスト"/>
        <xdr:cNvSpPr txBox="1"/>
      </xdr:nvSpPr>
      <xdr:spPr>
        <a:xfrm>
          <a:off x="17106900" y="659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1" name="フローチャート : 判断 380"/>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27940</xdr:rowOff>
    </xdr:from>
    <xdr:to>
      <xdr:col>23</xdr:col>
      <xdr:colOff>406400</xdr:colOff>
      <xdr:row>41</xdr:row>
      <xdr:rowOff>58103</xdr:rowOff>
    </xdr:to>
    <xdr:cxnSp macro="">
      <xdr:nvCxnSpPr>
        <xdr:cNvPr id="382" name="直線コネクタ 381"/>
        <xdr:cNvCxnSpPr/>
      </xdr:nvCxnSpPr>
      <xdr:spPr>
        <a:xfrm>
          <a:off x="15290800" y="705739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84" name="テキスト ボックス 383"/>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157163</xdr:rowOff>
    </xdr:from>
    <xdr:to>
      <xdr:col>22</xdr:col>
      <xdr:colOff>203200</xdr:colOff>
      <xdr:row>41</xdr:row>
      <xdr:rowOff>27940</xdr:rowOff>
    </xdr:to>
    <xdr:cxnSp macro="">
      <xdr:nvCxnSpPr>
        <xdr:cNvPr id="385" name="直線コネクタ 384"/>
        <xdr:cNvCxnSpPr/>
      </xdr:nvCxnSpPr>
      <xdr:spPr>
        <a:xfrm>
          <a:off x="14401800" y="701516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7" name="テキスト ボックス 386"/>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157163</xdr:rowOff>
    </xdr:from>
    <xdr:to>
      <xdr:col>21</xdr:col>
      <xdr:colOff>0</xdr:colOff>
      <xdr:row>41</xdr:row>
      <xdr:rowOff>3810</xdr:rowOff>
    </xdr:to>
    <xdr:cxnSp macro="">
      <xdr:nvCxnSpPr>
        <xdr:cNvPr id="388" name="直線コネクタ 387"/>
        <xdr:cNvCxnSpPr/>
      </xdr:nvCxnSpPr>
      <xdr:spPr>
        <a:xfrm flipV="1">
          <a:off x="13512800" y="701516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390" name="テキスト ボックス 389"/>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2" name="テキスト ボックス 391"/>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124460</xdr:rowOff>
    </xdr:from>
    <xdr:to>
      <xdr:col>24</xdr:col>
      <xdr:colOff>609600</xdr:colOff>
      <xdr:row>41</xdr:row>
      <xdr:rowOff>54610</xdr:rowOff>
    </xdr:to>
    <xdr:sp macro="" textlink="">
      <xdr:nvSpPr>
        <xdr:cNvPr id="398" name="円/楕円 397"/>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96537</xdr:rowOff>
    </xdr:from>
    <xdr:ext cx="762000" cy="259045"/>
    <xdr:sp macro="" textlink="">
      <xdr:nvSpPr>
        <xdr:cNvPr id="399" name="公債費負担の状況該当値テキスト"/>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7303</xdr:rowOff>
    </xdr:from>
    <xdr:to>
      <xdr:col>23</xdr:col>
      <xdr:colOff>457200</xdr:colOff>
      <xdr:row>41</xdr:row>
      <xdr:rowOff>108903</xdr:rowOff>
    </xdr:to>
    <xdr:sp macro="" textlink="">
      <xdr:nvSpPr>
        <xdr:cNvPr id="400" name="円/楕円 399"/>
        <xdr:cNvSpPr/>
      </xdr:nvSpPr>
      <xdr:spPr>
        <a:xfrm>
          <a:off x="16129000" y="7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93680</xdr:rowOff>
    </xdr:from>
    <xdr:ext cx="736600" cy="259045"/>
    <xdr:sp macro="" textlink="">
      <xdr:nvSpPr>
        <xdr:cNvPr id="401" name="テキスト ボックス 400"/>
        <xdr:cNvSpPr txBox="1"/>
      </xdr:nvSpPr>
      <xdr:spPr>
        <a:xfrm>
          <a:off x="15798800" y="712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148590</xdr:rowOff>
    </xdr:from>
    <xdr:to>
      <xdr:col>22</xdr:col>
      <xdr:colOff>254000</xdr:colOff>
      <xdr:row>41</xdr:row>
      <xdr:rowOff>78740</xdr:rowOff>
    </xdr:to>
    <xdr:sp macro="" textlink="">
      <xdr:nvSpPr>
        <xdr:cNvPr id="402" name="円/楕円 401"/>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63517</xdr:rowOff>
    </xdr:from>
    <xdr:ext cx="762000" cy="259045"/>
    <xdr:sp macro="" textlink="">
      <xdr:nvSpPr>
        <xdr:cNvPr id="403" name="テキスト ボックス 402"/>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106363</xdr:rowOff>
    </xdr:from>
    <xdr:to>
      <xdr:col>21</xdr:col>
      <xdr:colOff>50800</xdr:colOff>
      <xdr:row>41</xdr:row>
      <xdr:rowOff>36513</xdr:rowOff>
    </xdr:to>
    <xdr:sp macro="" textlink="">
      <xdr:nvSpPr>
        <xdr:cNvPr id="404" name="円/楕円 403"/>
        <xdr:cNvSpPr/>
      </xdr:nvSpPr>
      <xdr:spPr>
        <a:xfrm>
          <a:off x="14351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21290</xdr:rowOff>
    </xdr:from>
    <xdr:ext cx="762000" cy="259045"/>
    <xdr:sp macro="" textlink="">
      <xdr:nvSpPr>
        <xdr:cNvPr id="405" name="テキスト ボックス 404"/>
        <xdr:cNvSpPr txBox="1"/>
      </xdr:nvSpPr>
      <xdr:spPr>
        <a:xfrm>
          <a:off x="14020800" y="705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406" name="円/楕円 405"/>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407" name="テキスト ボックス 406"/>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昨年度と比べて</a:t>
          </a:r>
          <a:r>
            <a:rPr kumimoji="1" lang="en-US" altLang="ja-JP" sz="1300">
              <a:latin typeface="ＭＳ Ｐゴシック"/>
            </a:rPr>
            <a:t>10.2</a:t>
          </a:r>
          <a:r>
            <a:rPr kumimoji="1" lang="ja-JP" altLang="en-US" sz="1300">
              <a:latin typeface="ＭＳ Ｐゴシック"/>
            </a:rPr>
            <a:t>ポイント減少している。主な要因としては、下水道事業会計の将来負担額の減少</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481</a:t>
          </a:r>
          <a:r>
            <a:rPr kumimoji="1" lang="ja-JP" altLang="en-US" sz="1300">
              <a:latin typeface="ＭＳ Ｐゴシック"/>
            </a:rPr>
            <a:t>百万円</a:t>
          </a:r>
          <a:r>
            <a:rPr kumimoji="1" lang="en-US" altLang="ja-JP" sz="1300">
              <a:latin typeface="ＭＳ Ｐゴシック"/>
            </a:rPr>
            <a:t>)</a:t>
          </a:r>
          <a:r>
            <a:rPr kumimoji="1" lang="ja-JP" altLang="en-US" sz="1300">
              <a:latin typeface="ＭＳ Ｐゴシック"/>
            </a:rPr>
            <a:t>に伴う公営企業債等繰入見込額の減少、財政調整基金への積立</a:t>
          </a:r>
          <a:r>
            <a:rPr kumimoji="1" lang="en-US" altLang="ja-JP" sz="1300">
              <a:latin typeface="ＭＳ Ｐゴシック"/>
            </a:rPr>
            <a:t>(195</a:t>
          </a:r>
          <a:r>
            <a:rPr kumimoji="1" lang="ja-JP" altLang="en-US" sz="1300">
              <a:latin typeface="ＭＳ Ｐゴシック"/>
            </a:rPr>
            <a:t>百万円</a:t>
          </a:r>
          <a:r>
            <a:rPr kumimoji="1" lang="en-US" altLang="ja-JP" sz="1300">
              <a:latin typeface="ＭＳ Ｐゴシック"/>
            </a:rPr>
            <a:t>)</a:t>
          </a:r>
          <a:r>
            <a:rPr kumimoji="1" lang="ja-JP" altLang="en-US" sz="1300">
              <a:latin typeface="ＭＳ Ｐゴシック"/>
            </a:rPr>
            <a:t>、国民健康保険財政調整基金への積立</a:t>
          </a:r>
          <a:r>
            <a:rPr kumimoji="1" lang="en-US" altLang="ja-JP" sz="1300">
              <a:latin typeface="ＭＳ Ｐゴシック"/>
            </a:rPr>
            <a:t>(230</a:t>
          </a:r>
          <a:r>
            <a:rPr kumimoji="1" lang="ja-JP" altLang="en-US" sz="1300">
              <a:latin typeface="ＭＳ Ｐゴシック"/>
            </a:rPr>
            <a:t>百万円</a:t>
          </a:r>
          <a:r>
            <a:rPr kumimoji="1" lang="en-US" altLang="ja-JP" sz="1300">
              <a:latin typeface="ＭＳ Ｐゴシック"/>
            </a:rPr>
            <a:t>)</a:t>
          </a:r>
          <a:r>
            <a:rPr kumimoji="1" lang="ja-JP" altLang="en-US" sz="1300">
              <a:latin typeface="ＭＳ Ｐゴシック"/>
            </a:rPr>
            <a:t>等、充当可能基金の増額等があげられる。</a:t>
          </a:r>
          <a:endParaRPr kumimoji="1" lang="en-US" altLang="ja-JP" sz="1300">
            <a:latin typeface="ＭＳ Ｐゴシック"/>
          </a:endParaRPr>
        </a:p>
        <a:p>
          <a:r>
            <a:rPr kumimoji="1" lang="ja-JP" altLang="en-US" sz="1300">
              <a:latin typeface="ＭＳ Ｐゴシック"/>
            </a:rPr>
            <a:t>今後については、市民病院建替事業や、公共施設の老朽化対策等事業が控えていることから、市債の借り入れの増加も見込まれるが、将来への負担が急激に増加しないように、引き続き財政の健全化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6" name="直線コネクタ 435"/>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7"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8" name="直線コネクタ 437"/>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98256</xdr:rowOff>
    </xdr:from>
    <xdr:to>
      <xdr:col>24</xdr:col>
      <xdr:colOff>558800</xdr:colOff>
      <xdr:row>15</xdr:row>
      <xdr:rowOff>8848</xdr:rowOff>
    </xdr:to>
    <xdr:cxnSp macro="">
      <xdr:nvCxnSpPr>
        <xdr:cNvPr id="441" name="直線コネクタ 440"/>
        <xdr:cNvCxnSpPr/>
      </xdr:nvCxnSpPr>
      <xdr:spPr>
        <a:xfrm flipV="1">
          <a:off x="16179800" y="2498556"/>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161900</xdr:rowOff>
    </xdr:from>
    <xdr:ext cx="762000" cy="259045"/>
    <xdr:sp macro="" textlink="">
      <xdr:nvSpPr>
        <xdr:cNvPr id="442" name="将来負担の状況平均値テキスト"/>
        <xdr:cNvSpPr txBox="1"/>
      </xdr:nvSpPr>
      <xdr:spPr>
        <a:xfrm>
          <a:off x="17106900" y="256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3" name="フローチャート : 判断 442"/>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8848</xdr:rowOff>
    </xdr:from>
    <xdr:to>
      <xdr:col>23</xdr:col>
      <xdr:colOff>406400</xdr:colOff>
      <xdr:row>15</xdr:row>
      <xdr:rowOff>134324</xdr:rowOff>
    </xdr:to>
    <xdr:cxnSp macro="">
      <xdr:nvCxnSpPr>
        <xdr:cNvPr id="444" name="直線コネクタ 443"/>
        <xdr:cNvCxnSpPr/>
      </xdr:nvCxnSpPr>
      <xdr:spPr>
        <a:xfrm flipV="1">
          <a:off x="15290800" y="258059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5" name="フローチャート : 判断 444"/>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46" name="テキスト ボックス 445"/>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134324</xdr:rowOff>
    </xdr:from>
    <xdr:to>
      <xdr:col>22</xdr:col>
      <xdr:colOff>203200</xdr:colOff>
      <xdr:row>16</xdr:row>
      <xdr:rowOff>110871</xdr:rowOff>
    </xdr:to>
    <xdr:cxnSp macro="">
      <xdr:nvCxnSpPr>
        <xdr:cNvPr id="447" name="直線コネクタ 446"/>
        <xdr:cNvCxnSpPr/>
      </xdr:nvCxnSpPr>
      <xdr:spPr>
        <a:xfrm flipV="1">
          <a:off x="14401800" y="2706074"/>
          <a:ext cx="889000" cy="14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8" name="フローチャート : 判断 447"/>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49" name="テキスト ボックス 448"/>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110871</xdr:rowOff>
    </xdr:from>
    <xdr:to>
      <xdr:col>21</xdr:col>
      <xdr:colOff>0</xdr:colOff>
      <xdr:row>17</xdr:row>
      <xdr:rowOff>35137</xdr:rowOff>
    </xdr:to>
    <xdr:cxnSp macro="">
      <xdr:nvCxnSpPr>
        <xdr:cNvPr id="450" name="直線コネクタ 449"/>
        <xdr:cNvCxnSpPr/>
      </xdr:nvCxnSpPr>
      <xdr:spPr>
        <a:xfrm flipV="1">
          <a:off x="13512800" y="2854071"/>
          <a:ext cx="889000" cy="9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1" name="フローチャート : 判断 450"/>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52" name="テキスト ボックス 451"/>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3" name="フローチャート : 判断 452"/>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54" name="テキスト ボックス 453"/>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47456</xdr:rowOff>
    </xdr:from>
    <xdr:to>
      <xdr:col>24</xdr:col>
      <xdr:colOff>609600</xdr:colOff>
      <xdr:row>14</xdr:row>
      <xdr:rowOff>149056</xdr:rowOff>
    </xdr:to>
    <xdr:sp macro="" textlink="">
      <xdr:nvSpPr>
        <xdr:cNvPr id="460" name="円/楕円 459"/>
        <xdr:cNvSpPr/>
      </xdr:nvSpPr>
      <xdr:spPr>
        <a:xfrm>
          <a:off x="16967200" y="244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63983</xdr:rowOff>
    </xdr:from>
    <xdr:ext cx="762000" cy="259045"/>
    <xdr:sp macro="" textlink="">
      <xdr:nvSpPr>
        <xdr:cNvPr id="461" name="将来負担の状況該当値テキスト"/>
        <xdr:cNvSpPr txBox="1"/>
      </xdr:nvSpPr>
      <xdr:spPr>
        <a:xfrm>
          <a:off x="17106900" y="229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129498</xdr:rowOff>
    </xdr:from>
    <xdr:to>
      <xdr:col>23</xdr:col>
      <xdr:colOff>457200</xdr:colOff>
      <xdr:row>15</xdr:row>
      <xdr:rowOff>59648</xdr:rowOff>
    </xdr:to>
    <xdr:sp macro="" textlink="">
      <xdr:nvSpPr>
        <xdr:cNvPr id="462" name="円/楕円 461"/>
        <xdr:cNvSpPr/>
      </xdr:nvSpPr>
      <xdr:spPr>
        <a:xfrm>
          <a:off x="16129000" y="252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69825</xdr:rowOff>
    </xdr:from>
    <xdr:ext cx="736600" cy="259045"/>
    <xdr:sp macro="" textlink="">
      <xdr:nvSpPr>
        <xdr:cNvPr id="463" name="テキスト ボックス 462"/>
        <xdr:cNvSpPr txBox="1"/>
      </xdr:nvSpPr>
      <xdr:spPr>
        <a:xfrm>
          <a:off x="15798800" y="2298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83524</xdr:rowOff>
    </xdr:from>
    <xdr:to>
      <xdr:col>22</xdr:col>
      <xdr:colOff>254000</xdr:colOff>
      <xdr:row>16</xdr:row>
      <xdr:rowOff>13674</xdr:rowOff>
    </xdr:to>
    <xdr:sp macro="" textlink="">
      <xdr:nvSpPr>
        <xdr:cNvPr id="464" name="円/楕円 463"/>
        <xdr:cNvSpPr/>
      </xdr:nvSpPr>
      <xdr:spPr>
        <a:xfrm>
          <a:off x="15240000" y="26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23851</xdr:rowOff>
    </xdr:from>
    <xdr:ext cx="762000" cy="259045"/>
    <xdr:sp macro="" textlink="">
      <xdr:nvSpPr>
        <xdr:cNvPr id="465" name="テキスト ボックス 464"/>
        <xdr:cNvSpPr txBox="1"/>
      </xdr:nvSpPr>
      <xdr:spPr>
        <a:xfrm>
          <a:off x="14909800" y="242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60071</xdr:rowOff>
    </xdr:from>
    <xdr:to>
      <xdr:col>21</xdr:col>
      <xdr:colOff>50800</xdr:colOff>
      <xdr:row>16</xdr:row>
      <xdr:rowOff>161671</xdr:rowOff>
    </xdr:to>
    <xdr:sp macro="" textlink="">
      <xdr:nvSpPr>
        <xdr:cNvPr id="466" name="円/楕円 465"/>
        <xdr:cNvSpPr/>
      </xdr:nvSpPr>
      <xdr:spPr>
        <a:xfrm>
          <a:off x="14351000" y="28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146448</xdr:rowOff>
    </xdr:from>
    <xdr:ext cx="762000" cy="259045"/>
    <xdr:sp macro="" textlink="">
      <xdr:nvSpPr>
        <xdr:cNvPr id="467" name="テキスト ボックス 466"/>
        <xdr:cNvSpPr txBox="1"/>
      </xdr:nvSpPr>
      <xdr:spPr>
        <a:xfrm>
          <a:off x="14020800" y="288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155787</xdr:rowOff>
    </xdr:from>
    <xdr:to>
      <xdr:col>19</xdr:col>
      <xdr:colOff>533400</xdr:colOff>
      <xdr:row>17</xdr:row>
      <xdr:rowOff>85937</xdr:rowOff>
    </xdr:to>
    <xdr:sp macro="" textlink="">
      <xdr:nvSpPr>
        <xdr:cNvPr id="468" name="円/楕円 467"/>
        <xdr:cNvSpPr/>
      </xdr:nvSpPr>
      <xdr:spPr>
        <a:xfrm>
          <a:off x="13462000" y="28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70714</xdr:rowOff>
    </xdr:from>
    <xdr:ext cx="762000" cy="259045"/>
    <xdr:sp macro="" textlink="">
      <xdr:nvSpPr>
        <xdr:cNvPr id="469" name="テキスト ボックス 468"/>
        <xdr:cNvSpPr txBox="1"/>
      </xdr:nvSpPr>
      <xdr:spPr>
        <a:xfrm>
          <a:off x="13131800" y="298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熊本県荒尾市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54,464
54,227
57.37
21,630,627
20,718,881
804,128
11,850,300
15,917,526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15.9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人件費に係るものは、</a:t>
          </a:r>
          <a:r>
            <a:rPr kumimoji="1" lang="en-US" altLang="ja-JP" sz="1300">
              <a:latin typeface="ＭＳ Ｐゴシック"/>
            </a:rPr>
            <a:t>H27</a:t>
          </a:r>
          <a:r>
            <a:rPr kumimoji="1" lang="ja-JP" altLang="en-US" sz="1300">
              <a:latin typeface="ＭＳ Ｐゴシック"/>
            </a:rPr>
            <a:t>年度においても退職手当の減少等により</a:t>
          </a:r>
          <a:r>
            <a:rPr kumimoji="1" lang="en-US" altLang="ja-JP" sz="1300">
              <a:latin typeface="ＭＳ Ｐゴシック"/>
            </a:rPr>
            <a:t>19.8</a:t>
          </a:r>
          <a:r>
            <a:rPr kumimoji="1" lang="ja-JP" altLang="en-US" sz="1300">
              <a:latin typeface="ＭＳ Ｐゴシック"/>
            </a:rPr>
            <a:t>％と類似団体の平均を大きく下回っている。</a:t>
          </a:r>
          <a:endParaRPr kumimoji="1" lang="en-US" altLang="ja-JP" sz="1300">
            <a:latin typeface="ＭＳ Ｐゴシック"/>
          </a:endParaRPr>
        </a:p>
        <a:p>
          <a:r>
            <a:rPr kumimoji="1" lang="ja-JP" altLang="en-US" sz="1300">
              <a:latin typeface="ＭＳ Ｐゴシック"/>
            </a:rPr>
            <a:t>今後は退職者数の見込も</a:t>
          </a:r>
          <a:r>
            <a:rPr kumimoji="1" lang="en-US" altLang="ja-JP" sz="1300">
              <a:latin typeface="ＭＳ Ｐゴシック"/>
            </a:rPr>
            <a:t>10</a:t>
          </a:r>
          <a:r>
            <a:rPr kumimoji="1" lang="ja-JP" altLang="en-US" sz="1300">
              <a:latin typeface="ＭＳ Ｐゴシック"/>
            </a:rPr>
            <a:t>名未満で推移する一方、若年層の職員の昇給による増額が少しずつ見込まれることから、引き続き適切な定員管理により人件費の水準を維持していく。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81280</xdr:rowOff>
    </xdr:from>
    <xdr:to>
      <xdr:col>7</xdr:col>
      <xdr:colOff>15875</xdr:colOff>
      <xdr:row>35</xdr:row>
      <xdr:rowOff>60053</xdr:rowOff>
    </xdr:to>
    <xdr:cxnSp macro="">
      <xdr:nvCxnSpPr>
        <xdr:cNvPr id="68" name="直線コネクタ 67"/>
        <xdr:cNvCxnSpPr/>
      </xdr:nvCxnSpPr>
      <xdr:spPr>
        <a:xfrm flipV="1">
          <a:off x="3987800" y="5910580"/>
          <a:ext cx="8382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9"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60053</xdr:rowOff>
    </xdr:from>
    <xdr:to>
      <xdr:col>5</xdr:col>
      <xdr:colOff>549275</xdr:colOff>
      <xdr:row>35</xdr:row>
      <xdr:rowOff>138430</xdr:rowOff>
    </xdr:to>
    <xdr:cxnSp macro="">
      <xdr:nvCxnSpPr>
        <xdr:cNvPr id="71" name="直線コネクタ 70"/>
        <xdr:cNvCxnSpPr/>
      </xdr:nvCxnSpPr>
      <xdr:spPr>
        <a:xfrm flipV="1">
          <a:off x="3098800" y="606080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61340</xdr:rowOff>
    </xdr:from>
    <xdr:ext cx="736600" cy="259045"/>
    <xdr:sp macro="" textlink="">
      <xdr:nvSpPr>
        <xdr:cNvPr id="73" name="テキスト ボックス 72"/>
        <xdr:cNvSpPr txBox="1"/>
      </xdr:nvSpPr>
      <xdr:spPr>
        <a:xfrm>
          <a:off x="3606800" y="6233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138430</xdr:rowOff>
    </xdr:from>
    <xdr:to>
      <xdr:col>4</xdr:col>
      <xdr:colOff>346075</xdr:colOff>
      <xdr:row>35</xdr:row>
      <xdr:rowOff>164556</xdr:rowOff>
    </xdr:to>
    <xdr:cxnSp macro="">
      <xdr:nvCxnSpPr>
        <xdr:cNvPr id="74" name="直線コネクタ 73"/>
        <xdr:cNvCxnSpPr/>
      </xdr:nvCxnSpPr>
      <xdr:spPr>
        <a:xfrm flipV="1">
          <a:off x="2209800" y="61391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54808</xdr:rowOff>
    </xdr:from>
    <xdr:ext cx="762000" cy="259045"/>
    <xdr:sp macro="" textlink="">
      <xdr:nvSpPr>
        <xdr:cNvPr id="76" name="テキスト ボックス 75"/>
        <xdr:cNvSpPr txBox="1"/>
      </xdr:nvSpPr>
      <xdr:spPr>
        <a:xfrm>
          <a:off x="2717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164556</xdr:rowOff>
    </xdr:from>
    <xdr:to>
      <xdr:col>3</xdr:col>
      <xdr:colOff>142875</xdr:colOff>
      <xdr:row>37</xdr:row>
      <xdr:rowOff>63319</xdr:rowOff>
    </xdr:to>
    <xdr:cxnSp macro="">
      <xdr:nvCxnSpPr>
        <xdr:cNvPr id="77" name="直線コネクタ 76"/>
        <xdr:cNvCxnSpPr/>
      </xdr:nvCxnSpPr>
      <xdr:spPr>
        <a:xfrm flipV="1">
          <a:off x="1320800" y="6165306"/>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113591</xdr:rowOff>
    </xdr:from>
    <xdr:ext cx="762000" cy="259045"/>
    <xdr:sp macro="" textlink="">
      <xdr:nvSpPr>
        <xdr:cNvPr id="79" name="テキスト ボックス 78"/>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199</xdr:rowOff>
    </xdr:from>
    <xdr:ext cx="762000" cy="259045"/>
    <xdr:sp macro="" textlink="">
      <xdr:nvSpPr>
        <xdr:cNvPr id="81" name="テキスト ボックス 80"/>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30480</xdr:rowOff>
    </xdr:from>
    <xdr:to>
      <xdr:col>7</xdr:col>
      <xdr:colOff>66675</xdr:colOff>
      <xdr:row>34</xdr:row>
      <xdr:rowOff>132080</xdr:rowOff>
    </xdr:to>
    <xdr:sp macro="" textlink="">
      <xdr:nvSpPr>
        <xdr:cNvPr id="87" name="円/楕円 86"/>
        <xdr:cNvSpPr/>
      </xdr:nvSpPr>
      <xdr:spPr>
        <a:xfrm>
          <a:off x="4775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47007</xdr:rowOff>
    </xdr:from>
    <xdr:ext cx="762000" cy="259045"/>
    <xdr:sp macro="" textlink="">
      <xdr:nvSpPr>
        <xdr:cNvPr id="88" name="人件費該当値テキスト"/>
        <xdr:cNvSpPr txBox="1"/>
      </xdr:nvSpPr>
      <xdr:spPr>
        <a:xfrm>
          <a:off x="49149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9253</xdr:rowOff>
    </xdr:from>
    <xdr:to>
      <xdr:col>5</xdr:col>
      <xdr:colOff>600075</xdr:colOff>
      <xdr:row>35</xdr:row>
      <xdr:rowOff>110853</xdr:rowOff>
    </xdr:to>
    <xdr:sp macro="" textlink="">
      <xdr:nvSpPr>
        <xdr:cNvPr id="89" name="円/楕円 88"/>
        <xdr:cNvSpPr/>
      </xdr:nvSpPr>
      <xdr:spPr>
        <a:xfrm>
          <a:off x="3937000" y="60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121030</xdr:rowOff>
    </xdr:from>
    <xdr:ext cx="736600" cy="259045"/>
    <xdr:sp macro="" textlink="">
      <xdr:nvSpPr>
        <xdr:cNvPr id="90" name="テキスト ボックス 89"/>
        <xdr:cNvSpPr txBox="1"/>
      </xdr:nvSpPr>
      <xdr:spPr>
        <a:xfrm>
          <a:off x="3606800" y="5778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87630</xdr:rowOff>
    </xdr:from>
    <xdr:to>
      <xdr:col>4</xdr:col>
      <xdr:colOff>396875</xdr:colOff>
      <xdr:row>36</xdr:row>
      <xdr:rowOff>17780</xdr:rowOff>
    </xdr:to>
    <xdr:sp macro="" textlink="">
      <xdr:nvSpPr>
        <xdr:cNvPr id="91" name="円/楕円 90"/>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27957</xdr:rowOff>
    </xdr:from>
    <xdr:ext cx="762000" cy="259045"/>
    <xdr:sp macro="" textlink="">
      <xdr:nvSpPr>
        <xdr:cNvPr id="92" name="テキスト ボックス 91"/>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113756</xdr:rowOff>
    </xdr:from>
    <xdr:to>
      <xdr:col>3</xdr:col>
      <xdr:colOff>193675</xdr:colOff>
      <xdr:row>36</xdr:row>
      <xdr:rowOff>43906</xdr:rowOff>
    </xdr:to>
    <xdr:sp macro="" textlink="">
      <xdr:nvSpPr>
        <xdr:cNvPr id="93" name="円/楕円 92"/>
        <xdr:cNvSpPr/>
      </xdr:nvSpPr>
      <xdr:spPr>
        <a:xfrm>
          <a:off x="21590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54083</xdr:rowOff>
    </xdr:from>
    <xdr:ext cx="762000" cy="259045"/>
    <xdr:sp macro="" textlink="">
      <xdr:nvSpPr>
        <xdr:cNvPr id="94" name="テキスト ボックス 93"/>
        <xdr:cNvSpPr txBox="1"/>
      </xdr:nvSpPr>
      <xdr:spPr>
        <a:xfrm>
          <a:off x="1828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12519</xdr:rowOff>
    </xdr:from>
    <xdr:to>
      <xdr:col>1</xdr:col>
      <xdr:colOff>676275</xdr:colOff>
      <xdr:row>37</xdr:row>
      <xdr:rowOff>114119</xdr:rowOff>
    </xdr:to>
    <xdr:sp macro="" textlink="">
      <xdr:nvSpPr>
        <xdr:cNvPr id="95" name="円/楕円 94"/>
        <xdr:cNvSpPr/>
      </xdr:nvSpPr>
      <xdr:spPr>
        <a:xfrm>
          <a:off x="1270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98896</xdr:rowOff>
    </xdr:from>
    <xdr:ext cx="762000" cy="259045"/>
    <xdr:sp macro="" textlink="">
      <xdr:nvSpPr>
        <xdr:cNvPr id="96" name="テキスト ボックス 95"/>
        <xdr:cNvSpPr txBox="1"/>
      </xdr:nvSpPr>
      <xdr:spPr>
        <a:xfrm>
          <a:off x="939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が類似団体平均より低くなっているのは、行財政改革による事務事業の見直しなどにより、経費節減に努めた効果が表れていると考えられる。今後も引き続き水準を抑えるよう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134620</xdr:rowOff>
    </xdr:from>
    <xdr:to>
      <xdr:col>24</xdr:col>
      <xdr:colOff>31750</xdr:colOff>
      <xdr:row>14</xdr:row>
      <xdr:rowOff>165100</xdr:rowOff>
    </xdr:to>
    <xdr:cxnSp macro="">
      <xdr:nvCxnSpPr>
        <xdr:cNvPr id="129" name="直線コネクタ 128"/>
        <xdr:cNvCxnSpPr/>
      </xdr:nvCxnSpPr>
      <xdr:spPr>
        <a:xfrm flipV="1">
          <a:off x="15671800" y="2534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6367</xdr:rowOff>
    </xdr:from>
    <xdr:ext cx="762000" cy="259045"/>
    <xdr:sp macro="" textlink="">
      <xdr:nvSpPr>
        <xdr:cNvPr id="130"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14</xdr:row>
      <xdr:rowOff>165100</xdr:rowOff>
    </xdr:to>
    <xdr:cxnSp macro="">
      <xdr:nvCxnSpPr>
        <xdr:cNvPr id="132" name="直線コネクタ 131"/>
        <xdr:cNvCxnSpPr/>
      </xdr:nvCxnSpPr>
      <xdr:spPr>
        <a:xfrm>
          <a:off x="14782800" y="252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34" name="テキスト ボックス 133"/>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104140</xdr:rowOff>
    </xdr:from>
    <xdr:to>
      <xdr:col>21</xdr:col>
      <xdr:colOff>361950</xdr:colOff>
      <xdr:row>14</xdr:row>
      <xdr:rowOff>127000</xdr:rowOff>
    </xdr:to>
    <xdr:cxnSp macro="">
      <xdr:nvCxnSpPr>
        <xdr:cNvPr id="135" name="直線コネクタ 134"/>
        <xdr:cNvCxnSpPr/>
      </xdr:nvCxnSpPr>
      <xdr:spPr>
        <a:xfrm>
          <a:off x="13893800" y="2504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21607</xdr:rowOff>
    </xdr:from>
    <xdr:ext cx="762000" cy="259045"/>
    <xdr:sp macro="" textlink="">
      <xdr:nvSpPr>
        <xdr:cNvPr id="137" name="テキスト ボックス 136"/>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104140</xdr:rowOff>
    </xdr:from>
    <xdr:to>
      <xdr:col>20</xdr:col>
      <xdr:colOff>158750</xdr:colOff>
      <xdr:row>14</xdr:row>
      <xdr:rowOff>104140</xdr:rowOff>
    </xdr:to>
    <xdr:cxnSp macro="">
      <xdr:nvCxnSpPr>
        <xdr:cNvPr id="138" name="直線コネクタ 137"/>
        <xdr:cNvCxnSpPr/>
      </xdr:nvCxnSpPr>
      <xdr:spPr>
        <a:xfrm>
          <a:off x="13004800" y="2504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40" name="テキスト ボックス 139"/>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42" name="テキスト ボックス 141"/>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83820</xdr:rowOff>
    </xdr:from>
    <xdr:to>
      <xdr:col>24</xdr:col>
      <xdr:colOff>82550</xdr:colOff>
      <xdr:row>15</xdr:row>
      <xdr:rowOff>13970</xdr:rowOff>
    </xdr:to>
    <xdr:sp macro="" textlink="">
      <xdr:nvSpPr>
        <xdr:cNvPr id="148" name="円/楕円 147"/>
        <xdr:cNvSpPr/>
      </xdr:nvSpPr>
      <xdr:spPr>
        <a:xfrm>
          <a:off x="164592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100347</xdr:rowOff>
    </xdr:from>
    <xdr:ext cx="762000" cy="259045"/>
    <xdr:sp macro="" textlink="">
      <xdr:nvSpPr>
        <xdr:cNvPr id="149" name="物件費該当値テキスト"/>
        <xdr:cNvSpPr txBox="1"/>
      </xdr:nvSpPr>
      <xdr:spPr>
        <a:xfrm>
          <a:off x="165989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114300</xdr:rowOff>
    </xdr:from>
    <xdr:to>
      <xdr:col>22</xdr:col>
      <xdr:colOff>615950</xdr:colOff>
      <xdr:row>15</xdr:row>
      <xdr:rowOff>44450</xdr:rowOff>
    </xdr:to>
    <xdr:sp macro="" textlink="">
      <xdr:nvSpPr>
        <xdr:cNvPr id="150" name="円/楕円 149"/>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54627</xdr:rowOff>
    </xdr:from>
    <xdr:ext cx="736600" cy="259045"/>
    <xdr:sp macro="" textlink="">
      <xdr:nvSpPr>
        <xdr:cNvPr id="151" name="テキスト ボックス 150"/>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76200</xdr:rowOff>
    </xdr:from>
    <xdr:to>
      <xdr:col>21</xdr:col>
      <xdr:colOff>412750</xdr:colOff>
      <xdr:row>15</xdr:row>
      <xdr:rowOff>6350</xdr:rowOff>
    </xdr:to>
    <xdr:sp macro="" textlink="">
      <xdr:nvSpPr>
        <xdr:cNvPr id="152" name="円/楕円 151"/>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16527</xdr:rowOff>
    </xdr:from>
    <xdr:ext cx="762000" cy="259045"/>
    <xdr:sp macro="" textlink="">
      <xdr:nvSpPr>
        <xdr:cNvPr id="153" name="テキスト ボックス 152"/>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53340</xdr:rowOff>
    </xdr:from>
    <xdr:to>
      <xdr:col>20</xdr:col>
      <xdr:colOff>209550</xdr:colOff>
      <xdr:row>14</xdr:row>
      <xdr:rowOff>154940</xdr:rowOff>
    </xdr:to>
    <xdr:sp macro="" textlink="">
      <xdr:nvSpPr>
        <xdr:cNvPr id="154" name="円/楕円 153"/>
        <xdr:cNvSpPr/>
      </xdr:nvSpPr>
      <xdr:spPr>
        <a:xfrm>
          <a:off x="13843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165117</xdr:rowOff>
    </xdr:from>
    <xdr:ext cx="762000" cy="259045"/>
    <xdr:sp macro="" textlink="">
      <xdr:nvSpPr>
        <xdr:cNvPr id="155" name="テキスト ボックス 154"/>
        <xdr:cNvSpPr txBox="1"/>
      </xdr:nvSpPr>
      <xdr:spPr>
        <a:xfrm>
          <a:off x="13512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53340</xdr:rowOff>
    </xdr:from>
    <xdr:to>
      <xdr:col>19</xdr:col>
      <xdr:colOff>6350</xdr:colOff>
      <xdr:row>14</xdr:row>
      <xdr:rowOff>154940</xdr:rowOff>
    </xdr:to>
    <xdr:sp macro="" textlink="">
      <xdr:nvSpPr>
        <xdr:cNvPr id="156" name="円/楕円 155"/>
        <xdr:cNvSpPr/>
      </xdr:nvSpPr>
      <xdr:spPr>
        <a:xfrm>
          <a:off x="12954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165117</xdr:rowOff>
    </xdr:from>
    <xdr:ext cx="762000" cy="259045"/>
    <xdr:sp macro="" textlink="">
      <xdr:nvSpPr>
        <xdr:cNvPr id="157" name="テキスト ボックス 156"/>
        <xdr:cNvSpPr txBox="1"/>
      </xdr:nvSpPr>
      <xdr:spPr>
        <a:xfrm>
          <a:off x="12623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扶助費に係る経常収支比率が類似団体平均を大きく上回る要因として生活保護事業費や自立支援給付事業</a:t>
          </a:r>
          <a:r>
            <a:rPr kumimoji="1" lang="en-US" altLang="ja-JP" sz="1300">
              <a:latin typeface="ＭＳ Ｐゴシック"/>
            </a:rPr>
            <a:t>(</a:t>
          </a:r>
          <a:r>
            <a:rPr kumimoji="1" lang="ja-JP" altLang="en-US" sz="1300">
              <a:latin typeface="ＭＳ Ｐゴシック"/>
            </a:rPr>
            <a:t>障害福祉サービス事業</a:t>
          </a:r>
          <a:r>
            <a:rPr kumimoji="1" lang="en-US" altLang="ja-JP" sz="1300">
              <a:latin typeface="ＭＳ Ｐゴシック"/>
            </a:rPr>
            <a:t>)</a:t>
          </a:r>
          <a:r>
            <a:rPr kumimoji="1" lang="ja-JP" altLang="en-US" sz="1300">
              <a:latin typeface="ＭＳ Ｐゴシック"/>
            </a:rPr>
            <a:t>費が高いことがあげられる。</a:t>
          </a:r>
          <a:r>
            <a:rPr lang="ja-JP" altLang="ja-JP" sz="1300">
              <a:solidFill>
                <a:schemeClr val="dk1"/>
              </a:solidFill>
              <a:effectLst/>
              <a:latin typeface="+mn-lt"/>
              <a:ea typeface="+mn-ea"/>
              <a:cs typeface="+mn-cs"/>
            </a:rPr>
            <a:t>医療給付費をはじめとした各種社会保障関連経費については、今後</a:t>
          </a:r>
          <a:r>
            <a:rPr lang="ja-JP" altLang="en-US" sz="1300">
              <a:solidFill>
                <a:schemeClr val="dk1"/>
              </a:solidFill>
              <a:effectLst/>
              <a:latin typeface="+mn-lt"/>
              <a:ea typeface="+mn-ea"/>
              <a:cs typeface="+mn-cs"/>
            </a:rPr>
            <a:t>も</a:t>
          </a:r>
          <a:r>
            <a:rPr lang="ja-JP" altLang="ja-JP" sz="1300">
              <a:solidFill>
                <a:schemeClr val="dk1"/>
              </a:solidFill>
              <a:effectLst/>
              <a:latin typeface="+mn-lt"/>
              <a:ea typeface="+mn-ea"/>
              <a:cs typeface="+mn-cs"/>
            </a:rPr>
            <a:t>少子・高齢化の進行や制度改正等により、大きな増額の可能性を有している。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155575</xdr:rowOff>
    </xdr:from>
    <xdr:to>
      <xdr:col>7</xdr:col>
      <xdr:colOff>15875</xdr:colOff>
      <xdr:row>57</xdr:row>
      <xdr:rowOff>88900</xdr:rowOff>
    </xdr:to>
    <xdr:cxnSp macro="">
      <xdr:nvCxnSpPr>
        <xdr:cNvPr id="194" name="直線コネクタ 193"/>
        <xdr:cNvCxnSpPr/>
      </xdr:nvCxnSpPr>
      <xdr:spPr>
        <a:xfrm>
          <a:off x="3987800" y="9756775"/>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95"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155575</xdr:rowOff>
    </xdr:from>
    <xdr:to>
      <xdr:col>5</xdr:col>
      <xdr:colOff>549275</xdr:colOff>
      <xdr:row>56</xdr:row>
      <xdr:rowOff>155575</xdr:rowOff>
    </xdr:to>
    <xdr:cxnSp macro="">
      <xdr:nvCxnSpPr>
        <xdr:cNvPr id="197" name="直線コネクタ 196"/>
        <xdr:cNvCxnSpPr/>
      </xdr:nvCxnSpPr>
      <xdr:spPr>
        <a:xfrm>
          <a:off x="3098800" y="9756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7002</xdr:rowOff>
    </xdr:from>
    <xdr:ext cx="736600" cy="259045"/>
    <xdr:sp macro="" textlink="">
      <xdr:nvSpPr>
        <xdr:cNvPr id="199" name="テキスト ボックス 198"/>
        <xdr:cNvSpPr txBox="1"/>
      </xdr:nvSpPr>
      <xdr:spPr>
        <a:xfrm>
          <a:off x="3606800" y="909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155575</xdr:rowOff>
    </xdr:from>
    <xdr:to>
      <xdr:col>4</xdr:col>
      <xdr:colOff>346075</xdr:colOff>
      <xdr:row>56</xdr:row>
      <xdr:rowOff>155575</xdr:rowOff>
    </xdr:to>
    <xdr:cxnSp macro="">
      <xdr:nvCxnSpPr>
        <xdr:cNvPr id="200" name="直線コネクタ 199"/>
        <xdr:cNvCxnSpPr/>
      </xdr:nvCxnSpPr>
      <xdr:spPr>
        <a:xfrm>
          <a:off x="2209800" y="9756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140352</xdr:rowOff>
    </xdr:from>
    <xdr:ext cx="762000" cy="259045"/>
    <xdr:sp macro="" textlink="">
      <xdr:nvSpPr>
        <xdr:cNvPr id="202" name="テキスト ボックス 201"/>
        <xdr:cNvSpPr txBox="1"/>
      </xdr:nvSpPr>
      <xdr:spPr>
        <a:xfrm>
          <a:off x="2717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31750</xdr:rowOff>
    </xdr:from>
    <xdr:to>
      <xdr:col>3</xdr:col>
      <xdr:colOff>142875</xdr:colOff>
      <xdr:row>56</xdr:row>
      <xdr:rowOff>155575</xdr:rowOff>
    </xdr:to>
    <xdr:cxnSp macro="">
      <xdr:nvCxnSpPr>
        <xdr:cNvPr id="203" name="直線コネクタ 202"/>
        <xdr:cNvCxnSpPr/>
      </xdr:nvCxnSpPr>
      <xdr:spPr>
        <a:xfrm>
          <a:off x="1320800" y="963295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121302</xdr:rowOff>
    </xdr:from>
    <xdr:ext cx="762000" cy="259045"/>
    <xdr:sp macro="" textlink="">
      <xdr:nvSpPr>
        <xdr:cNvPr id="205" name="テキスト ボックス 204"/>
        <xdr:cNvSpPr txBox="1"/>
      </xdr:nvSpPr>
      <xdr:spPr>
        <a:xfrm>
          <a:off x="1828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7" name="テキスト ボックス 206"/>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38100</xdr:rowOff>
    </xdr:from>
    <xdr:to>
      <xdr:col>7</xdr:col>
      <xdr:colOff>66675</xdr:colOff>
      <xdr:row>57</xdr:row>
      <xdr:rowOff>139700</xdr:rowOff>
    </xdr:to>
    <xdr:sp macro="" textlink="">
      <xdr:nvSpPr>
        <xdr:cNvPr id="213" name="円/楕円 212"/>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10177</xdr:rowOff>
    </xdr:from>
    <xdr:ext cx="762000" cy="259045"/>
    <xdr:sp macro="" textlink="">
      <xdr:nvSpPr>
        <xdr:cNvPr id="214" name="扶助費該当値テキスト"/>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104775</xdr:rowOff>
    </xdr:from>
    <xdr:to>
      <xdr:col>5</xdr:col>
      <xdr:colOff>600075</xdr:colOff>
      <xdr:row>57</xdr:row>
      <xdr:rowOff>34925</xdr:rowOff>
    </xdr:to>
    <xdr:sp macro="" textlink="">
      <xdr:nvSpPr>
        <xdr:cNvPr id="215" name="円/楕円 214"/>
        <xdr:cNvSpPr/>
      </xdr:nvSpPr>
      <xdr:spPr>
        <a:xfrm>
          <a:off x="3937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19702</xdr:rowOff>
    </xdr:from>
    <xdr:ext cx="736600" cy="259045"/>
    <xdr:sp macro="" textlink="">
      <xdr:nvSpPr>
        <xdr:cNvPr id="216" name="テキスト ボックス 215"/>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104775</xdr:rowOff>
    </xdr:from>
    <xdr:to>
      <xdr:col>4</xdr:col>
      <xdr:colOff>396875</xdr:colOff>
      <xdr:row>57</xdr:row>
      <xdr:rowOff>34925</xdr:rowOff>
    </xdr:to>
    <xdr:sp macro="" textlink="">
      <xdr:nvSpPr>
        <xdr:cNvPr id="217" name="円/楕円 216"/>
        <xdr:cNvSpPr/>
      </xdr:nvSpPr>
      <xdr:spPr>
        <a:xfrm>
          <a:off x="3048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19702</xdr:rowOff>
    </xdr:from>
    <xdr:ext cx="762000" cy="259045"/>
    <xdr:sp macro="" textlink="">
      <xdr:nvSpPr>
        <xdr:cNvPr id="218" name="テキスト ボックス 217"/>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104775</xdr:rowOff>
    </xdr:from>
    <xdr:to>
      <xdr:col>3</xdr:col>
      <xdr:colOff>193675</xdr:colOff>
      <xdr:row>57</xdr:row>
      <xdr:rowOff>34925</xdr:rowOff>
    </xdr:to>
    <xdr:sp macro="" textlink="">
      <xdr:nvSpPr>
        <xdr:cNvPr id="219" name="円/楕円 218"/>
        <xdr:cNvSpPr/>
      </xdr:nvSpPr>
      <xdr:spPr>
        <a:xfrm>
          <a:off x="2159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19702</xdr:rowOff>
    </xdr:from>
    <xdr:ext cx="762000" cy="259045"/>
    <xdr:sp macro="" textlink="">
      <xdr:nvSpPr>
        <xdr:cNvPr id="220" name="テキスト ボックス 219"/>
        <xdr:cNvSpPr txBox="1"/>
      </xdr:nvSpPr>
      <xdr:spPr>
        <a:xfrm>
          <a:off x="1828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152400</xdr:rowOff>
    </xdr:from>
    <xdr:to>
      <xdr:col>1</xdr:col>
      <xdr:colOff>676275</xdr:colOff>
      <xdr:row>56</xdr:row>
      <xdr:rowOff>82550</xdr:rowOff>
    </xdr:to>
    <xdr:sp macro="" textlink="">
      <xdr:nvSpPr>
        <xdr:cNvPr id="221" name="円/楕円 220"/>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67327</xdr:rowOff>
    </xdr:from>
    <xdr:ext cx="762000" cy="259045"/>
    <xdr:sp macro="" textlink="">
      <xdr:nvSpPr>
        <xdr:cNvPr id="222" name="テキスト ボックス 221"/>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その他に係る経常収支比率が類似団体平均を上回っているのは、繰出金の増加が主な要因である。特に、</a:t>
          </a:r>
          <a:r>
            <a:rPr kumimoji="1" lang="en-US" altLang="ja-JP" sz="1300">
              <a:latin typeface="ＭＳ Ｐゴシック"/>
            </a:rPr>
            <a:t>H27</a:t>
          </a:r>
          <a:r>
            <a:rPr kumimoji="1" lang="ja-JP" altLang="en-US" sz="1300">
              <a:latin typeface="ＭＳ Ｐゴシック"/>
            </a:rPr>
            <a:t>年度は国民健康保険財政健全化計画に対する財政支援として、国民健康保険特別会計に</a:t>
          </a:r>
          <a:r>
            <a:rPr kumimoji="1" lang="en-US" altLang="ja-JP" sz="1300">
              <a:latin typeface="ＭＳ Ｐゴシック"/>
            </a:rPr>
            <a:t>300</a:t>
          </a:r>
          <a:r>
            <a:rPr kumimoji="1" lang="ja-JP" altLang="en-US" sz="1300">
              <a:latin typeface="ＭＳ Ｐゴシック"/>
            </a:rPr>
            <a:t>百万円の基準外繰出しを行っている。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130810</xdr:rowOff>
    </xdr:from>
    <xdr:to>
      <xdr:col>24</xdr:col>
      <xdr:colOff>31750</xdr:colOff>
      <xdr:row>57</xdr:row>
      <xdr:rowOff>138430</xdr:rowOff>
    </xdr:to>
    <xdr:cxnSp macro="">
      <xdr:nvCxnSpPr>
        <xdr:cNvPr id="255" name="直線コネクタ 254"/>
        <xdr:cNvCxnSpPr/>
      </xdr:nvCxnSpPr>
      <xdr:spPr>
        <a:xfrm flipV="1">
          <a:off x="15671800" y="99034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6"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138430</xdr:rowOff>
    </xdr:from>
    <xdr:to>
      <xdr:col>22</xdr:col>
      <xdr:colOff>565150</xdr:colOff>
      <xdr:row>59</xdr:row>
      <xdr:rowOff>39370</xdr:rowOff>
    </xdr:to>
    <xdr:cxnSp macro="">
      <xdr:nvCxnSpPr>
        <xdr:cNvPr id="258" name="直線コネクタ 257"/>
        <xdr:cNvCxnSpPr/>
      </xdr:nvCxnSpPr>
      <xdr:spPr>
        <a:xfrm flipV="1">
          <a:off x="14782800" y="99110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60" name="テキスト ボックス 259"/>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16510</xdr:rowOff>
    </xdr:from>
    <xdr:to>
      <xdr:col>21</xdr:col>
      <xdr:colOff>361950</xdr:colOff>
      <xdr:row>59</xdr:row>
      <xdr:rowOff>39370</xdr:rowOff>
    </xdr:to>
    <xdr:cxnSp macro="">
      <xdr:nvCxnSpPr>
        <xdr:cNvPr id="261" name="直線コネクタ 260"/>
        <xdr:cNvCxnSpPr/>
      </xdr:nvCxnSpPr>
      <xdr:spPr>
        <a:xfrm>
          <a:off x="13893800" y="1013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63" name="テキスト ボックス 262"/>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96520</xdr:rowOff>
    </xdr:from>
    <xdr:to>
      <xdr:col>20</xdr:col>
      <xdr:colOff>158750</xdr:colOff>
      <xdr:row>59</xdr:row>
      <xdr:rowOff>16510</xdr:rowOff>
    </xdr:to>
    <xdr:cxnSp macro="">
      <xdr:nvCxnSpPr>
        <xdr:cNvPr id="264" name="直線コネクタ 263"/>
        <xdr:cNvCxnSpPr/>
      </xdr:nvCxnSpPr>
      <xdr:spPr>
        <a:xfrm>
          <a:off x="13004800" y="10040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6" name="テキスト ボックス 265"/>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8" name="テキスト ボックス 26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74" name="円/楕円 273"/>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52087</xdr:rowOff>
    </xdr:from>
    <xdr:ext cx="762000" cy="259045"/>
    <xdr:sp macro="" textlink="">
      <xdr:nvSpPr>
        <xdr:cNvPr id="275" name="その他該当値テキスト"/>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87630</xdr:rowOff>
    </xdr:from>
    <xdr:to>
      <xdr:col>22</xdr:col>
      <xdr:colOff>615950</xdr:colOff>
      <xdr:row>58</xdr:row>
      <xdr:rowOff>17780</xdr:rowOff>
    </xdr:to>
    <xdr:sp macro="" textlink="">
      <xdr:nvSpPr>
        <xdr:cNvPr id="276" name="円/楕円 275"/>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2557</xdr:rowOff>
    </xdr:from>
    <xdr:ext cx="736600" cy="259045"/>
    <xdr:sp macro="" textlink="">
      <xdr:nvSpPr>
        <xdr:cNvPr id="277" name="テキスト ボックス 276"/>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160020</xdr:rowOff>
    </xdr:from>
    <xdr:to>
      <xdr:col>21</xdr:col>
      <xdr:colOff>412750</xdr:colOff>
      <xdr:row>59</xdr:row>
      <xdr:rowOff>90170</xdr:rowOff>
    </xdr:to>
    <xdr:sp macro="" textlink="">
      <xdr:nvSpPr>
        <xdr:cNvPr id="278" name="円/楕円 277"/>
        <xdr:cNvSpPr/>
      </xdr:nvSpPr>
      <xdr:spPr>
        <a:xfrm>
          <a:off x="14732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74947</xdr:rowOff>
    </xdr:from>
    <xdr:ext cx="762000" cy="259045"/>
    <xdr:sp macro="" textlink="">
      <xdr:nvSpPr>
        <xdr:cNvPr id="279" name="テキスト ボックス 278"/>
        <xdr:cNvSpPr txBox="1"/>
      </xdr:nvSpPr>
      <xdr:spPr>
        <a:xfrm>
          <a:off x="14401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137160</xdr:rowOff>
    </xdr:from>
    <xdr:to>
      <xdr:col>20</xdr:col>
      <xdr:colOff>209550</xdr:colOff>
      <xdr:row>59</xdr:row>
      <xdr:rowOff>67310</xdr:rowOff>
    </xdr:to>
    <xdr:sp macro="" textlink="">
      <xdr:nvSpPr>
        <xdr:cNvPr id="280" name="円/楕円 279"/>
        <xdr:cNvSpPr/>
      </xdr:nvSpPr>
      <xdr:spPr>
        <a:xfrm>
          <a:off x="13843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52087</xdr:rowOff>
    </xdr:from>
    <xdr:ext cx="762000" cy="259045"/>
    <xdr:sp macro="" textlink="">
      <xdr:nvSpPr>
        <xdr:cNvPr id="281" name="テキスト ボックス 280"/>
        <xdr:cNvSpPr txBox="1"/>
      </xdr:nvSpPr>
      <xdr:spPr>
        <a:xfrm>
          <a:off x="13512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45720</xdr:rowOff>
    </xdr:from>
    <xdr:to>
      <xdr:col>19</xdr:col>
      <xdr:colOff>6350</xdr:colOff>
      <xdr:row>58</xdr:row>
      <xdr:rowOff>147320</xdr:rowOff>
    </xdr:to>
    <xdr:sp macro="" textlink="">
      <xdr:nvSpPr>
        <xdr:cNvPr id="282" name="円/楕円 281"/>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132097</xdr:rowOff>
    </xdr:from>
    <xdr:ext cx="762000" cy="259045"/>
    <xdr:sp macro="" textlink="">
      <xdr:nvSpPr>
        <xdr:cNvPr id="283" name="テキスト ボックス 282"/>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補助費等に係る経常収支比率が類似団体平均を従来より大きく上回っているのは、病院事業を抱え、また清掃を組合組織で行っていることが主な要因である。他にも一部事務組合</a:t>
          </a:r>
          <a:r>
            <a:rPr kumimoji="1" lang="en-US" altLang="ja-JP" sz="1300">
              <a:latin typeface="ＭＳ Ｐゴシック"/>
            </a:rPr>
            <a:t>(</a:t>
          </a:r>
          <a:r>
            <a:rPr kumimoji="1" lang="ja-JP" altLang="en-US" sz="1300">
              <a:latin typeface="ＭＳ Ｐゴシック"/>
            </a:rPr>
            <a:t>消防</a:t>
          </a:r>
          <a:r>
            <a:rPr kumimoji="1" lang="en-US" altLang="ja-JP" sz="1300">
              <a:latin typeface="ＭＳ Ｐゴシック"/>
            </a:rPr>
            <a:t>)</a:t>
          </a:r>
          <a:r>
            <a:rPr kumimoji="1" lang="ja-JP" altLang="en-US" sz="1300">
              <a:latin typeface="ＭＳ Ｐゴシック"/>
            </a:rPr>
            <a:t>もあるが、これら組合とも連携しながら、適正な支出に努めていき、補助費等においても精査しながら適正な支出に努める。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120142</xdr:rowOff>
    </xdr:from>
    <xdr:to>
      <xdr:col>24</xdr:col>
      <xdr:colOff>31750</xdr:colOff>
      <xdr:row>38</xdr:row>
      <xdr:rowOff>8128</xdr:rowOff>
    </xdr:to>
    <xdr:cxnSp macro="">
      <xdr:nvCxnSpPr>
        <xdr:cNvPr id="313" name="直線コネクタ 312"/>
        <xdr:cNvCxnSpPr/>
      </xdr:nvCxnSpPr>
      <xdr:spPr>
        <a:xfrm flipV="1">
          <a:off x="15671800" y="64637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33291</xdr:rowOff>
    </xdr:from>
    <xdr:ext cx="762000" cy="259045"/>
    <xdr:sp macro="" textlink="">
      <xdr:nvSpPr>
        <xdr:cNvPr id="314" name="補助費等平均値テキスト"/>
        <xdr:cNvSpPr txBox="1"/>
      </xdr:nvSpPr>
      <xdr:spPr>
        <a:xfrm>
          <a:off x="16598900" y="60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19558</xdr:rowOff>
    </xdr:from>
    <xdr:to>
      <xdr:col>22</xdr:col>
      <xdr:colOff>565150</xdr:colOff>
      <xdr:row>38</xdr:row>
      <xdr:rowOff>8128</xdr:rowOff>
    </xdr:to>
    <xdr:cxnSp macro="">
      <xdr:nvCxnSpPr>
        <xdr:cNvPr id="316" name="直線コネクタ 315"/>
        <xdr:cNvCxnSpPr/>
      </xdr:nvCxnSpPr>
      <xdr:spPr>
        <a:xfrm>
          <a:off x="14782800" y="636320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8" name="テキスト ボックス 317"/>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5842</xdr:rowOff>
    </xdr:from>
    <xdr:to>
      <xdr:col>21</xdr:col>
      <xdr:colOff>361950</xdr:colOff>
      <xdr:row>37</xdr:row>
      <xdr:rowOff>19558</xdr:rowOff>
    </xdr:to>
    <xdr:cxnSp macro="">
      <xdr:nvCxnSpPr>
        <xdr:cNvPr id="319" name="直線コネクタ 318"/>
        <xdr:cNvCxnSpPr/>
      </xdr:nvCxnSpPr>
      <xdr:spPr>
        <a:xfrm>
          <a:off x="13893800" y="6349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1" name="テキスト ボックス 320"/>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5842</xdr:rowOff>
    </xdr:from>
    <xdr:to>
      <xdr:col>20</xdr:col>
      <xdr:colOff>158750</xdr:colOff>
      <xdr:row>37</xdr:row>
      <xdr:rowOff>24130</xdr:rowOff>
    </xdr:to>
    <xdr:cxnSp macro="">
      <xdr:nvCxnSpPr>
        <xdr:cNvPr id="322" name="直線コネクタ 321"/>
        <xdr:cNvCxnSpPr/>
      </xdr:nvCxnSpPr>
      <xdr:spPr>
        <a:xfrm flipV="1">
          <a:off x="13004800" y="6349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4" name="テキスト ボックス 323"/>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6" name="テキスト ボックス 325"/>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69342</xdr:rowOff>
    </xdr:from>
    <xdr:to>
      <xdr:col>24</xdr:col>
      <xdr:colOff>82550</xdr:colOff>
      <xdr:row>37</xdr:row>
      <xdr:rowOff>170942</xdr:rowOff>
    </xdr:to>
    <xdr:sp macro="" textlink="">
      <xdr:nvSpPr>
        <xdr:cNvPr id="332" name="円/楕円 331"/>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41419</xdr:rowOff>
    </xdr:from>
    <xdr:ext cx="762000" cy="259045"/>
    <xdr:sp macro="" textlink="">
      <xdr:nvSpPr>
        <xdr:cNvPr id="333" name="補助費等該当値テキスト"/>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128778</xdr:rowOff>
    </xdr:from>
    <xdr:to>
      <xdr:col>22</xdr:col>
      <xdr:colOff>615950</xdr:colOff>
      <xdr:row>38</xdr:row>
      <xdr:rowOff>58928</xdr:rowOff>
    </xdr:to>
    <xdr:sp macro="" textlink="">
      <xdr:nvSpPr>
        <xdr:cNvPr id="334" name="円/楕円 333"/>
        <xdr:cNvSpPr/>
      </xdr:nvSpPr>
      <xdr:spPr>
        <a:xfrm>
          <a:off x="15621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43705</xdr:rowOff>
    </xdr:from>
    <xdr:ext cx="736600" cy="259045"/>
    <xdr:sp macro="" textlink="">
      <xdr:nvSpPr>
        <xdr:cNvPr id="335" name="テキスト ボックス 334"/>
        <xdr:cNvSpPr txBox="1"/>
      </xdr:nvSpPr>
      <xdr:spPr>
        <a:xfrm>
          <a:off x="15290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140208</xdr:rowOff>
    </xdr:from>
    <xdr:to>
      <xdr:col>21</xdr:col>
      <xdr:colOff>412750</xdr:colOff>
      <xdr:row>37</xdr:row>
      <xdr:rowOff>70358</xdr:rowOff>
    </xdr:to>
    <xdr:sp macro="" textlink="">
      <xdr:nvSpPr>
        <xdr:cNvPr id="336" name="円/楕円 335"/>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55135</xdr:rowOff>
    </xdr:from>
    <xdr:ext cx="762000" cy="259045"/>
    <xdr:sp macro="" textlink="">
      <xdr:nvSpPr>
        <xdr:cNvPr id="337" name="テキスト ボックス 336"/>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126492</xdr:rowOff>
    </xdr:from>
    <xdr:to>
      <xdr:col>20</xdr:col>
      <xdr:colOff>209550</xdr:colOff>
      <xdr:row>37</xdr:row>
      <xdr:rowOff>56642</xdr:rowOff>
    </xdr:to>
    <xdr:sp macro="" textlink="">
      <xdr:nvSpPr>
        <xdr:cNvPr id="338" name="円/楕円 337"/>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41419</xdr:rowOff>
    </xdr:from>
    <xdr:ext cx="762000" cy="259045"/>
    <xdr:sp macro="" textlink="">
      <xdr:nvSpPr>
        <xdr:cNvPr id="339" name="テキスト ボックス 338"/>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40" name="円/楕円 339"/>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41" name="テキスト ボックス 340"/>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公債費に係るものは、平成</a:t>
          </a:r>
          <a:r>
            <a:rPr kumimoji="1" lang="en-US" altLang="ja-JP" sz="1300">
              <a:latin typeface="ＭＳ Ｐゴシック"/>
            </a:rPr>
            <a:t>27</a:t>
          </a:r>
          <a:r>
            <a:rPr kumimoji="1" lang="ja-JP" altLang="en-US" sz="1300">
              <a:latin typeface="ＭＳ Ｐゴシック"/>
            </a:rPr>
            <a:t>年度において</a:t>
          </a:r>
          <a:r>
            <a:rPr kumimoji="1" lang="en-US" altLang="ja-JP" sz="1300">
              <a:latin typeface="ＭＳ Ｐゴシック"/>
            </a:rPr>
            <a:t>11.2</a:t>
          </a:r>
          <a:r>
            <a:rPr kumimoji="1" lang="ja-JP" altLang="en-US" sz="1300">
              <a:latin typeface="ＭＳ Ｐゴシック"/>
            </a:rPr>
            <a:t>％と類似団体平均と比べて低い水準にある。これは、不要不急の事業見直しの継続によるものである。今後も継続し、水準を抑えるよう努める。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67563</xdr:rowOff>
    </xdr:from>
    <xdr:to>
      <xdr:col>7</xdr:col>
      <xdr:colOff>15875</xdr:colOff>
      <xdr:row>76</xdr:row>
      <xdr:rowOff>136144</xdr:rowOff>
    </xdr:to>
    <xdr:cxnSp macro="">
      <xdr:nvCxnSpPr>
        <xdr:cNvPr id="371" name="直線コネクタ 370"/>
        <xdr:cNvCxnSpPr/>
      </xdr:nvCxnSpPr>
      <xdr:spPr>
        <a:xfrm flipV="1">
          <a:off x="3987800" y="13097763"/>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271</xdr:rowOff>
    </xdr:from>
    <xdr:ext cx="762000" cy="259045"/>
    <xdr:sp macro="" textlink="">
      <xdr:nvSpPr>
        <xdr:cNvPr id="372"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136144</xdr:rowOff>
    </xdr:from>
    <xdr:to>
      <xdr:col>5</xdr:col>
      <xdr:colOff>549275</xdr:colOff>
      <xdr:row>76</xdr:row>
      <xdr:rowOff>154432</xdr:rowOff>
    </xdr:to>
    <xdr:cxnSp macro="">
      <xdr:nvCxnSpPr>
        <xdr:cNvPr id="374" name="直線コネクタ 373"/>
        <xdr:cNvCxnSpPr/>
      </xdr:nvCxnSpPr>
      <xdr:spPr>
        <a:xfrm flipV="1">
          <a:off x="3098800" y="13166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6" name="テキスト ボックス 375"/>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154432</xdr:rowOff>
    </xdr:from>
    <xdr:to>
      <xdr:col>4</xdr:col>
      <xdr:colOff>346075</xdr:colOff>
      <xdr:row>76</xdr:row>
      <xdr:rowOff>154432</xdr:rowOff>
    </xdr:to>
    <xdr:cxnSp macro="">
      <xdr:nvCxnSpPr>
        <xdr:cNvPr id="377" name="直線コネクタ 376"/>
        <xdr:cNvCxnSpPr/>
      </xdr:nvCxnSpPr>
      <xdr:spPr>
        <a:xfrm>
          <a:off x="2209800" y="13184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9" name="テキスト ボックス 378"/>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85852</xdr:rowOff>
    </xdr:from>
    <xdr:to>
      <xdr:col>3</xdr:col>
      <xdr:colOff>142875</xdr:colOff>
      <xdr:row>76</xdr:row>
      <xdr:rowOff>154432</xdr:rowOff>
    </xdr:to>
    <xdr:cxnSp macro="">
      <xdr:nvCxnSpPr>
        <xdr:cNvPr id="380" name="直線コネクタ 379"/>
        <xdr:cNvCxnSpPr/>
      </xdr:nvCxnSpPr>
      <xdr:spPr>
        <a:xfrm>
          <a:off x="1320800" y="131160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82" name="テキスト ボックス 381"/>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84" name="テキスト ボックス 383"/>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16763</xdr:rowOff>
    </xdr:from>
    <xdr:to>
      <xdr:col>7</xdr:col>
      <xdr:colOff>66675</xdr:colOff>
      <xdr:row>76</xdr:row>
      <xdr:rowOff>118363</xdr:rowOff>
    </xdr:to>
    <xdr:sp macro="" textlink="">
      <xdr:nvSpPr>
        <xdr:cNvPr id="390" name="円/楕円 389"/>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33291</xdr:rowOff>
    </xdr:from>
    <xdr:ext cx="762000" cy="259045"/>
    <xdr:sp macro="" textlink="">
      <xdr:nvSpPr>
        <xdr:cNvPr id="391" name="公債費該当値テキスト"/>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85344</xdr:rowOff>
    </xdr:from>
    <xdr:to>
      <xdr:col>5</xdr:col>
      <xdr:colOff>600075</xdr:colOff>
      <xdr:row>77</xdr:row>
      <xdr:rowOff>15494</xdr:rowOff>
    </xdr:to>
    <xdr:sp macro="" textlink="">
      <xdr:nvSpPr>
        <xdr:cNvPr id="392" name="円/楕円 391"/>
        <xdr:cNvSpPr/>
      </xdr:nvSpPr>
      <xdr:spPr>
        <a:xfrm>
          <a:off x="3937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25671</xdr:rowOff>
    </xdr:from>
    <xdr:ext cx="736600" cy="259045"/>
    <xdr:sp macro="" textlink="">
      <xdr:nvSpPr>
        <xdr:cNvPr id="393" name="テキスト ボックス 392"/>
        <xdr:cNvSpPr txBox="1"/>
      </xdr:nvSpPr>
      <xdr:spPr>
        <a:xfrm>
          <a:off x="3606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103632</xdr:rowOff>
    </xdr:from>
    <xdr:to>
      <xdr:col>4</xdr:col>
      <xdr:colOff>396875</xdr:colOff>
      <xdr:row>77</xdr:row>
      <xdr:rowOff>33782</xdr:rowOff>
    </xdr:to>
    <xdr:sp macro="" textlink="">
      <xdr:nvSpPr>
        <xdr:cNvPr id="394" name="円/楕円 393"/>
        <xdr:cNvSpPr/>
      </xdr:nvSpPr>
      <xdr:spPr>
        <a:xfrm>
          <a:off x="3048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43959</xdr:rowOff>
    </xdr:from>
    <xdr:ext cx="762000" cy="259045"/>
    <xdr:sp macro="" textlink="">
      <xdr:nvSpPr>
        <xdr:cNvPr id="395" name="テキスト ボックス 394"/>
        <xdr:cNvSpPr txBox="1"/>
      </xdr:nvSpPr>
      <xdr:spPr>
        <a:xfrm>
          <a:off x="2717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103632</xdr:rowOff>
    </xdr:from>
    <xdr:to>
      <xdr:col>3</xdr:col>
      <xdr:colOff>193675</xdr:colOff>
      <xdr:row>77</xdr:row>
      <xdr:rowOff>33782</xdr:rowOff>
    </xdr:to>
    <xdr:sp macro="" textlink="">
      <xdr:nvSpPr>
        <xdr:cNvPr id="396" name="円/楕円 395"/>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43959</xdr:rowOff>
    </xdr:from>
    <xdr:ext cx="762000" cy="259045"/>
    <xdr:sp macro="" textlink="">
      <xdr:nvSpPr>
        <xdr:cNvPr id="397" name="テキスト ボックス 396"/>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35052</xdr:rowOff>
    </xdr:from>
    <xdr:to>
      <xdr:col>1</xdr:col>
      <xdr:colOff>676275</xdr:colOff>
      <xdr:row>76</xdr:row>
      <xdr:rowOff>136652</xdr:rowOff>
    </xdr:to>
    <xdr:sp macro="" textlink="">
      <xdr:nvSpPr>
        <xdr:cNvPr id="398" name="円/楕円 397"/>
        <xdr:cNvSpPr/>
      </xdr:nvSpPr>
      <xdr:spPr>
        <a:xfrm>
          <a:off x="1270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146829</xdr:rowOff>
    </xdr:from>
    <xdr:ext cx="762000" cy="259045"/>
    <xdr:sp macro="" textlink="">
      <xdr:nvSpPr>
        <xdr:cNvPr id="399" name="テキスト ボックス 398"/>
        <xdr:cNvSpPr txBox="1"/>
      </xdr:nvSpPr>
      <xdr:spPr>
        <a:xfrm>
          <a:off x="939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H26</a:t>
          </a:r>
          <a:r>
            <a:rPr kumimoji="1" lang="ja-JP" altLang="en-US" sz="1300">
              <a:latin typeface="ＭＳ Ｐゴシック"/>
            </a:rPr>
            <a:t>年度までは類似団体平均を大きく上回っていたが、</a:t>
          </a:r>
          <a:r>
            <a:rPr kumimoji="1" lang="en-US" altLang="ja-JP" sz="1300">
              <a:latin typeface="ＭＳ Ｐゴシック"/>
            </a:rPr>
            <a:t>H27</a:t>
          </a:r>
          <a:r>
            <a:rPr kumimoji="1" lang="ja-JP" altLang="en-US" sz="1300">
              <a:latin typeface="ＭＳ Ｐゴシック"/>
            </a:rPr>
            <a:t>年度は類似団体平均と同じ水準となった。扶助費、補助費等は従来より高い水準にあるが、</a:t>
          </a:r>
          <a:r>
            <a:rPr kumimoji="1" lang="en-US" altLang="ja-JP" sz="1300">
              <a:latin typeface="ＭＳ Ｐゴシック"/>
            </a:rPr>
            <a:t>H27</a:t>
          </a:r>
          <a:r>
            <a:rPr kumimoji="1" lang="ja-JP" altLang="en-US" sz="1300">
              <a:latin typeface="ＭＳ Ｐゴシック"/>
            </a:rPr>
            <a:t>年度は人件費が大きく減少したため、経常収支比率を下げる要因となった。</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115570</xdr:rowOff>
    </xdr:from>
    <xdr:to>
      <xdr:col>24</xdr:col>
      <xdr:colOff>31750</xdr:colOff>
      <xdr:row>78</xdr:row>
      <xdr:rowOff>81280</xdr:rowOff>
    </xdr:to>
    <xdr:cxnSp macro="">
      <xdr:nvCxnSpPr>
        <xdr:cNvPr id="430" name="直線コネクタ 429"/>
        <xdr:cNvCxnSpPr/>
      </xdr:nvCxnSpPr>
      <xdr:spPr>
        <a:xfrm flipV="1">
          <a:off x="15671800" y="133172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59707</xdr:rowOff>
    </xdr:from>
    <xdr:ext cx="762000" cy="259045"/>
    <xdr:sp macro="" textlink="">
      <xdr:nvSpPr>
        <xdr:cNvPr id="431"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81280</xdr:rowOff>
    </xdr:from>
    <xdr:to>
      <xdr:col>22</xdr:col>
      <xdr:colOff>565150</xdr:colOff>
      <xdr:row>78</xdr:row>
      <xdr:rowOff>99568</xdr:rowOff>
    </xdr:to>
    <xdr:cxnSp macro="">
      <xdr:nvCxnSpPr>
        <xdr:cNvPr id="433" name="直線コネクタ 432"/>
        <xdr:cNvCxnSpPr/>
      </xdr:nvCxnSpPr>
      <xdr:spPr>
        <a:xfrm flipV="1">
          <a:off x="14782800" y="134543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35" name="テキスト ボックス 434"/>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76708</xdr:rowOff>
    </xdr:from>
    <xdr:to>
      <xdr:col>21</xdr:col>
      <xdr:colOff>361950</xdr:colOff>
      <xdr:row>78</xdr:row>
      <xdr:rowOff>99568</xdr:rowOff>
    </xdr:to>
    <xdr:cxnSp macro="">
      <xdr:nvCxnSpPr>
        <xdr:cNvPr id="436" name="直線コネクタ 435"/>
        <xdr:cNvCxnSpPr/>
      </xdr:nvCxnSpPr>
      <xdr:spPr>
        <a:xfrm>
          <a:off x="13893800" y="134498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8" name="テキスト ボックス 43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76708</xdr:rowOff>
    </xdr:from>
    <xdr:to>
      <xdr:col>20</xdr:col>
      <xdr:colOff>158750</xdr:colOff>
      <xdr:row>78</xdr:row>
      <xdr:rowOff>149861</xdr:rowOff>
    </xdr:to>
    <xdr:cxnSp macro="">
      <xdr:nvCxnSpPr>
        <xdr:cNvPr id="439" name="直線コネクタ 438"/>
        <xdr:cNvCxnSpPr/>
      </xdr:nvCxnSpPr>
      <xdr:spPr>
        <a:xfrm flipV="1">
          <a:off x="13004800" y="13449808"/>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41" name="テキスト ボックス 440"/>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3" name="テキスト ボックス 44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49" name="円/楕円 448"/>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81297</xdr:rowOff>
    </xdr:from>
    <xdr:ext cx="762000" cy="259045"/>
    <xdr:sp macro="" textlink="">
      <xdr:nvSpPr>
        <xdr:cNvPr id="450" name="公債費以外該当値テキスト"/>
        <xdr:cNvSpPr txBox="1"/>
      </xdr:nvSpPr>
      <xdr:spPr>
        <a:xfrm>
          <a:off x="16598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30480</xdr:rowOff>
    </xdr:from>
    <xdr:to>
      <xdr:col>22</xdr:col>
      <xdr:colOff>615950</xdr:colOff>
      <xdr:row>78</xdr:row>
      <xdr:rowOff>132080</xdr:rowOff>
    </xdr:to>
    <xdr:sp macro="" textlink="">
      <xdr:nvSpPr>
        <xdr:cNvPr id="451" name="円/楕円 450"/>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116857</xdr:rowOff>
    </xdr:from>
    <xdr:ext cx="736600" cy="259045"/>
    <xdr:sp macro="" textlink="">
      <xdr:nvSpPr>
        <xdr:cNvPr id="452" name="テキスト ボックス 451"/>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48768</xdr:rowOff>
    </xdr:from>
    <xdr:to>
      <xdr:col>21</xdr:col>
      <xdr:colOff>412750</xdr:colOff>
      <xdr:row>78</xdr:row>
      <xdr:rowOff>150368</xdr:rowOff>
    </xdr:to>
    <xdr:sp macro="" textlink="">
      <xdr:nvSpPr>
        <xdr:cNvPr id="453" name="円/楕円 452"/>
        <xdr:cNvSpPr/>
      </xdr:nvSpPr>
      <xdr:spPr>
        <a:xfrm>
          <a:off x="14732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135145</xdr:rowOff>
    </xdr:from>
    <xdr:ext cx="762000" cy="259045"/>
    <xdr:sp macro="" textlink="">
      <xdr:nvSpPr>
        <xdr:cNvPr id="454" name="テキスト ボックス 453"/>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25908</xdr:rowOff>
    </xdr:from>
    <xdr:to>
      <xdr:col>20</xdr:col>
      <xdr:colOff>209550</xdr:colOff>
      <xdr:row>78</xdr:row>
      <xdr:rowOff>127508</xdr:rowOff>
    </xdr:to>
    <xdr:sp macro="" textlink="">
      <xdr:nvSpPr>
        <xdr:cNvPr id="455" name="円/楕円 454"/>
        <xdr:cNvSpPr/>
      </xdr:nvSpPr>
      <xdr:spPr>
        <a:xfrm>
          <a:off x="13843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112285</xdr:rowOff>
    </xdr:from>
    <xdr:ext cx="762000" cy="259045"/>
    <xdr:sp macro="" textlink="">
      <xdr:nvSpPr>
        <xdr:cNvPr id="456" name="テキスト ボックス 455"/>
        <xdr:cNvSpPr txBox="1"/>
      </xdr:nvSpPr>
      <xdr:spPr>
        <a:xfrm>
          <a:off x="13512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99061</xdr:rowOff>
    </xdr:from>
    <xdr:to>
      <xdr:col>19</xdr:col>
      <xdr:colOff>6350</xdr:colOff>
      <xdr:row>79</xdr:row>
      <xdr:rowOff>29211</xdr:rowOff>
    </xdr:to>
    <xdr:sp macro="" textlink="">
      <xdr:nvSpPr>
        <xdr:cNvPr id="457" name="円/楕円 456"/>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13988</xdr:rowOff>
    </xdr:from>
    <xdr:ext cx="762000" cy="259045"/>
    <xdr:sp macro="" textlink="">
      <xdr:nvSpPr>
        <xdr:cNvPr id="458" name="テキスト ボックス 457"/>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熊本県荒尾市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112141</xdr:rowOff>
    </xdr:from>
    <xdr:to>
      <xdr:col>4</xdr:col>
      <xdr:colOff>1117600</xdr:colOff>
      <xdr:row>17</xdr:row>
      <xdr:rowOff>130543</xdr:rowOff>
    </xdr:to>
    <xdr:cxnSp macro="">
      <xdr:nvCxnSpPr>
        <xdr:cNvPr id="50" name="直線コネクタ 49"/>
        <xdr:cNvCxnSpPr/>
      </xdr:nvCxnSpPr>
      <xdr:spPr bwMode="auto">
        <a:xfrm flipV="1">
          <a:off x="5003800" y="3074416"/>
          <a:ext cx="647700" cy="18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41616</xdr:rowOff>
    </xdr:from>
    <xdr:ext cx="762000" cy="259045"/>
    <xdr:sp macro="" textlink="">
      <xdr:nvSpPr>
        <xdr:cNvPr id="51" name="人口1人当たり決算額の推移平均値テキスト130"/>
        <xdr:cNvSpPr txBox="1"/>
      </xdr:nvSpPr>
      <xdr:spPr>
        <a:xfrm>
          <a:off x="5740400" y="2832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96539</xdr:rowOff>
    </xdr:from>
    <xdr:to>
      <xdr:col>4</xdr:col>
      <xdr:colOff>469900</xdr:colOff>
      <xdr:row>17</xdr:row>
      <xdr:rowOff>130543</xdr:rowOff>
    </xdr:to>
    <xdr:cxnSp macro="">
      <xdr:nvCxnSpPr>
        <xdr:cNvPr id="53" name="直線コネクタ 52"/>
        <xdr:cNvCxnSpPr/>
      </xdr:nvCxnSpPr>
      <xdr:spPr bwMode="auto">
        <a:xfrm>
          <a:off x="4305300" y="3058814"/>
          <a:ext cx="698500" cy="34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62992</xdr:rowOff>
    </xdr:from>
    <xdr:to>
      <xdr:col>3</xdr:col>
      <xdr:colOff>904875</xdr:colOff>
      <xdr:row>17</xdr:row>
      <xdr:rowOff>96539</xdr:rowOff>
    </xdr:to>
    <xdr:cxnSp macro="">
      <xdr:nvCxnSpPr>
        <xdr:cNvPr id="56" name="直線コネクタ 55"/>
        <xdr:cNvCxnSpPr/>
      </xdr:nvCxnSpPr>
      <xdr:spPr bwMode="auto">
        <a:xfrm>
          <a:off x="3606800" y="3025267"/>
          <a:ext cx="698500" cy="33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1308</xdr:rowOff>
    </xdr:from>
    <xdr:to>
      <xdr:col>3</xdr:col>
      <xdr:colOff>206375</xdr:colOff>
      <xdr:row>17</xdr:row>
      <xdr:rowOff>62992</xdr:rowOff>
    </xdr:to>
    <xdr:cxnSp macro="">
      <xdr:nvCxnSpPr>
        <xdr:cNvPr id="59" name="直線コネクタ 58"/>
        <xdr:cNvCxnSpPr/>
      </xdr:nvCxnSpPr>
      <xdr:spPr bwMode="auto">
        <a:xfrm>
          <a:off x="2908300" y="2963583"/>
          <a:ext cx="698500" cy="61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61341</xdr:rowOff>
    </xdr:from>
    <xdr:to>
      <xdr:col>5</xdr:col>
      <xdr:colOff>34925</xdr:colOff>
      <xdr:row>17</xdr:row>
      <xdr:rowOff>162941</xdr:rowOff>
    </xdr:to>
    <xdr:sp macro="" textlink="">
      <xdr:nvSpPr>
        <xdr:cNvPr id="69" name="円/楕円 68"/>
        <xdr:cNvSpPr/>
      </xdr:nvSpPr>
      <xdr:spPr bwMode="auto">
        <a:xfrm>
          <a:off x="5600700" y="3023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33418</xdr:rowOff>
    </xdr:from>
    <xdr:ext cx="762000" cy="259045"/>
    <xdr:sp macro="" textlink="">
      <xdr:nvSpPr>
        <xdr:cNvPr id="70" name="人口1人当たり決算額の推移該当値テキスト130"/>
        <xdr:cNvSpPr txBox="1"/>
      </xdr:nvSpPr>
      <xdr:spPr>
        <a:xfrm>
          <a:off x="5740400" y="299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65,280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79743</xdr:rowOff>
    </xdr:from>
    <xdr:to>
      <xdr:col>4</xdr:col>
      <xdr:colOff>520700</xdr:colOff>
      <xdr:row>18</xdr:row>
      <xdr:rowOff>9893</xdr:rowOff>
    </xdr:to>
    <xdr:sp macro="" textlink="">
      <xdr:nvSpPr>
        <xdr:cNvPr id="71" name="円/楕円 70"/>
        <xdr:cNvSpPr/>
      </xdr:nvSpPr>
      <xdr:spPr bwMode="auto">
        <a:xfrm>
          <a:off x="4953000" y="3042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166120</xdr:rowOff>
    </xdr:from>
    <xdr:ext cx="736600" cy="259045"/>
    <xdr:sp macro="" textlink="">
      <xdr:nvSpPr>
        <xdr:cNvPr id="72" name="テキスト ボックス 71"/>
        <xdr:cNvSpPr txBox="1"/>
      </xdr:nvSpPr>
      <xdr:spPr>
        <a:xfrm>
          <a:off x="4622800" y="3128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64,314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45739</xdr:rowOff>
    </xdr:from>
    <xdr:to>
      <xdr:col>3</xdr:col>
      <xdr:colOff>955675</xdr:colOff>
      <xdr:row>17</xdr:row>
      <xdr:rowOff>147339</xdr:rowOff>
    </xdr:to>
    <xdr:sp macro="" textlink="">
      <xdr:nvSpPr>
        <xdr:cNvPr id="73" name="円/楕円 72"/>
        <xdr:cNvSpPr/>
      </xdr:nvSpPr>
      <xdr:spPr bwMode="auto">
        <a:xfrm>
          <a:off x="4254500" y="3008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132116</xdr:rowOff>
    </xdr:from>
    <xdr:ext cx="762000" cy="259045"/>
    <xdr:sp macro="" textlink="">
      <xdr:nvSpPr>
        <xdr:cNvPr id="74" name="テキスト ボックス 73"/>
        <xdr:cNvSpPr txBox="1"/>
      </xdr:nvSpPr>
      <xdr:spPr>
        <a:xfrm>
          <a:off x="3924300" y="309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66,099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12192</xdr:rowOff>
    </xdr:from>
    <xdr:to>
      <xdr:col>3</xdr:col>
      <xdr:colOff>257175</xdr:colOff>
      <xdr:row>17</xdr:row>
      <xdr:rowOff>113792</xdr:rowOff>
    </xdr:to>
    <xdr:sp macro="" textlink="">
      <xdr:nvSpPr>
        <xdr:cNvPr id="75" name="円/楕円 74"/>
        <xdr:cNvSpPr/>
      </xdr:nvSpPr>
      <xdr:spPr bwMode="auto">
        <a:xfrm>
          <a:off x="3556000" y="2974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98569</xdr:rowOff>
    </xdr:from>
    <xdr:ext cx="762000" cy="259045"/>
    <xdr:sp macro="" textlink="">
      <xdr:nvSpPr>
        <xdr:cNvPr id="76" name="テキスト ボックス 75"/>
        <xdr:cNvSpPr txBox="1"/>
      </xdr:nvSpPr>
      <xdr:spPr>
        <a:xfrm>
          <a:off x="3225800" y="306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67,860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121958</xdr:rowOff>
    </xdr:from>
    <xdr:to>
      <xdr:col>2</xdr:col>
      <xdr:colOff>692150</xdr:colOff>
      <xdr:row>17</xdr:row>
      <xdr:rowOff>52108</xdr:rowOff>
    </xdr:to>
    <xdr:sp macro="" textlink="">
      <xdr:nvSpPr>
        <xdr:cNvPr id="77" name="円/楕円 76"/>
        <xdr:cNvSpPr/>
      </xdr:nvSpPr>
      <xdr:spPr bwMode="auto">
        <a:xfrm>
          <a:off x="2857500" y="2912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36885</xdr:rowOff>
    </xdr:from>
    <xdr:ext cx="762000" cy="259045"/>
    <xdr:sp macro="" textlink="">
      <xdr:nvSpPr>
        <xdr:cNvPr id="78" name="テキスト ボックス 77"/>
        <xdr:cNvSpPr txBox="1"/>
      </xdr:nvSpPr>
      <xdr:spPr>
        <a:xfrm>
          <a:off x="2527300" y="299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147689</xdr:rowOff>
    </xdr:from>
    <xdr:to>
      <xdr:col>4</xdr:col>
      <xdr:colOff>1117600</xdr:colOff>
      <xdr:row>35</xdr:row>
      <xdr:rowOff>251816</xdr:rowOff>
    </xdr:to>
    <xdr:cxnSp macro="">
      <xdr:nvCxnSpPr>
        <xdr:cNvPr id="115" name="直線コネクタ 114"/>
        <xdr:cNvCxnSpPr/>
      </xdr:nvCxnSpPr>
      <xdr:spPr bwMode="auto">
        <a:xfrm>
          <a:off x="5003800" y="6758039"/>
          <a:ext cx="647700" cy="104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330398</xdr:rowOff>
    </xdr:from>
    <xdr:ext cx="762000" cy="259045"/>
    <xdr:sp macro="" textlink="">
      <xdr:nvSpPr>
        <xdr:cNvPr id="116" name="人口1人当たり決算額の推移平均値テキスト445"/>
        <xdr:cNvSpPr txBox="1"/>
      </xdr:nvSpPr>
      <xdr:spPr>
        <a:xfrm>
          <a:off x="5740400" y="69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120485</xdr:rowOff>
    </xdr:from>
    <xdr:to>
      <xdr:col>4</xdr:col>
      <xdr:colOff>469900</xdr:colOff>
      <xdr:row>35</xdr:row>
      <xdr:rowOff>147689</xdr:rowOff>
    </xdr:to>
    <xdr:cxnSp macro="">
      <xdr:nvCxnSpPr>
        <xdr:cNvPr id="118" name="直線コネクタ 117"/>
        <xdr:cNvCxnSpPr/>
      </xdr:nvCxnSpPr>
      <xdr:spPr bwMode="auto">
        <a:xfrm>
          <a:off x="4305300" y="6730835"/>
          <a:ext cx="698500" cy="27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336399</xdr:rowOff>
    </xdr:from>
    <xdr:ext cx="736600" cy="259045"/>
    <xdr:sp macro="" textlink="">
      <xdr:nvSpPr>
        <xdr:cNvPr id="120" name="テキスト ボックス 119"/>
        <xdr:cNvSpPr txBox="1"/>
      </xdr:nvSpPr>
      <xdr:spPr>
        <a:xfrm>
          <a:off x="4622800" y="694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120485</xdr:rowOff>
    </xdr:from>
    <xdr:to>
      <xdr:col>3</xdr:col>
      <xdr:colOff>904875</xdr:colOff>
      <xdr:row>35</xdr:row>
      <xdr:rowOff>176606</xdr:rowOff>
    </xdr:to>
    <xdr:cxnSp macro="">
      <xdr:nvCxnSpPr>
        <xdr:cNvPr id="121" name="直線コネクタ 120"/>
        <xdr:cNvCxnSpPr/>
      </xdr:nvCxnSpPr>
      <xdr:spPr bwMode="auto">
        <a:xfrm flipV="1">
          <a:off x="3606800" y="6730835"/>
          <a:ext cx="698500" cy="56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279820</xdr:rowOff>
    </xdr:from>
    <xdr:ext cx="762000" cy="259045"/>
    <xdr:sp macro="" textlink="">
      <xdr:nvSpPr>
        <xdr:cNvPr id="123" name="テキスト ボックス 122"/>
        <xdr:cNvSpPr txBox="1"/>
      </xdr:nvSpPr>
      <xdr:spPr>
        <a:xfrm>
          <a:off x="3924300" y="689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176606</xdr:rowOff>
    </xdr:from>
    <xdr:to>
      <xdr:col>3</xdr:col>
      <xdr:colOff>206375</xdr:colOff>
      <xdr:row>35</xdr:row>
      <xdr:rowOff>231184</xdr:rowOff>
    </xdr:to>
    <xdr:cxnSp macro="">
      <xdr:nvCxnSpPr>
        <xdr:cNvPr id="124" name="直線コネクタ 123"/>
        <xdr:cNvCxnSpPr/>
      </xdr:nvCxnSpPr>
      <xdr:spPr bwMode="auto">
        <a:xfrm flipV="1">
          <a:off x="2908300" y="6786956"/>
          <a:ext cx="698500" cy="54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236443</xdr:rowOff>
    </xdr:from>
    <xdr:ext cx="762000" cy="259045"/>
    <xdr:sp macro="" textlink="">
      <xdr:nvSpPr>
        <xdr:cNvPr id="126" name="テキスト ボックス 125"/>
        <xdr:cNvSpPr txBox="1"/>
      </xdr:nvSpPr>
      <xdr:spPr>
        <a:xfrm>
          <a:off x="3225800" y="684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212151</xdr:rowOff>
    </xdr:from>
    <xdr:ext cx="762000" cy="259045"/>
    <xdr:sp macro="" textlink="">
      <xdr:nvSpPr>
        <xdr:cNvPr id="128" name="テキスト ボックス 127"/>
        <xdr:cNvSpPr txBox="1"/>
      </xdr:nvSpPr>
      <xdr:spPr>
        <a:xfrm>
          <a:off x="2527300" y="647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201016</xdr:rowOff>
    </xdr:from>
    <xdr:to>
      <xdr:col>5</xdr:col>
      <xdr:colOff>34925</xdr:colOff>
      <xdr:row>35</xdr:row>
      <xdr:rowOff>302616</xdr:rowOff>
    </xdr:to>
    <xdr:sp macro="" textlink="">
      <xdr:nvSpPr>
        <xdr:cNvPr id="134" name="円/楕円 133"/>
        <xdr:cNvSpPr/>
      </xdr:nvSpPr>
      <xdr:spPr bwMode="auto">
        <a:xfrm>
          <a:off x="5600700" y="6811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46093</xdr:rowOff>
    </xdr:from>
    <xdr:ext cx="762000" cy="259045"/>
    <xdr:sp macro="" textlink="">
      <xdr:nvSpPr>
        <xdr:cNvPr id="135" name="人口1人当たり決算額の推移該当値テキスト445"/>
        <xdr:cNvSpPr txBox="1"/>
      </xdr:nvSpPr>
      <xdr:spPr>
        <a:xfrm>
          <a:off x="5740400" y="6656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17,632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96889</xdr:rowOff>
    </xdr:from>
    <xdr:to>
      <xdr:col>4</xdr:col>
      <xdr:colOff>520700</xdr:colOff>
      <xdr:row>35</xdr:row>
      <xdr:rowOff>198489</xdr:rowOff>
    </xdr:to>
    <xdr:sp macro="" textlink="">
      <xdr:nvSpPr>
        <xdr:cNvPr id="136" name="円/楕円 135"/>
        <xdr:cNvSpPr/>
      </xdr:nvSpPr>
      <xdr:spPr bwMode="auto">
        <a:xfrm>
          <a:off x="4953000" y="6707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208666</xdr:rowOff>
    </xdr:from>
    <xdr:ext cx="736600" cy="259045"/>
    <xdr:sp macro="" textlink="">
      <xdr:nvSpPr>
        <xdr:cNvPr id="137" name="テキスト ボックス 136"/>
        <xdr:cNvSpPr txBox="1"/>
      </xdr:nvSpPr>
      <xdr:spPr>
        <a:xfrm>
          <a:off x="4622800" y="647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21,276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69685</xdr:rowOff>
    </xdr:from>
    <xdr:to>
      <xdr:col>3</xdr:col>
      <xdr:colOff>955675</xdr:colOff>
      <xdr:row>35</xdr:row>
      <xdr:rowOff>171285</xdr:rowOff>
    </xdr:to>
    <xdr:sp macro="" textlink="">
      <xdr:nvSpPr>
        <xdr:cNvPr id="138" name="円/楕円 137"/>
        <xdr:cNvSpPr/>
      </xdr:nvSpPr>
      <xdr:spPr bwMode="auto">
        <a:xfrm>
          <a:off x="4254500" y="6680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181462</xdr:rowOff>
    </xdr:from>
    <xdr:ext cx="762000" cy="259045"/>
    <xdr:sp macro="" textlink="">
      <xdr:nvSpPr>
        <xdr:cNvPr id="139" name="テキスト ボックス 138"/>
        <xdr:cNvSpPr txBox="1"/>
      </xdr:nvSpPr>
      <xdr:spPr>
        <a:xfrm>
          <a:off x="3924300" y="644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22,228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125806</xdr:rowOff>
    </xdr:from>
    <xdr:to>
      <xdr:col>3</xdr:col>
      <xdr:colOff>257175</xdr:colOff>
      <xdr:row>35</xdr:row>
      <xdr:rowOff>227406</xdr:rowOff>
    </xdr:to>
    <xdr:sp macro="" textlink="">
      <xdr:nvSpPr>
        <xdr:cNvPr id="140" name="円/楕円 139"/>
        <xdr:cNvSpPr/>
      </xdr:nvSpPr>
      <xdr:spPr bwMode="auto">
        <a:xfrm>
          <a:off x="3556000" y="6736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237583</xdr:rowOff>
    </xdr:from>
    <xdr:ext cx="762000" cy="259045"/>
    <xdr:sp macro="" textlink="">
      <xdr:nvSpPr>
        <xdr:cNvPr id="141" name="テキスト ボックス 140"/>
        <xdr:cNvSpPr txBox="1"/>
      </xdr:nvSpPr>
      <xdr:spPr>
        <a:xfrm>
          <a:off x="3225800" y="6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20,264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180384</xdr:rowOff>
    </xdr:from>
    <xdr:to>
      <xdr:col>2</xdr:col>
      <xdr:colOff>692150</xdr:colOff>
      <xdr:row>35</xdr:row>
      <xdr:rowOff>281984</xdr:rowOff>
    </xdr:to>
    <xdr:sp macro="" textlink="">
      <xdr:nvSpPr>
        <xdr:cNvPr id="142" name="円/楕円 141"/>
        <xdr:cNvSpPr/>
      </xdr:nvSpPr>
      <xdr:spPr bwMode="auto">
        <a:xfrm>
          <a:off x="2857500" y="6790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266761</xdr:rowOff>
    </xdr:from>
    <xdr:ext cx="762000" cy="259045"/>
    <xdr:sp macro="" textlink="">
      <xdr:nvSpPr>
        <xdr:cNvPr id="143" name="テキスト ボックス 142"/>
        <xdr:cNvSpPr txBox="1"/>
      </xdr:nvSpPr>
      <xdr:spPr>
        <a:xfrm>
          <a:off x="2527300" y="687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18,354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熊本県荒尾市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54,464
54,227
5,737.00
21,630,627
20,718,881
804,128
11,850,300
15,917,526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74,081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136363</xdr:rowOff>
    </xdr:from>
    <xdr:to>
      <xdr:col>6</xdr:col>
      <xdr:colOff>511175</xdr:colOff>
      <xdr:row>37</xdr:row>
      <xdr:rowOff>50615</xdr:rowOff>
    </xdr:to>
    <xdr:cxnSp macro="">
      <xdr:nvCxnSpPr>
        <xdr:cNvPr id="59" name="直線コネクタ 58"/>
        <xdr:cNvCxnSpPr/>
      </xdr:nvCxnSpPr>
      <xdr:spPr>
        <a:xfrm>
          <a:off x="3797300" y="6308563"/>
          <a:ext cx="838200" cy="8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40637</xdr:rowOff>
    </xdr:from>
    <xdr:ext cx="534377" cy="259045"/>
    <xdr:sp macro="" textlink="">
      <xdr:nvSpPr>
        <xdr:cNvPr id="60" name="人件費平均値テキスト"/>
        <xdr:cNvSpPr txBox="1"/>
      </xdr:nvSpPr>
      <xdr:spPr>
        <a:xfrm>
          <a:off x="4686300" y="6041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100358</xdr:rowOff>
    </xdr:from>
    <xdr:to>
      <xdr:col>5</xdr:col>
      <xdr:colOff>358775</xdr:colOff>
      <xdr:row>36</xdr:row>
      <xdr:rowOff>136363</xdr:rowOff>
    </xdr:to>
    <xdr:cxnSp macro="">
      <xdr:nvCxnSpPr>
        <xdr:cNvPr id="62" name="直線コネクタ 61"/>
        <xdr:cNvCxnSpPr/>
      </xdr:nvCxnSpPr>
      <xdr:spPr>
        <a:xfrm>
          <a:off x="2908300" y="6272558"/>
          <a:ext cx="889000" cy="3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100358</xdr:rowOff>
    </xdr:from>
    <xdr:to>
      <xdr:col>4</xdr:col>
      <xdr:colOff>155575</xdr:colOff>
      <xdr:row>36</xdr:row>
      <xdr:rowOff>139906</xdr:rowOff>
    </xdr:to>
    <xdr:cxnSp macro="">
      <xdr:nvCxnSpPr>
        <xdr:cNvPr id="65" name="直線コネクタ 64"/>
        <xdr:cNvCxnSpPr/>
      </xdr:nvCxnSpPr>
      <xdr:spPr>
        <a:xfrm flipV="1">
          <a:off x="2019300" y="6272558"/>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84173</xdr:rowOff>
    </xdr:from>
    <xdr:to>
      <xdr:col>2</xdr:col>
      <xdr:colOff>638175</xdr:colOff>
      <xdr:row>36</xdr:row>
      <xdr:rowOff>139906</xdr:rowOff>
    </xdr:to>
    <xdr:cxnSp macro="">
      <xdr:nvCxnSpPr>
        <xdr:cNvPr id="68" name="直線コネクタ 67"/>
        <xdr:cNvCxnSpPr/>
      </xdr:nvCxnSpPr>
      <xdr:spPr>
        <a:xfrm>
          <a:off x="1130300" y="6084923"/>
          <a:ext cx="889000" cy="22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171265</xdr:rowOff>
    </xdr:from>
    <xdr:to>
      <xdr:col>6</xdr:col>
      <xdr:colOff>561975</xdr:colOff>
      <xdr:row>37</xdr:row>
      <xdr:rowOff>101415</xdr:rowOff>
    </xdr:to>
    <xdr:sp macro="" textlink="">
      <xdr:nvSpPr>
        <xdr:cNvPr id="78" name="円/楕円 77"/>
        <xdr:cNvSpPr/>
      </xdr:nvSpPr>
      <xdr:spPr>
        <a:xfrm>
          <a:off x="4584700" y="63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149692</xdr:rowOff>
    </xdr:from>
    <xdr:ext cx="534377" cy="259045"/>
    <xdr:sp macro="" textlink="">
      <xdr:nvSpPr>
        <xdr:cNvPr id="79" name="人件費該当値テキスト"/>
        <xdr:cNvSpPr txBox="1"/>
      </xdr:nvSpPr>
      <xdr:spPr>
        <a:xfrm>
          <a:off x="4686300" y="632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51,397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85563</xdr:rowOff>
    </xdr:from>
    <xdr:to>
      <xdr:col>5</xdr:col>
      <xdr:colOff>409575</xdr:colOff>
      <xdr:row>37</xdr:row>
      <xdr:rowOff>15713</xdr:rowOff>
    </xdr:to>
    <xdr:sp macro="" textlink="">
      <xdr:nvSpPr>
        <xdr:cNvPr id="80" name="円/楕円 79"/>
        <xdr:cNvSpPr/>
      </xdr:nvSpPr>
      <xdr:spPr>
        <a:xfrm>
          <a:off x="3746500" y="625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6840</xdr:rowOff>
    </xdr:from>
    <xdr:ext cx="534377" cy="259045"/>
    <xdr:sp macro="" textlink="">
      <xdr:nvSpPr>
        <xdr:cNvPr id="81" name="テキスト ボックス 80"/>
        <xdr:cNvSpPr txBox="1"/>
      </xdr:nvSpPr>
      <xdr:spPr>
        <a:xfrm>
          <a:off x="3530111" y="635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55,146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49558</xdr:rowOff>
    </xdr:from>
    <xdr:to>
      <xdr:col>4</xdr:col>
      <xdr:colOff>206375</xdr:colOff>
      <xdr:row>36</xdr:row>
      <xdr:rowOff>151158</xdr:rowOff>
    </xdr:to>
    <xdr:sp macro="" textlink="">
      <xdr:nvSpPr>
        <xdr:cNvPr id="82" name="円/楕円 81"/>
        <xdr:cNvSpPr/>
      </xdr:nvSpPr>
      <xdr:spPr>
        <a:xfrm>
          <a:off x="2857500" y="622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142285</xdr:rowOff>
    </xdr:from>
    <xdr:ext cx="534377" cy="259045"/>
    <xdr:sp macro="" textlink="">
      <xdr:nvSpPr>
        <xdr:cNvPr id="83" name="テキスト ボックス 82"/>
        <xdr:cNvSpPr txBox="1"/>
      </xdr:nvSpPr>
      <xdr:spPr>
        <a:xfrm>
          <a:off x="2641111" y="631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56,721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89106</xdr:rowOff>
    </xdr:from>
    <xdr:to>
      <xdr:col>3</xdr:col>
      <xdr:colOff>3175</xdr:colOff>
      <xdr:row>37</xdr:row>
      <xdr:rowOff>19256</xdr:rowOff>
    </xdr:to>
    <xdr:sp macro="" textlink="">
      <xdr:nvSpPr>
        <xdr:cNvPr id="84" name="円/楕円 83"/>
        <xdr:cNvSpPr/>
      </xdr:nvSpPr>
      <xdr:spPr>
        <a:xfrm>
          <a:off x="1968500" y="626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10383</xdr:rowOff>
    </xdr:from>
    <xdr:ext cx="534377" cy="259045"/>
    <xdr:sp macro="" textlink="">
      <xdr:nvSpPr>
        <xdr:cNvPr id="85" name="テキスト ボックス 84"/>
        <xdr:cNvSpPr txBox="1"/>
      </xdr:nvSpPr>
      <xdr:spPr>
        <a:xfrm>
          <a:off x="1752111" y="635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54,991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33373</xdr:rowOff>
    </xdr:from>
    <xdr:to>
      <xdr:col>1</xdr:col>
      <xdr:colOff>485775</xdr:colOff>
      <xdr:row>35</xdr:row>
      <xdr:rowOff>134973</xdr:rowOff>
    </xdr:to>
    <xdr:sp macro="" textlink="">
      <xdr:nvSpPr>
        <xdr:cNvPr id="86" name="円/楕円 85"/>
        <xdr:cNvSpPr/>
      </xdr:nvSpPr>
      <xdr:spPr>
        <a:xfrm>
          <a:off x="1079500" y="603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126100</xdr:rowOff>
    </xdr:from>
    <xdr:ext cx="534377" cy="259045"/>
    <xdr:sp macro="" textlink="">
      <xdr:nvSpPr>
        <xdr:cNvPr id="87" name="テキスト ボックス 86"/>
        <xdr:cNvSpPr txBox="1"/>
      </xdr:nvSpPr>
      <xdr:spPr>
        <a:xfrm>
          <a:off x="863111" y="61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49,317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62335</xdr:rowOff>
    </xdr:from>
    <xdr:to>
      <xdr:col>6</xdr:col>
      <xdr:colOff>511175</xdr:colOff>
      <xdr:row>58</xdr:row>
      <xdr:rowOff>146035</xdr:rowOff>
    </xdr:to>
    <xdr:cxnSp macro="">
      <xdr:nvCxnSpPr>
        <xdr:cNvPr id="119" name="直線コネクタ 118"/>
        <xdr:cNvCxnSpPr/>
      </xdr:nvCxnSpPr>
      <xdr:spPr>
        <a:xfrm flipV="1">
          <a:off x="3797300" y="10006435"/>
          <a:ext cx="838200" cy="8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142801</xdr:rowOff>
    </xdr:from>
    <xdr:ext cx="534377" cy="259045"/>
    <xdr:sp macro="" textlink="">
      <xdr:nvSpPr>
        <xdr:cNvPr id="120" name="物件費平均値テキスト"/>
        <xdr:cNvSpPr txBox="1"/>
      </xdr:nvSpPr>
      <xdr:spPr>
        <a:xfrm>
          <a:off x="4686300" y="940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146035</xdr:rowOff>
    </xdr:from>
    <xdr:to>
      <xdr:col>5</xdr:col>
      <xdr:colOff>358775</xdr:colOff>
      <xdr:row>59</xdr:row>
      <xdr:rowOff>31703</xdr:rowOff>
    </xdr:to>
    <xdr:cxnSp macro="">
      <xdr:nvCxnSpPr>
        <xdr:cNvPr id="122" name="直線コネクタ 121"/>
        <xdr:cNvCxnSpPr/>
      </xdr:nvCxnSpPr>
      <xdr:spPr>
        <a:xfrm flipV="1">
          <a:off x="2908300" y="10090135"/>
          <a:ext cx="889000" cy="5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158837</xdr:rowOff>
    </xdr:from>
    <xdr:to>
      <xdr:col>4</xdr:col>
      <xdr:colOff>155575</xdr:colOff>
      <xdr:row>59</xdr:row>
      <xdr:rowOff>31703</xdr:rowOff>
    </xdr:to>
    <xdr:cxnSp macro="">
      <xdr:nvCxnSpPr>
        <xdr:cNvPr id="125" name="直線コネクタ 124"/>
        <xdr:cNvCxnSpPr/>
      </xdr:nvCxnSpPr>
      <xdr:spPr>
        <a:xfrm>
          <a:off x="2019300" y="10102937"/>
          <a:ext cx="889000" cy="4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129577</xdr:rowOff>
    </xdr:from>
    <xdr:to>
      <xdr:col>2</xdr:col>
      <xdr:colOff>638175</xdr:colOff>
      <xdr:row>58</xdr:row>
      <xdr:rowOff>158837</xdr:rowOff>
    </xdr:to>
    <xdr:cxnSp macro="">
      <xdr:nvCxnSpPr>
        <xdr:cNvPr id="128" name="直線コネクタ 127"/>
        <xdr:cNvCxnSpPr/>
      </xdr:nvCxnSpPr>
      <xdr:spPr>
        <a:xfrm>
          <a:off x="1130300" y="10073677"/>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2" name="テキスト ボックス 131"/>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11535</xdr:rowOff>
    </xdr:from>
    <xdr:to>
      <xdr:col>6</xdr:col>
      <xdr:colOff>561975</xdr:colOff>
      <xdr:row>58</xdr:row>
      <xdr:rowOff>113135</xdr:rowOff>
    </xdr:to>
    <xdr:sp macro="" textlink="">
      <xdr:nvSpPr>
        <xdr:cNvPr id="138" name="円/楕円 137"/>
        <xdr:cNvSpPr/>
      </xdr:nvSpPr>
      <xdr:spPr>
        <a:xfrm>
          <a:off x="4584700" y="995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97912</xdr:rowOff>
    </xdr:from>
    <xdr:ext cx="534377" cy="259045"/>
    <xdr:sp macro="" textlink="">
      <xdr:nvSpPr>
        <xdr:cNvPr id="139" name="物件費該当値テキスト"/>
        <xdr:cNvSpPr txBox="1"/>
      </xdr:nvSpPr>
      <xdr:spPr>
        <a:xfrm>
          <a:off x="4686300" y="987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36,369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95235</xdr:rowOff>
    </xdr:from>
    <xdr:to>
      <xdr:col>5</xdr:col>
      <xdr:colOff>409575</xdr:colOff>
      <xdr:row>59</xdr:row>
      <xdr:rowOff>25385</xdr:rowOff>
    </xdr:to>
    <xdr:sp macro="" textlink="">
      <xdr:nvSpPr>
        <xdr:cNvPr id="140" name="円/楕円 139"/>
        <xdr:cNvSpPr/>
      </xdr:nvSpPr>
      <xdr:spPr>
        <a:xfrm>
          <a:off x="3746500" y="100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16512</xdr:rowOff>
    </xdr:from>
    <xdr:ext cx="534377" cy="259045"/>
    <xdr:sp macro="" textlink="">
      <xdr:nvSpPr>
        <xdr:cNvPr id="141" name="テキスト ボックス 140"/>
        <xdr:cNvSpPr txBox="1"/>
      </xdr:nvSpPr>
      <xdr:spPr>
        <a:xfrm>
          <a:off x="3530111" y="1013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33,806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152353</xdr:rowOff>
    </xdr:from>
    <xdr:to>
      <xdr:col>4</xdr:col>
      <xdr:colOff>206375</xdr:colOff>
      <xdr:row>59</xdr:row>
      <xdr:rowOff>82503</xdr:rowOff>
    </xdr:to>
    <xdr:sp macro="" textlink="">
      <xdr:nvSpPr>
        <xdr:cNvPr id="142" name="円/楕円 141"/>
        <xdr:cNvSpPr/>
      </xdr:nvSpPr>
      <xdr:spPr>
        <a:xfrm>
          <a:off x="2857500" y="1009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73630</xdr:rowOff>
    </xdr:from>
    <xdr:ext cx="534377" cy="259045"/>
    <xdr:sp macro="" textlink="">
      <xdr:nvSpPr>
        <xdr:cNvPr id="143" name="テキスト ボックス 142"/>
        <xdr:cNvSpPr txBox="1"/>
      </xdr:nvSpPr>
      <xdr:spPr>
        <a:xfrm>
          <a:off x="2641111" y="1018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108037</xdr:rowOff>
    </xdr:from>
    <xdr:to>
      <xdr:col>3</xdr:col>
      <xdr:colOff>3175</xdr:colOff>
      <xdr:row>59</xdr:row>
      <xdr:rowOff>38187</xdr:rowOff>
    </xdr:to>
    <xdr:sp macro="" textlink="">
      <xdr:nvSpPr>
        <xdr:cNvPr id="144" name="円/楕円 143"/>
        <xdr:cNvSpPr/>
      </xdr:nvSpPr>
      <xdr:spPr>
        <a:xfrm>
          <a:off x="1968500" y="1005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29314</xdr:rowOff>
    </xdr:from>
    <xdr:ext cx="534377" cy="259045"/>
    <xdr:sp macro="" textlink="">
      <xdr:nvSpPr>
        <xdr:cNvPr id="145" name="テキスト ボックス 144"/>
        <xdr:cNvSpPr txBox="1"/>
      </xdr:nvSpPr>
      <xdr:spPr>
        <a:xfrm>
          <a:off x="1752111" y="1014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33,414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78777</xdr:rowOff>
    </xdr:from>
    <xdr:to>
      <xdr:col>1</xdr:col>
      <xdr:colOff>485775</xdr:colOff>
      <xdr:row>59</xdr:row>
      <xdr:rowOff>8927</xdr:rowOff>
    </xdr:to>
    <xdr:sp macro="" textlink="">
      <xdr:nvSpPr>
        <xdr:cNvPr id="146" name="円/楕円 145"/>
        <xdr:cNvSpPr/>
      </xdr:nvSpPr>
      <xdr:spPr>
        <a:xfrm>
          <a:off x="1079500" y="1002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54</xdr:rowOff>
    </xdr:from>
    <xdr:ext cx="534377" cy="259045"/>
    <xdr:sp macro="" textlink="">
      <xdr:nvSpPr>
        <xdr:cNvPr id="147" name="テキスト ボックス 146"/>
        <xdr:cNvSpPr txBox="1"/>
      </xdr:nvSpPr>
      <xdr:spPr>
        <a:xfrm>
          <a:off x="863111" y="1011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118745</xdr:rowOff>
    </xdr:from>
    <xdr:to>
      <xdr:col>6</xdr:col>
      <xdr:colOff>511175</xdr:colOff>
      <xdr:row>77</xdr:row>
      <xdr:rowOff>124689</xdr:rowOff>
    </xdr:to>
    <xdr:cxnSp macro="">
      <xdr:nvCxnSpPr>
        <xdr:cNvPr id="176" name="直線コネクタ 175"/>
        <xdr:cNvCxnSpPr/>
      </xdr:nvCxnSpPr>
      <xdr:spPr>
        <a:xfrm>
          <a:off x="3797300" y="13320395"/>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58107</xdr:rowOff>
    </xdr:from>
    <xdr:ext cx="469744" cy="259045"/>
    <xdr:sp macro="" textlink="">
      <xdr:nvSpPr>
        <xdr:cNvPr id="177" name="維持補修費平均値テキスト"/>
        <xdr:cNvSpPr txBox="1"/>
      </xdr:nvSpPr>
      <xdr:spPr>
        <a:xfrm>
          <a:off x="4686300" y="1325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118745</xdr:rowOff>
    </xdr:from>
    <xdr:to>
      <xdr:col>5</xdr:col>
      <xdr:colOff>358775</xdr:colOff>
      <xdr:row>77</xdr:row>
      <xdr:rowOff>155702</xdr:rowOff>
    </xdr:to>
    <xdr:cxnSp macro="">
      <xdr:nvCxnSpPr>
        <xdr:cNvPr id="179" name="直線コネクタ 178"/>
        <xdr:cNvCxnSpPr/>
      </xdr:nvCxnSpPr>
      <xdr:spPr>
        <a:xfrm flipV="1">
          <a:off x="2908300" y="13320395"/>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107357</xdr:rowOff>
    </xdr:from>
    <xdr:ext cx="469744" cy="259045"/>
    <xdr:sp macro="" textlink="">
      <xdr:nvSpPr>
        <xdr:cNvPr id="181" name="テキスト ボックス 180"/>
        <xdr:cNvSpPr txBox="1"/>
      </xdr:nvSpPr>
      <xdr:spPr>
        <a:xfrm>
          <a:off x="3562427"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155702</xdr:rowOff>
    </xdr:from>
    <xdr:to>
      <xdr:col>4</xdr:col>
      <xdr:colOff>155575</xdr:colOff>
      <xdr:row>77</xdr:row>
      <xdr:rowOff>157226</xdr:rowOff>
    </xdr:to>
    <xdr:cxnSp macro="">
      <xdr:nvCxnSpPr>
        <xdr:cNvPr id="182" name="直線コネクタ 181"/>
        <xdr:cNvCxnSpPr/>
      </xdr:nvCxnSpPr>
      <xdr:spPr>
        <a:xfrm flipV="1">
          <a:off x="2019300" y="1335735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121911</xdr:rowOff>
    </xdr:from>
    <xdr:ext cx="469744" cy="259045"/>
    <xdr:sp macro="" textlink="">
      <xdr:nvSpPr>
        <xdr:cNvPr id="184" name="テキスト ボックス 183"/>
        <xdr:cNvSpPr txBox="1"/>
      </xdr:nvSpPr>
      <xdr:spPr>
        <a:xfrm>
          <a:off x="2673427" y="129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157226</xdr:rowOff>
    </xdr:from>
    <xdr:to>
      <xdr:col>2</xdr:col>
      <xdr:colOff>638175</xdr:colOff>
      <xdr:row>77</xdr:row>
      <xdr:rowOff>166751</xdr:rowOff>
    </xdr:to>
    <xdr:cxnSp macro="">
      <xdr:nvCxnSpPr>
        <xdr:cNvPr id="185" name="直線コネクタ 184"/>
        <xdr:cNvCxnSpPr/>
      </xdr:nvCxnSpPr>
      <xdr:spPr>
        <a:xfrm flipV="1">
          <a:off x="1130300" y="1335887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115054</xdr:rowOff>
    </xdr:from>
    <xdr:ext cx="469744" cy="259045"/>
    <xdr:sp macro="" textlink="">
      <xdr:nvSpPr>
        <xdr:cNvPr id="187" name="テキスト ボックス 186"/>
        <xdr:cNvSpPr txBox="1"/>
      </xdr:nvSpPr>
      <xdr:spPr>
        <a:xfrm>
          <a:off x="1784427" y="12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136695</xdr:rowOff>
    </xdr:from>
    <xdr:ext cx="469744" cy="259045"/>
    <xdr:sp macro="" textlink="">
      <xdr:nvSpPr>
        <xdr:cNvPr id="189" name="テキスト ボックス 188"/>
        <xdr:cNvSpPr txBox="1"/>
      </xdr:nvSpPr>
      <xdr:spPr>
        <a:xfrm>
          <a:off x="895427" y="129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73889</xdr:rowOff>
    </xdr:from>
    <xdr:to>
      <xdr:col>6</xdr:col>
      <xdr:colOff>561975</xdr:colOff>
      <xdr:row>78</xdr:row>
      <xdr:rowOff>4039</xdr:rowOff>
    </xdr:to>
    <xdr:sp macro="" textlink="">
      <xdr:nvSpPr>
        <xdr:cNvPr id="195" name="円/楕円 194"/>
        <xdr:cNvSpPr/>
      </xdr:nvSpPr>
      <xdr:spPr>
        <a:xfrm>
          <a:off x="4584700" y="1327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96766</xdr:rowOff>
    </xdr:from>
    <xdr:ext cx="469744" cy="259045"/>
    <xdr:sp macro="" textlink="">
      <xdr:nvSpPr>
        <xdr:cNvPr id="196" name="維持補修費該当値テキスト"/>
        <xdr:cNvSpPr txBox="1"/>
      </xdr:nvSpPr>
      <xdr:spPr>
        <a:xfrm>
          <a:off x="4686300" y="13126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67945</xdr:rowOff>
    </xdr:from>
    <xdr:to>
      <xdr:col>5</xdr:col>
      <xdr:colOff>409575</xdr:colOff>
      <xdr:row>77</xdr:row>
      <xdr:rowOff>169545</xdr:rowOff>
    </xdr:to>
    <xdr:sp macro="" textlink="">
      <xdr:nvSpPr>
        <xdr:cNvPr id="197" name="円/楕円 196"/>
        <xdr:cNvSpPr/>
      </xdr:nvSpPr>
      <xdr:spPr>
        <a:xfrm>
          <a:off x="3746500" y="1326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160672</xdr:rowOff>
    </xdr:from>
    <xdr:ext cx="469744" cy="259045"/>
    <xdr:sp macro="" textlink="">
      <xdr:nvSpPr>
        <xdr:cNvPr id="198" name="テキスト ボックス 197"/>
        <xdr:cNvSpPr txBox="1"/>
      </xdr:nvSpPr>
      <xdr:spPr>
        <a:xfrm>
          <a:off x="3562427" y="1336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104902</xdr:rowOff>
    </xdr:from>
    <xdr:to>
      <xdr:col>4</xdr:col>
      <xdr:colOff>206375</xdr:colOff>
      <xdr:row>78</xdr:row>
      <xdr:rowOff>35052</xdr:rowOff>
    </xdr:to>
    <xdr:sp macro="" textlink="">
      <xdr:nvSpPr>
        <xdr:cNvPr id="199" name="円/楕円 198"/>
        <xdr:cNvSpPr/>
      </xdr:nvSpPr>
      <xdr:spPr>
        <a:xfrm>
          <a:off x="2857500" y="1330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26179</xdr:rowOff>
    </xdr:from>
    <xdr:ext cx="469744" cy="259045"/>
    <xdr:sp macro="" textlink="">
      <xdr:nvSpPr>
        <xdr:cNvPr id="200" name="テキスト ボックス 199"/>
        <xdr:cNvSpPr txBox="1"/>
      </xdr:nvSpPr>
      <xdr:spPr>
        <a:xfrm>
          <a:off x="2673427" y="1339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106426</xdr:rowOff>
    </xdr:from>
    <xdr:to>
      <xdr:col>3</xdr:col>
      <xdr:colOff>3175</xdr:colOff>
      <xdr:row>78</xdr:row>
      <xdr:rowOff>36576</xdr:rowOff>
    </xdr:to>
    <xdr:sp macro="" textlink="">
      <xdr:nvSpPr>
        <xdr:cNvPr id="201" name="円/楕円 200"/>
        <xdr:cNvSpPr/>
      </xdr:nvSpPr>
      <xdr:spPr>
        <a:xfrm>
          <a:off x="1968500" y="1330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27703</xdr:rowOff>
    </xdr:from>
    <xdr:ext cx="469744" cy="259045"/>
    <xdr:sp macro="" textlink="">
      <xdr:nvSpPr>
        <xdr:cNvPr id="202" name="テキスト ボックス 201"/>
        <xdr:cNvSpPr txBox="1"/>
      </xdr:nvSpPr>
      <xdr:spPr>
        <a:xfrm>
          <a:off x="1784427" y="134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115951</xdr:rowOff>
    </xdr:from>
    <xdr:to>
      <xdr:col>1</xdr:col>
      <xdr:colOff>485775</xdr:colOff>
      <xdr:row>78</xdr:row>
      <xdr:rowOff>46101</xdr:rowOff>
    </xdr:to>
    <xdr:sp macro="" textlink="">
      <xdr:nvSpPr>
        <xdr:cNvPr id="203" name="円/楕円 202"/>
        <xdr:cNvSpPr/>
      </xdr:nvSpPr>
      <xdr:spPr>
        <a:xfrm>
          <a:off x="1079500" y="1331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37228</xdr:rowOff>
    </xdr:from>
    <xdr:ext cx="469744" cy="259045"/>
    <xdr:sp macro="" textlink="">
      <xdr:nvSpPr>
        <xdr:cNvPr id="204" name="テキスト ボックス 203"/>
        <xdr:cNvSpPr txBox="1"/>
      </xdr:nvSpPr>
      <xdr:spPr>
        <a:xfrm>
          <a:off x="895427" y="1341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171196</xdr:rowOff>
    </xdr:from>
    <xdr:to>
      <xdr:col>6</xdr:col>
      <xdr:colOff>511175</xdr:colOff>
      <xdr:row>93</xdr:row>
      <xdr:rowOff>92811</xdr:rowOff>
    </xdr:to>
    <xdr:cxnSp macro="">
      <xdr:nvCxnSpPr>
        <xdr:cNvPr id="234" name="直線コネクタ 233"/>
        <xdr:cNvCxnSpPr/>
      </xdr:nvCxnSpPr>
      <xdr:spPr>
        <a:xfrm flipV="1">
          <a:off x="3797300" y="15944596"/>
          <a:ext cx="838200" cy="9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122217</xdr:rowOff>
    </xdr:from>
    <xdr:ext cx="534377" cy="259045"/>
    <xdr:sp macro="" textlink="">
      <xdr:nvSpPr>
        <xdr:cNvPr id="235" name="扶助費平均値テキスト"/>
        <xdr:cNvSpPr txBox="1"/>
      </xdr:nvSpPr>
      <xdr:spPr>
        <a:xfrm>
          <a:off x="4686300" y="1623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92811</xdr:rowOff>
    </xdr:from>
    <xdr:to>
      <xdr:col>5</xdr:col>
      <xdr:colOff>358775</xdr:colOff>
      <xdr:row>94</xdr:row>
      <xdr:rowOff>34113</xdr:rowOff>
    </xdr:to>
    <xdr:cxnSp macro="">
      <xdr:nvCxnSpPr>
        <xdr:cNvPr id="237" name="直線コネクタ 236"/>
        <xdr:cNvCxnSpPr/>
      </xdr:nvCxnSpPr>
      <xdr:spPr>
        <a:xfrm flipV="1">
          <a:off x="2908300" y="16037661"/>
          <a:ext cx="889000" cy="11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116628</xdr:rowOff>
    </xdr:from>
    <xdr:ext cx="534377" cy="259045"/>
    <xdr:sp macro="" textlink="">
      <xdr:nvSpPr>
        <xdr:cNvPr id="239" name="テキスト ボックス 238"/>
        <xdr:cNvSpPr txBox="1"/>
      </xdr:nvSpPr>
      <xdr:spPr>
        <a:xfrm>
          <a:off x="3530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34113</xdr:rowOff>
    </xdr:from>
    <xdr:to>
      <xdr:col>4</xdr:col>
      <xdr:colOff>155575</xdr:colOff>
      <xdr:row>94</xdr:row>
      <xdr:rowOff>51524</xdr:rowOff>
    </xdr:to>
    <xdr:cxnSp macro="">
      <xdr:nvCxnSpPr>
        <xdr:cNvPr id="240" name="直線コネクタ 239"/>
        <xdr:cNvCxnSpPr/>
      </xdr:nvCxnSpPr>
      <xdr:spPr>
        <a:xfrm flipV="1">
          <a:off x="2019300" y="16150413"/>
          <a:ext cx="8890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22979</xdr:rowOff>
    </xdr:from>
    <xdr:ext cx="534377" cy="259045"/>
    <xdr:sp macro="" textlink="">
      <xdr:nvSpPr>
        <xdr:cNvPr id="242" name="テキスト ボックス 241"/>
        <xdr:cNvSpPr txBox="1"/>
      </xdr:nvSpPr>
      <xdr:spPr>
        <a:xfrm>
          <a:off x="2641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51524</xdr:rowOff>
    </xdr:from>
    <xdr:to>
      <xdr:col>2</xdr:col>
      <xdr:colOff>638175</xdr:colOff>
      <xdr:row>94</xdr:row>
      <xdr:rowOff>88227</xdr:rowOff>
    </xdr:to>
    <xdr:cxnSp macro="">
      <xdr:nvCxnSpPr>
        <xdr:cNvPr id="243" name="直線コネクタ 242"/>
        <xdr:cNvCxnSpPr/>
      </xdr:nvCxnSpPr>
      <xdr:spPr>
        <a:xfrm flipV="1">
          <a:off x="1130300" y="16167824"/>
          <a:ext cx="889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41927</xdr:rowOff>
    </xdr:from>
    <xdr:ext cx="534377" cy="259045"/>
    <xdr:sp macro="" textlink="">
      <xdr:nvSpPr>
        <xdr:cNvPr id="245" name="テキスト ボックス 244"/>
        <xdr:cNvSpPr txBox="1"/>
      </xdr:nvSpPr>
      <xdr:spPr>
        <a:xfrm>
          <a:off x="1752111" y="165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33380</xdr:rowOff>
    </xdr:from>
    <xdr:ext cx="534377" cy="259045"/>
    <xdr:sp macro="" textlink="">
      <xdr:nvSpPr>
        <xdr:cNvPr id="247" name="テキスト ボックス 246"/>
        <xdr:cNvSpPr txBox="1"/>
      </xdr:nvSpPr>
      <xdr:spPr>
        <a:xfrm>
          <a:off x="863111" y="1649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120396</xdr:rowOff>
    </xdr:from>
    <xdr:to>
      <xdr:col>6</xdr:col>
      <xdr:colOff>561975</xdr:colOff>
      <xdr:row>93</xdr:row>
      <xdr:rowOff>50546</xdr:rowOff>
    </xdr:to>
    <xdr:sp macro="" textlink="">
      <xdr:nvSpPr>
        <xdr:cNvPr id="253" name="円/楕円 252"/>
        <xdr:cNvSpPr/>
      </xdr:nvSpPr>
      <xdr:spPr>
        <a:xfrm>
          <a:off x="4584700" y="158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143273</xdr:rowOff>
    </xdr:from>
    <xdr:ext cx="599010" cy="259045"/>
    <xdr:sp macro="" textlink="">
      <xdr:nvSpPr>
        <xdr:cNvPr id="254" name="扶助費該当値テキスト"/>
        <xdr:cNvSpPr txBox="1"/>
      </xdr:nvSpPr>
      <xdr:spPr>
        <a:xfrm>
          <a:off x="4686300" y="1574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114,520</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42011</xdr:rowOff>
    </xdr:from>
    <xdr:to>
      <xdr:col>5</xdr:col>
      <xdr:colOff>409575</xdr:colOff>
      <xdr:row>93</xdr:row>
      <xdr:rowOff>143611</xdr:rowOff>
    </xdr:to>
    <xdr:sp macro="" textlink="">
      <xdr:nvSpPr>
        <xdr:cNvPr id="255" name="円/楕円 254"/>
        <xdr:cNvSpPr/>
      </xdr:nvSpPr>
      <xdr:spPr>
        <a:xfrm>
          <a:off x="3746500" y="1598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160138</xdr:rowOff>
    </xdr:from>
    <xdr:ext cx="599010" cy="259045"/>
    <xdr:sp macro="" textlink="">
      <xdr:nvSpPr>
        <xdr:cNvPr id="256" name="テキスト ボックス 255"/>
        <xdr:cNvSpPr txBox="1"/>
      </xdr:nvSpPr>
      <xdr:spPr>
        <a:xfrm>
          <a:off x="3497794" y="1576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107,192</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154763</xdr:rowOff>
    </xdr:from>
    <xdr:to>
      <xdr:col>4</xdr:col>
      <xdr:colOff>206375</xdr:colOff>
      <xdr:row>94</xdr:row>
      <xdr:rowOff>84913</xdr:rowOff>
    </xdr:to>
    <xdr:sp macro="" textlink="">
      <xdr:nvSpPr>
        <xdr:cNvPr id="257" name="円/楕円 256"/>
        <xdr:cNvSpPr/>
      </xdr:nvSpPr>
      <xdr:spPr>
        <a:xfrm>
          <a:off x="2857500" y="1609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101440</xdr:rowOff>
    </xdr:from>
    <xdr:ext cx="534377" cy="259045"/>
    <xdr:sp macro="" textlink="">
      <xdr:nvSpPr>
        <xdr:cNvPr id="258" name="テキスト ボックス 257"/>
        <xdr:cNvSpPr txBox="1"/>
      </xdr:nvSpPr>
      <xdr:spPr>
        <a:xfrm>
          <a:off x="2641111" y="1587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98,314</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724</xdr:rowOff>
    </xdr:from>
    <xdr:to>
      <xdr:col>3</xdr:col>
      <xdr:colOff>3175</xdr:colOff>
      <xdr:row>94</xdr:row>
      <xdr:rowOff>102324</xdr:rowOff>
    </xdr:to>
    <xdr:sp macro="" textlink="">
      <xdr:nvSpPr>
        <xdr:cNvPr id="259" name="円/楕円 258"/>
        <xdr:cNvSpPr/>
      </xdr:nvSpPr>
      <xdr:spPr>
        <a:xfrm>
          <a:off x="1968500" y="1611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118851</xdr:rowOff>
    </xdr:from>
    <xdr:ext cx="534377" cy="259045"/>
    <xdr:sp macro="" textlink="">
      <xdr:nvSpPr>
        <xdr:cNvPr id="260" name="テキスト ボックス 259"/>
        <xdr:cNvSpPr txBox="1"/>
      </xdr:nvSpPr>
      <xdr:spPr>
        <a:xfrm>
          <a:off x="1752111" y="1589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96,943</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37427</xdr:rowOff>
    </xdr:from>
    <xdr:to>
      <xdr:col>1</xdr:col>
      <xdr:colOff>485775</xdr:colOff>
      <xdr:row>94</xdr:row>
      <xdr:rowOff>139027</xdr:rowOff>
    </xdr:to>
    <xdr:sp macro="" textlink="">
      <xdr:nvSpPr>
        <xdr:cNvPr id="261" name="円/楕円 260"/>
        <xdr:cNvSpPr/>
      </xdr:nvSpPr>
      <xdr:spPr>
        <a:xfrm>
          <a:off x="1079500" y="1615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155554</xdr:rowOff>
    </xdr:from>
    <xdr:ext cx="534377" cy="259045"/>
    <xdr:sp macro="" textlink="">
      <xdr:nvSpPr>
        <xdr:cNvPr id="262" name="テキスト ボックス 261"/>
        <xdr:cNvSpPr txBox="1"/>
      </xdr:nvSpPr>
      <xdr:spPr>
        <a:xfrm>
          <a:off x="863111" y="1592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60427</xdr:rowOff>
    </xdr:from>
    <xdr:to>
      <xdr:col>15</xdr:col>
      <xdr:colOff>180975</xdr:colOff>
      <xdr:row>35</xdr:row>
      <xdr:rowOff>90881</xdr:rowOff>
    </xdr:to>
    <xdr:cxnSp macro="">
      <xdr:nvCxnSpPr>
        <xdr:cNvPr id="291" name="直線コネクタ 290"/>
        <xdr:cNvCxnSpPr/>
      </xdr:nvCxnSpPr>
      <xdr:spPr>
        <a:xfrm flipV="1">
          <a:off x="9639300" y="6061177"/>
          <a:ext cx="838200" cy="3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14038</xdr:rowOff>
    </xdr:from>
    <xdr:ext cx="534377" cy="259045"/>
    <xdr:sp macro="" textlink="">
      <xdr:nvSpPr>
        <xdr:cNvPr id="292" name="補助費等平均値テキスト"/>
        <xdr:cNvSpPr txBox="1"/>
      </xdr:nvSpPr>
      <xdr:spPr>
        <a:xfrm>
          <a:off x="10528300" y="618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90881</xdr:rowOff>
    </xdr:from>
    <xdr:to>
      <xdr:col>14</xdr:col>
      <xdr:colOff>28575</xdr:colOff>
      <xdr:row>36</xdr:row>
      <xdr:rowOff>7493</xdr:rowOff>
    </xdr:to>
    <xdr:cxnSp macro="">
      <xdr:nvCxnSpPr>
        <xdr:cNvPr id="294" name="直線コネクタ 293"/>
        <xdr:cNvCxnSpPr/>
      </xdr:nvCxnSpPr>
      <xdr:spPr>
        <a:xfrm flipV="1">
          <a:off x="8750300" y="6091631"/>
          <a:ext cx="889000" cy="8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99547</xdr:rowOff>
    </xdr:from>
    <xdr:ext cx="534377" cy="259045"/>
    <xdr:sp macro="" textlink="">
      <xdr:nvSpPr>
        <xdr:cNvPr id="296" name="テキスト ボックス 295"/>
        <xdr:cNvSpPr txBox="1"/>
      </xdr:nvSpPr>
      <xdr:spPr>
        <a:xfrm>
          <a:off x="9372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7493</xdr:rowOff>
    </xdr:from>
    <xdr:to>
      <xdr:col>12</xdr:col>
      <xdr:colOff>511175</xdr:colOff>
      <xdr:row>36</xdr:row>
      <xdr:rowOff>55131</xdr:rowOff>
    </xdr:to>
    <xdr:cxnSp macro="">
      <xdr:nvCxnSpPr>
        <xdr:cNvPr id="297" name="直線コネクタ 296"/>
        <xdr:cNvCxnSpPr/>
      </xdr:nvCxnSpPr>
      <xdr:spPr>
        <a:xfrm flipV="1">
          <a:off x="7861300" y="6179693"/>
          <a:ext cx="889000" cy="4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57624</xdr:rowOff>
    </xdr:from>
    <xdr:ext cx="534377" cy="259045"/>
    <xdr:sp macro="" textlink="">
      <xdr:nvSpPr>
        <xdr:cNvPr id="299" name="テキスト ボックス 298"/>
        <xdr:cNvSpPr txBox="1"/>
      </xdr:nvSpPr>
      <xdr:spPr>
        <a:xfrm>
          <a:off x="8483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127711</xdr:rowOff>
    </xdr:from>
    <xdr:to>
      <xdr:col>11</xdr:col>
      <xdr:colOff>307975</xdr:colOff>
      <xdr:row>36</xdr:row>
      <xdr:rowOff>55131</xdr:rowOff>
    </xdr:to>
    <xdr:cxnSp macro="">
      <xdr:nvCxnSpPr>
        <xdr:cNvPr id="300" name="直線コネクタ 299"/>
        <xdr:cNvCxnSpPr/>
      </xdr:nvCxnSpPr>
      <xdr:spPr>
        <a:xfrm>
          <a:off x="6972300" y="5785561"/>
          <a:ext cx="889000" cy="44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119803</xdr:rowOff>
    </xdr:from>
    <xdr:ext cx="534377" cy="259045"/>
    <xdr:sp macro="" textlink="">
      <xdr:nvSpPr>
        <xdr:cNvPr id="304" name="テキスト ボックス 303"/>
        <xdr:cNvSpPr txBox="1"/>
      </xdr:nvSpPr>
      <xdr:spPr>
        <a:xfrm>
          <a:off x="6705111" y="62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9627</xdr:rowOff>
    </xdr:from>
    <xdr:to>
      <xdr:col>15</xdr:col>
      <xdr:colOff>231775</xdr:colOff>
      <xdr:row>35</xdr:row>
      <xdr:rowOff>111227</xdr:rowOff>
    </xdr:to>
    <xdr:sp macro="" textlink="">
      <xdr:nvSpPr>
        <xdr:cNvPr id="310" name="円/楕円 309"/>
        <xdr:cNvSpPr/>
      </xdr:nvSpPr>
      <xdr:spPr>
        <a:xfrm>
          <a:off x="10426700" y="60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32504</xdr:rowOff>
    </xdr:from>
    <xdr:ext cx="534377" cy="259045"/>
    <xdr:sp macro="" textlink="">
      <xdr:nvSpPr>
        <xdr:cNvPr id="311" name="補助費等該当値テキスト"/>
        <xdr:cNvSpPr txBox="1"/>
      </xdr:nvSpPr>
      <xdr:spPr>
        <a:xfrm>
          <a:off x="10528300" y="586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52,742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40081</xdr:rowOff>
    </xdr:from>
    <xdr:to>
      <xdr:col>14</xdr:col>
      <xdr:colOff>79375</xdr:colOff>
      <xdr:row>35</xdr:row>
      <xdr:rowOff>141681</xdr:rowOff>
    </xdr:to>
    <xdr:sp macro="" textlink="">
      <xdr:nvSpPr>
        <xdr:cNvPr id="312" name="円/楕円 311"/>
        <xdr:cNvSpPr/>
      </xdr:nvSpPr>
      <xdr:spPr>
        <a:xfrm>
          <a:off x="9588500" y="604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158208</xdr:rowOff>
    </xdr:from>
    <xdr:ext cx="534377" cy="259045"/>
    <xdr:sp macro="" textlink="">
      <xdr:nvSpPr>
        <xdr:cNvPr id="313" name="テキスト ボックス 312"/>
        <xdr:cNvSpPr txBox="1"/>
      </xdr:nvSpPr>
      <xdr:spPr>
        <a:xfrm>
          <a:off x="9372111" y="581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50,344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128143</xdr:rowOff>
    </xdr:from>
    <xdr:to>
      <xdr:col>12</xdr:col>
      <xdr:colOff>561975</xdr:colOff>
      <xdr:row>36</xdr:row>
      <xdr:rowOff>58293</xdr:rowOff>
    </xdr:to>
    <xdr:sp macro="" textlink="">
      <xdr:nvSpPr>
        <xdr:cNvPr id="314" name="円/楕円 313"/>
        <xdr:cNvSpPr/>
      </xdr:nvSpPr>
      <xdr:spPr>
        <a:xfrm>
          <a:off x="8699500" y="612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74820</xdr:rowOff>
    </xdr:from>
    <xdr:ext cx="534377" cy="259045"/>
    <xdr:sp macro="" textlink="">
      <xdr:nvSpPr>
        <xdr:cNvPr id="315" name="テキスト ボックス 314"/>
        <xdr:cNvSpPr txBox="1"/>
      </xdr:nvSpPr>
      <xdr:spPr>
        <a:xfrm>
          <a:off x="8483111" y="590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4331</xdr:rowOff>
    </xdr:from>
    <xdr:to>
      <xdr:col>11</xdr:col>
      <xdr:colOff>358775</xdr:colOff>
      <xdr:row>36</xdr:row>
      <xdr:rowOff>105931</xdr:rowOff>
    </xdr:to>
    <xdr:sp macro="" textlink="">
      <xdr:nvSpPr>
        <xdr:cNvPr id="316" name="円/楕円 315"/>
        <xdr:cNvSpPr/>
      </xdr:nvSpPr>
      <xdr:spPr>
        <a:xfrm>
          <a:off x="7810500" y="617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97058</xdr:rowOff>
    </xdr:from>
    <xdr:ext cx="534377" cy="259045"/>
    <xdr:sp macro="" textlink="">
      <xdr:nvSpPr>
        <xdr:cNvPr id="317" name="テキスト ボックス 316"/>
        <xdr:cNvSpPr txBox="1"/>
      </xdr:nvSpPr>
      <xdr:spPr>
        <a:xfrm>
          <a:off x="7594111" y="626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39,659</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76911</xdr:rowOff>
    </xdr:from>
    <xdr:to>
      <xdr:col>10</xdr:col>
      <xdr:colOff>155575</xdr:colOff>
      <xdr:row>34</xdr:row>
      <xdr:rowOff>7061</xdr:rowOff>
    </xdr:to>
    <xdr:sp macro="" textlink="">
      <xdr:nvSpPr>
        <xdr:cNvPr id="318" name="円/楕円 317"/>
        <xdr:cNvSpPr/>
      </xdr:nvSpPr>
      <xdr:spPr>
        <a:xfrm>
          <a:off x="6921500" y="573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23588</xdr:rowOff>
    </xdr:from>
    <xdr:ext cx="534377" cy="259045"/>
    <xdr:sp macro="" textlink="">
      <xdr:nvSpPr>
        <xdr:cNvPr id="319" name="テキスト ボックス 318"/>
        <xdr:cNvSpPr txBox="1"/>
      </xdr:nvSpPr>
      <xdr:spPr>
        <a:xfrm>
          <a:off x="6705111" y="550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170336</xdr:rowOff>
    </xdr:from>
    <xdr:to>
      <xdr:col>15</xdr:col>
      <xdr:colOff>180975</xdr:colOff>
      <xdr:row>58</xdr:row>
      <xdr:rowOff>71002</xdr:rowOff>
    </xdr:to>
    <xdr:cxnSp macro="">
      <xdr:nvCxnSpPr>
        <xdr:cNvPr id="348" name="直線コネクタ 347"/>
        <xdr:cNvCxnSpPr/>
      </xdr:nvCxnSpPr>
      <xdr:spPr>
        <a:xfrm>
          <a:off x="9639300" y="9942986"/>
          <a:ext cx="838200" cy="7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7848</xdr:rowOff>
    </xdr:from>
    <xdr:ext cx="534377" cy="259045"/>
    <xdr:sp macro="" textlink="">
      <xdr:nvSpPr>
        <xdr:cNvPr id="349" name="普通建設事業費平均値テキスト"/>
        <xdr:cNvSpPr txBox="1"/>
      </xdr:nvSpPr>
      <xdr:spPr>
        <a:xfrm>
          <a:off x="10528300" y="978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170336</xdr:rowOff>
    </xdr:from>
    <xdr:to>
      <xdr:col>14</xdr:col>
      <xdr:colOff>28575</xdr:colOff>
      <xdr:row>58</xdr:row>
      <xdr:rowOff>42705</xdr:rowOff>
    </xdr:to>
    <xdr:cxnSp macro="">
      <xdr:nvCxnSpPr>
        <xdr:cNvPr id="351" name="直線コネクタ 350"/>
        <xdr:cNvCxnSpPr/>
      </xdr:nvCxnSpPr>
      <xdr:spPr>
        <a:xfrm flipV="1">
          <a:off x="8750300" y="9942986"/>
          <a:ext cx="889000" cy="4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42705</xdr:rowOff>
    </xdr:from>
    <xdr:to>
      <xdr:col>12</xdr:col>
      <xdr:colOff>511175</xdr:colOff>
      <xdr:row>58</xdr:row>
      <xdr:rowOff>148196</xdr:rowOff>
    </xdr:to>
    <xdr:cxnSp macro="">
      <xdr:nvCxnSpPr>
        <xdr:cNvPr id="354" name="直線コネクタ 353"/>
        <xdr:cNvCxnSpPr/>
      </xdr:nvCxnSpPr>
      <xdr:spPr>
        <a:xfrm flipV="1">
          <a:off x="7861300" y="9986805"/>
          <a:ext cx="889000" cy="10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6" name="テキスト ボックス 355"/>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95451</xdr:rowOff>
    </xdr:from>
    <xdr:to>
      <xdr:col>11</xdr:col>
      <xdr:colOff>307975</xdr:colOff>
      <xdr:row>58</xdr:row>
      <xdr:rowOff>148196</xdr:rowOff>
    </xdr:to>
    <xdr:cxnSp macro="">
      <xdr:nvCxnSpPr>
        <xdr:cNvPr id="357" name="直線コネクタ 356"/>
        <xdr:cNvCxnSpPr/>
      </xdr:nvCxnSpPr>
      <xdr:spPr>
        <a:xfrm>
          <a:off x="6972300" y="10039551"/>
          <a:ext cx="889000" cy="5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89374</xdr:rowOff>
    </xdr:from>
    <xdr:ext cx="534377" cy="259045"/>
    <xdr:sp macro="" textlink="">
      <xdr:nvSpPr>
        <xdr:cNvPr id="359" name="テキスト ボックス 358"/>
        <xdr:cNvSpPr txBox="1"/>
      </xdr:nvSpPr>
      <xdr:spPr>
        <a:xfrm>
          <a:off x="7594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101989</xdr:rowOff>
    </xdr:from>
    <xdr:ext cx="534377" cy="259045"/>
    <xdr:sp macro="" textlink="">
      <xdr:nvSpPr>
        <xdr:cNvPr id="361" name="テキスト ボックス 360"/>
        <xdr:cNvSpPr txBox="1"/>
      </xdr:nvSpPr>
      <xdr:spPr>
        <a:xfrm>
          <a:off x="6705111" y="97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20202</xdr:rowOff>
    </xdr:from>
    <xdr:to>
      <xdr:col>15</xdr:col>
      <xdr:colOff>231775</xdr:colOff>
      <xdr:row>58</xdr:row>
      <xdr:rowOff>121802</xdr:rowOff>
    </xdr:to>
    <xdr:sp macro="" textlink="">
      <xdr:nvSpPr>
        <xdr:cNvPr id="367" name="円/楕円 366"/>
        <xdr:cNvSpPr/>
      </xdr:nvSpPr>
      <xdr:spPr>
        <a:xfrm>
          <a:off x="10426700" y="996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134848</xdr:rowOff>
    </xdr:from>
    <xdr:ext cx="534377" cy="259045"/>
    <xdr:sp macro="" textlink="">
      <xdr:nvSpPr>
        <xdr:cNvPr id="368" name="普通建設事業費該当値テキスト"/>
        <xdr:cNvSpPr txBox="1"/>
      </xdr:nvSpPr>
      <xdr:spPr>
        <a:xfrm>
          <a:off x="10528300" y="990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38,031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119536</xdr:rowOff>
    </xdr:from>
    <xdr:to>
      <xdr:col>14</xdr:col>
      <xdr:colOff>79375</xdr:colOff>
      <xdr:row>58</xdr:row>
      <xdr:rowOff>49686</xdr:rowOff>
    </xdr:to>
    <xdr:sp macro="" textlink="">
      <xdr:nvSpPr>
        <xdr:cNvPr id="369" name="円/楕円 368"/>
        <xdr:cNvSpPr/>
      </xdr:nvSpPr>
      <xdr:spPr>
        <a:xfrm>
          <a:off x="9588500" y="98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40813</xdr:rowOff>
    </xdr:from>
    <xdr:ext cx="534377" cy="259045"/>
    <xdr:sp macro="" textlink="">
      <xdr:nvSpPr>
        <xdr:cNvPr id="370" name="テキスト ボックス 369"/>
        <xdr:cNvSpPr txBox="1"/>
      </xdr:nvSpPr>
      <xdr:spPr>
        <a:xfrm>
          <a:off x="9372111" y="998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56,959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163355</xdr:rowOff>
    </xdr:from>
    <xdr:to>
      <xdr:col>12</xdr:col>
      <xdr:colOff>561975</xdr:colOff>
      <xdr:row>58</xdr:row>
      <xdr:rowOff>93505</xdr:rowOff>
    </xdr:to>
    <xdr:sp macro="" textlink="">
      <xdr:nvSpPr>
        <xdr:cNvPr id="371" name="円/楕円 370"/>
        <xdr:cNvSpPr/>
      </xdr:nvSpPr>
      <xdr:spPr>
        <a:xfrm>
          <a:off x="8699500" y="993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84632</xdr:rowOff>
    </xdr:from>
    <xdr:ext cx="534377" cy="259045"/>
    <xdr:sp macro="" textlink="">
      <xdr:nvSpPr>
        <xdr:cNvPr id="372" name="テキスト ボックス 371"/>
        <xdr:cNvSpPr txBox="1"/>
      </xdr:nvSpPr>
      <xdr:spPr>
        <a:xfrm>
          <a:off x="8483111" y="1002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97396</xdr:rowOff>
    </xdr:from>
    <xdr:to>
      <xdr:col>11</xdr:col>
      <xdr:colOff>358775</xdr:colOff>
      <xdr:row>59</xdr:row>
      <xdr:rowOff>27546</xdr:rowOff>
    </xdr:to>
    <xdr:sp macro="" textlink="">
      <xdr:nvSpPr>
        <xdr:cNvPr id="373" name="円/楕円 372"/>
        <xdr:cNvSpPr/>
      </xdr:nvSpPr>
      <xdr:spPr>
        <a:xfrm>
          <a:off x="7810500" y="1004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18673</xdr:rowOff>
    </xdr:from>
    <xdr:ext cx="534377" cy="259045"/>
    <xdr:sp macro="" textlink="">
      <xdr:nvSpPr>
        <xdr:cNvPr id="374" name="テキスト ボックス 373"/>
        <xdr:cNvSpPr txBox="1"/>
      </xdr:nvSpPr>
      <xdr:spPr>
        <a:xfrm>
          <a:off x="7594111" y="1013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44651</xdr:rowOff>
    </xdr:from>
    <xdr:to>
      <xdr:col>10</xdr:col>
      <xdr:colOff>155575</xdr:colOff>
      <xdr:row>58</xdr:row>
      <xdr:rowOff>146251</xdr:rowOff>
    </xdr:to>
    <xdr:sp macro="" textlink="">
      <xdr:nvSpPr>
        <xdr:cNvPr id="375" name="円/楕円 374"/>
        <xdr:cNvSpPr/>
      </xdr:nvSpPr>
      <xdr:spPr>
        <a:xfrm>
          <a:off x="6921500" y="998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137378</xdr:rowOff>
    </xdr:from>
    <xdr:ext cx="534377" cy="259045"/>
    <xdr:sp macro="" textlink="">
      <xdr:nvSpPr>
        <xdr:cNvPr id="376" name="テキスト ボックス 375"/>
        <xdr:cNvSpPr txBox="1"/>
      </xdr:nvSpPr>
      <xdr:spPr>
        <a:xfrm>
          <a:off x="6705111" y="1008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32,034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121504</xdr:rowOff>
    </xdr:from>
    <xdr:to>
      <xdr:col>15</xdr:col>
      <xdr:colOff>180975</xdr:colOff>
      <xdr:row>77</xdr:row>
      <xdr:rowOff>132293</xdr:rowOff>
    </xdr:to>
    <xdr:cxnSp macro="">
      <xdr:nvCxnSpPr>
        <xdr:cNvPr id="401" name="直線コネクタ 400"/>
        <xdr:cNvCxnSpPr/>
      </xdr:nvCxnSpPr>
      <xdr:spPr>
        <a:xfrm>
          <a:off x="9639300" y="13323154"/>
          <a:ext cx="838200" cy="1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2"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5" name="テキスト ボックス 404"/>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81493</xdr:rowOff>
    </xdr:from>
    <xdr:to>
      <xdr:col>15</xdr:col>
      <xdr:colOff>231775</xdr:colOff>
      <xdr:row>78</xdr:row>
      <xdr:rowOff>11643</xdr:rowOff>
    </xdr:to>
    <xdr:sp macro="" textlink="">
      <xdr:nvSpPr>
        <xdr:cNvPr id="411" name="円/楕円 410"/>
        <xdr:cNvSpPr/>
      </xdr:nvSpPr>
      <xdr:spPr>
        <a:xfrm>
          <a:off x="10426700" y="1328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12108</xdr:rowOff>
    </xdr:from>
    <xdr:ext cx="534377" cy="259045"/>
    <xdr:sp macro="" textlink="">
      <xdr:nvSpPr>
        <xdr:cNvPr id="412" name="普通建設事業費 （ うち新規整備　）該当値テキスト"/>
        <xdr:cNvSpPr txBox="1"/>
      </xdr:nvSpPr>
      <xdr:spPr>
        <a:xfrm>
          <a:off x="10528300" y="1321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70704</xdr:rowOff>
    </xdr:from>
    <xdr:to>
      <xdr:col>14</xdr:col>
      <xdr:colOff>79375</xdr:colOff>
      <xdr:row>78</xdr:row>
      <xdr:rowOff>854</xdr:rowOff>
    </xdr:to>
    <xdr:sp macro="" textlink="">
      <xdr:nvSpPr>
        <xdr:cNvPr id="413" name="円/楕円 412"/>
        <xdr:cNvSpPr/>
      </xdr:nvSpPr>
      <xdr:spPr>
        <a:xfrm>
          <a:off x="9588500" y="1327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163431</xdr:rowOff>
    </xdr:from>
    <xdr:ext cx="534377" cy="259045"/>
    <xdr:sp macro="" textlink="">
      <xdr:nvSpPr>
        <xdr:cNvPr id="414" name="テキスト ボックス 413"/>
        <xdr:cNvSpPr txBox="1"/>
      </xdr:nvSpPr>
      <xdr:spPr>
        <a:xfrm>
          <a:off x="9372111" y="1336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100512</xdr:rowOff>
    </xdr:from>
    <xdr:to>
      <xdr:col>15</xdr:col>
      <xdr:colOff>180975</xdr:colOff>
      <xdr:row>97</xdr:row>
      <xdr:rowOff>69128</xdr:rowOff>
    </xdr:to>
    <xdr:cxnSp macro="">
      <xdr:nvCxnSpPr>
        <xdr:cNvPr id="445" name="直線コネクタ 444"/>
        <xdr:cNvCxnSpPr/>
      </xdr:nvCxnSpPr>
      <xdr:spPr>
        <a:xfrm flipV="1">
          <a:off x="9639300" y="16559712"/>
          <a:ext cx="838200" cy="14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11127</xdr:rowOff>
    </xdr:from>
    <xdr:ext cx="534377" cy="259045"/>
    <xdr:sp macro="" textlink="">
      <xdr:nvSpPr>
        <xdr:cNvPr id="446" name="普通建設事業費 （ うち更新整備　）平均値テキスト"/>
        <xdr:cNvSpPr txBox="1"/>
      </xdr:nvSpPr>
      <xdr:spPr>
        <a:xfrm>
          <a:off x="10528300" y="16298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49" name="テキスト ボックス 448"/>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49712</xdr:rowOff>
    </xdr:from>
    <xdr:to>
      <xdr:col>15</xdr:col>
      <xdr:colOff>231775</xdr:colOff>
      <xdr:row>96</xdr:row>
      <xdr:rowOff>151312</xdr:rowOff>
    </xdr:to>
    <xdr:sp macro="" textlink="">
      <xdr:nvSpPr>
        <xdr:cNvPr id="455" name="円/楕円 454"/>
        <xdr:cNvSpPr/>
      </xdr:nvSpPr>
      <xdr:spPr>
        <a:xfrm>
          <a:off x="10426700" y="1650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28139</xdr:rowOff>
    </xdr:from>
    <xdr:ext cx="534377" cy="259045"/>
    <xdr:sp macro="" textlink="">
      <xdr:nvSpPr>
        <xdr:cNvPr id="456" name="普通建設事業費 （ うち更新整備　）該当値テキスト"/>
        <xdr:cNvSpPr txBox="1"/>
      </xdr:nvSpPr>
      <xdr:spPr>
        <a:xfrm>
          <a:off x="10528300" y="1648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15,700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18328</xdr:rowOff>
    </xdr:from>
    <xdr:to>
      <xdr:col>14</xdr:col>
      <xdr:colOff>79375</xdr:colOff>
      <xdr:row>97</xdr:row>
      <xdr:rowOff>119928</xdr:rowOff>
    </xdr:to>
    <xdr:sp macro="" textlink="">
      <xdr:nvSpPr>
        <xdr:cNvPr id="457" name="円/楕円 456"/>
        <xdr:cNvSpPr/>
      </xdr:nvSpPr>
      <xdr:spPr>
        <a:xfrm>
          <a:off x="9588500" y="1664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111055</xdr:rowOff>
    </xdr:from>
    <xdr:ext cx="534377" cy="259045"/>
    <xdr:sp macro="" textlink="">
      <xdr:nvSpPr>
        <xdr:cNvPr id="458" name="テキスト ボックス 457"/>
        <xdr:cNvSpPr txBox="1"/>
      </xdr:nvSpPr>
      <xdr:spPr>
        <a:xfrm>
          <a:off x="9372111" y="1674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20828</xdr:rowOff>
    </xdr:from>
    <xdr:to>
      <xdr:col>23</xdr:col>
      <xdr:colOff>517525</xdr:colOff>
      <xdr:row>39</xdr:row>
      <xdr:rowOff>25527</xdr:rowOff>
    </xdr:to>
    <xdr:cxnSp macro="">
      <xdr:nvCxnSpPr>
        <xdr:cNvPr id="487" name="直線コネクタ 486"/>
        <xdr:cNvCxnSpPr/>
      </xdr:nvCxnSpPr>
      <xdr:spPr>
        <a:xfrm>
          <a:off x="15481300" y="6707378"/>
          <a:ext cx="8382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20828</xdr:rowOff>
    </xdr:from>
    <xdr:to>
      <xdr:col>22</xdr:col>
      <xdr:colOff>365125</xdr:colOff>
      <xdr:row>39</xdr:row>
      <xdr:rowOff>41529</xdr:rowOff>
    </xdr:to>
    <xdr:cxnSp macro="">
      <xdr:nvCxnSpPr>
        <xdr:cNvPr id="490" name="直線コネクタ 489"/>
        <xdr:cNvCxnSpPr/>
      </xdr:nvCxnSpPr>
      <xdr:spPr>
        <a:xfrm flipV="1">
          <a:off x="14592300" y="6707378"/>
          <a:ext cx="8890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39624</xdr:rowOff>
    </xdr:from>
    <xdr:to>
      <xdr:col>21</xdr:col>
      <xdr:colOff>161925</xdr:colOff>
      <xdr:row>39</xdr:row>
      <xdr:rowOff>41529</xdr:rowOff>
    </xdr:to>
    <xdr:cxnSp macro="">
      <xdr:nvCxnSpPr>
        <xdr:cNvPr id="493" name="直線コネクタ 492"/>
        <xdr:cNvCxnSpPr/>
      </xdr:nvCxnSpPr>
      <xdr:spPr>
        <a:xfrm>
          <a:off x="13703300" y="672617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35560</xdr:rowOff>
    </xdr:from>
    <xdr:to>
      <xdr:col>19</xdr:col>
      <xdr:colOff>644525</xdr:colOff>
      <xdr:row>39</xdr:row>
      <xdr:rowOff>39624</xdr:rowOff>
    </xdr:to>
    <xdr:cxnSp macro="">
      <xdr:nvCxnSpPr>
        <xdr:cNvPr id="496" name="直線コネクタ 495"/>
        <xdr:cNvCxnSpPr/>
      </xdr:nvCxnSpPr>
      <xdr:spPr>
        <a:xfrm>
          <a:off x="12814300" y="6722110"/>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500" name="テキスト ボックス 499"/>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146177</xdr:rowOff>
    </xdr:from>
    <xdr:to>
      <xdr:col>23</xdr:col>
      <xdr:colOff>568325</xdr:colOff>
      <xdr:row>39</xdr:row>
      <xdr:rowOff>76327</xdr:rowOff>
    </xdr:to>
    <xdr:sp macro="" textlink="">
      <xdr:nvSpPr>
        <xdr:cNvPr id="506" name="円/楕円 505"/>
        <xdr:cNvSpPr/>
      </xdr:nvSpPr>
      <xdr:spPr>
        <a:xfrm>
          <a:off x="16268700" y="666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378565" cy="259045"/>
    <xdr:sp macro="" textlink="">
      <xdr:nvSpPr>
        <xdr:cNvPr id="507" name="災害復旧事業費該当値テキスト"/>
        <xdr:cNvSpPr txBox="1"/>
      </xdr:nvSpPr>
      <xdr:spPr>
        <a:xfrm>
          <a:off x="16370300" y="6603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141478</xdr:rowOff>
    </xdr:from>
    <xdr:to>
      <xdr:col>22</xdr:col>
      <xdr:colOff>415925</xdr:colOff>
      <xdr:row>39</xdr:row>
      <xdr:rowOff>71628</xdr:rowOff>
    </xdr:to>
    <xdr:sp macro="" textlink="">
      <xdr:nvSpPr>
        <xdr:cNvPr id="508" name="円/楕円 507"/>
        <xdr:cNvSpPr/>
      </xdr:nvSpPr>
      <xdr:spPr>
        <a:xfrm>
          <a:off x="15430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62755</xdr:rowOff>
    </xdr:from>
    <xdr:ext cx="378565" cy="259045"/>
    <xdr:sp macro="" textlink="">
      <xdr:nvSpPr>
        <xdr:cNvPr id="509" name="テキスト ボックス 508"/>
        <xdr:cNvSpPr txBox="1"/>
      </xdr:nvSpPr>
      <xdr:spPr>
        <a:xfrm>
          <a:off x="15292017" y="6749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162179</xdr:rowOff>
    </xdr:from>
    <xdr:to>
      <xdr:col>21</xdr:col>
      <xdr:colOff>212725</xdr:colOff>
      <xdr:row>39</xdr:row>
      <xdr:rowOff>92329</xdr:rowOff>
    </xdr:to>
    <xdr:sp macro="" textlink="">
      <xdr:nvSpPr>
        <xdr:cNvPr id="510" name="円/楕円 509"/>
        <xdr:cNvSpPr/>
      </xdr:nvSpPr>
      <xdr:spPr>
        <a:xfrm>
          <a:off x="14541500" y="667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83456</xdr:rowOff>
    </xdr:from>
    <xdr:ext cx="313932" cy="259045"/>
    <xdr:sp macro="" textlink="">
      <xdr:nvSpPr>
        <xdr:cNvPr id="511" name="テキスト ボックス 510"/>
        <xdr:cNvSpPr txBox="1"/>
      </xdr:nvSpPr>
      <xdr:spPr>
        <a:xfrm>
          <a:off x="14435333" y="67700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160274</xdr:rowOff>
    </xdr:from>
    <xdr:to>
      <xdr:col>20</xdr:col>
      <xdr:colOff>9525</xdr:colOff>
      <xdr:row>39</xdr:row>
      <xdr:rowOff>90424</xdr:rowOff>
    </xdr:to>
    <xdr:sp macro="" textlink="">
      <xdr:nvSpPr>
        <xdr:cNvPr id="512" name="円/楕円 511"/>
        <xdr:cNvSpPr/>
      </xdr:nvSpPr>
      <xdr:spPr>
        <a:xfrm>
          <a:off x="136525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81551</xdr:rowOff>
    </xdr:from>
    <xdr:ext cx="313932" cy="259045"/>
    <xdr:sp macro="" textlink="">
      <xdr:nvSpPr>
        <xdr:cNvPr id="513" name="テキスト ボックス 512"/>
        <xdr:cNvSpPr txBox="1"/>
      </xdr:nvSpPr>
      <xdr:spPr>
        <a:xfrm>
          <a:off x="13546333" y="6768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156210</xdr:rowOff>
    </xdr:from>
    <xdr:to>
      <xdr:col>18</xdr:col>
      <xdr:colOff>492125</xdr:colOff>
      <xdr:row>39</xdr:row>
      <xdr:rowOff>86360</xdr:rowOff>
    </xdr:to>
    <xdr:sp macro="" textlink="">
      <xdr:nvSpPr>
        <xdr:cNvPr id="514" name="円/楕円 513"/>
        <xdr:cNvSpPr/>
      </xdr:nvSpPr>
      <xdr:spPr>
        <a:xfrm>
          <a:off x="127635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77487</xdr:rowOff>
    </xdr:from>
    <xdr:ext cx="313932" cy="259045"/>
    <xdr:sp macro="" textlink="">
      <xdr:nvSpPr>
        <xdr:cNvPr id="515" name="テキスト ボックス 514"/>
        <xdr:cNvSpPr txBox="1"/>
      </xdr:nvSpPr>
      <xdr:spPr>
        <a:xfrm>
          <a:off x="12657333" y="67640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119844</xdr:rowOff>
    </xdr:from>
    <xdr:to>
      <xdr:col>23</xdr:col>
      <xdr:colOff>517525</xdr:colOff>
      <xdr:row>76</xdr:row>
      <xdr:rowOff>167280</xdr:rowOff>
    </xdr:to>
    <xdr:cxnSp macro="">
      <xdr:nvCxnSpPr>
        <xdr:cNvPr id="595" name="直線コネクタ 594"/>
        <xdr:cNvCxnSpPr/>
      </xdr:nvCxnSpPr>
      <xdr:spPr>
        <a:xfrm>
          <a:off x="15481300" y="13150044"/>
          <a:ext cx="838200" cy="4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14018</xdr:rowOff>
    </xdr:from>
    <xdr:ext cx="534377" cy="259045"/>
    <xdr:sp macro="" textlink="">
      <xdr:nvSpPr>
        <xdr:cNvPr id="596" name="公債費平均値テキスト"/>
        <xdr:cNvSpPr txBox="1"/>
      </xdr:nvSpPr>
      <xdr:spPr>
        <a:xfrm>
          <a:off x="16370300" y="12872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59821</xdr:rowOff>
    </xdr:from>
    <xdr:to>
      <xdr:col>22</xdr:col>
      <xdr:colOff>365125</xdr:colOff>
      <xdr:row>76</xdr:row>
      <xdr:rowOff>119844</xdr:rowOff>
    </xdr:to>
    <xdr:cxnSp macro="">
      <xdr:nvCxnSpPr>
        <xdr:cNvPr id="598" name="直線コネクタ 597"/>
        <xdr:cNvCxnSpPr/>
      </xdr:nvCxnSpPr>
      <xdr:spPr>
        <a:xfrm>
          <a:off x="14592300" y="13090021"/>
          <a:ext cx="889000" cy="6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0" name="テキスト ボックス 599"/>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59821</xdr:rowOff>
    </xdr:from>
    <xdr:to>
      <xdr:col>21</xdr:col>
      <xdr:colOff>161925</xdr:colOff>
      <xdr:row>76</xdr:row>
      <xdr:rowOff>121069</xdr:rowOff>
    </xdr:to>
    <xdr:cxnSp macro="">
      <xdr:nvCxnSpPr>
        <xdr:cNvPr id="601" name="直線コネクタ 600"/>
        <xdr:cNvCxnSpPr/>
      </xdr:nvCxnSpPr>
      <xdr:spPr>
        <a:xfrm flipV="1">
          <a:off x="13703300" y="13090021"/>
          <a:ext cx="889000" cy="6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03" name="テキスト ボックス 602"/>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121069</xdr:rowOff>
    </xdr:from>
    <xdr:to>
      <xdr:col>19</xdr:col>
      <xdr:colOff>644525</xdr:colOff>
      <xdr:row>77</xdr:row>
      <xdr:rowOff>3944</xdr:rowOff>
    </xdr:to>
    <xdr:cxnSp macro="">
      <xdr:nvCxnSpPr>
        <xdr:cNvPr id="604" name="直線コネクタ 603"/>
        <xdr:cNvCxnSpPr/>
      </xdr:nvCxnSpPr>
      <xdr:spPr>
        <a:xfrm flipV="1">
          <a:off x="12814300" y="13151269"/>
          <a:ext cx="889000" cy="5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06" name="テキスト ボックス 605"/>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08" name="テキスト ボックス 607"/>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116480</xdr:rowOff>
    </xdr:from>
    <xdr:to>
      <xdr:col>23</xdr:col>
      <xdr:colOff>568325</xdr:colOff>
      <xdr:row>77</xdr:row>
      <xdr:rowOff>46630</xdr:rowOff>
    </xdr:to>
    <xdr:sp macro="" textlink="">
      <xdr:nvSpPr>
        <xdr:cNvPr id="614" name="円/楕円 613"/>
        <xdr:cNvSpPr/>
      </xdr:nvSpPr>
      <xdr:spPr>
        <a:xfrm>
          <a:off x="16268700" y="1314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94907</xdr:rowOff>
    </xdr:from>
    <xdr:ext cx="534377" cy="259045"/>
    <xdr:sp macro="" textlink="">
      <xdr:nvSpPr>
        <xdr:cNvPr id="615" name="公債費該当値テキスト"/>
        <xdr:cNvSpPr txBox="1"/>
      </xdr:nvSpPr>
      <xdr:spPr>
        <a:xfrm>
          <a:off x="16370300" y="1312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27,311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69044</xdr:rowOff>
    </xdr:from>
    <xdr:to>
      <xdr:col>22</xdr:col>
      <xdr:colOff>415925</xdr:colOff>
      <xdr:row>76</xdr:row>
      <xdr:rowOff>170644</xdr:rowOff>
    </xdr:to>
    <xdr:sp macro="" textlink="">
      <xdr:nvSpPr>
        <xdr:cNvPr id="616" name="円/楕円 615"/>
        <xdr:cNvSpPr/>
      </xdr:nvSpPr>
      <xdr:spPr>
        <a:xfrm>
          <a:off x="15430500" y="1309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161771</xdr:rowOff>
    </xdr:from>
    <xdr:ext cx="534377" cy="259045"/>
    <xdr:sp macro="" textlink="">
      <xdr:nvSpPr>
        <xdr:cNvPr id="617" name="テキスト ボックス 616"/>
        <xdr:cNvSpPr txBox="1"/>
      </xdr:nvSpPr>
      <xdr:spPr>
        <a:xfrm>
          <a:off x="15214111" y="1319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30,216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9021</xdr:rowOff>
    </xdr:from>
    <xdr:to>
      <xdr:col>21</xdr:col>
      <xdr:colOff>212725</xdr:colOff>
      <xdr:row>76</xdr:row>
      <xdr:rowOff>110621</xdr:rowOff>
    </xdr:to>
    <xdr:sp macro="" textlink="">
      <xdr:nvSpPr>
        <xdr:cNvPr id="618" name="円/楕円 617"/>
        <xdr:cNvSpPr/>
      </xdr:nvSpPr>
      <xdr:spPr>
        <a:xfrm>
          <a:off x="14541500" y="1303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101748</xdr:rowOff>
    </xdr:from>
    <xdr:ext cx="534377" cy="259045"/>
    <xdr:sp macro="" textlink="">
      <xdr:nvSpPr>
        <xdr:cNvPr id="619" name="テキスト ボックス 618"/>
        <xdr:cNvSpPr txBox="1"/>
      </xdr:nvSpPr>
      <xdr:spPr>
        <a:xfrm>
          <a:off x="14325111" y="1313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33,892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70269</xdr:rowOff>
    </xdr:from>
    <xdr:to>
      <xdr:col>20</xdr:col>
      <xdr:colOff>9525</xdr:colOff>
      <xdr:row>77</xdr:row>
      <xdr:rowOff>419</xdr:rowOff>
    </xdr:to>
    <xdr:sp macro="" textlink="">
      <xdr:nvSpPr>
        <xdr:cNvPr id="620" name="円/楕円 619"/>
        <xdr:cNvSpPr/>
      </xdr:nvSpPr>
      <xdr:spPr>
        <a:xfrm>
          <a:off x="13652500" y="1310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162996</xdr:rowOff>
    </xdr:from>
    <xdr:ext cx="534377" cy="259045"/>
    <xdr:sp macro="" textlink="">
      <xdr:nvSpPr>
        <xdr:cNvPr id="621" name="テキスト ボックス 620"/>
        <xdr:cNvSpPr txBox="1"/>
      </xdr:nvSpPr>
      <xdr:spPr>
        <a:xfrm>
          <a:off x="13436111" y="1319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124594</xdr:rowOff>
    </xdr:from>
    <xdr:to>
      <xdr:col>18</xdr:col>
      <xdr:colOff>492125</xdr:colOff>
      <xdr:row>77</xdr:row>
      <xdr:rowOff>54744</xdr:rowOff>
    </xdr:to>
    <xdr:sp macro="" textlink="">
      <xdr:nvSpPr>
        <xdr:cNvPr id="622" name="円/楕円 621"/>
        <xdr:cNvSpPr/>
      </xdr:nvSpPr>
      <xdr:spPr>
        <a:xfrm>
          <a:off x="12763500" y="1315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45871</xdr:rowOff>
    </xdr:from>
    <xdr:ext cx="534377" cy="259045"/>
    <xdr:sp macro="" textlink="">
      <xdr:nvSpPr>
        <xdr:cNvPr id="623" name="テキスト ボックス 622"/>
        <xdr:cNvSpPr txBox="1"/>
      </xdr:nvSpPr>
      <xdr:spPr>
        <a:xfrm>
          <a:off x="12547111" y="1324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152198</xdr:rowOff>
    </xdr:from>
    <xdr:to>
      <xdr:col>23</xdr:col>
      <xdr:colOff>517525</xdr:colOff>
      <xdr:row>98</xdr:row>
      <xdr:rowOff>899</xdr:rowOff>
    </xdr:to>
    <xdr:cxnSp macro="">
      <xdr:nvCxnSpPr>
        <xdr:cNvPr id="648" name="直線コネクタ 647"/>
        <xdr:cNvCxnSpPr/>
      </xdr:nvCxnSpPr>
      <xdr:spPr>
        <a:xfrm>
          <a:off x="15481300" y="16782848"/>
          <a:ext cx="838200" cy="2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152198</xdr:rowOff>
    </xdr:from>
    <xdr:to>
      <xdr:col>22</xdr:col>
      <xdr:colOff>365125</xdr:colOff>
      <xdr:row>97</xdr:row>
      <xdr:rowOff>157085</xdr:rowOff>
    </xdr:to>
    <xdr:cxnSp macro="">
      <xdr:nvCxnSpPr>
        <xdr:cNvPr id="651" name="直線コネクタ 650"/>
        <xdr:cNvCxnSpPr/>
      </xdr:nvCxnSpPr>
      <xdr:spPr>
        <a:xfrm flipV="1">
          <a:off x="14592300" y="16782848"/>
          <a:ext cx="889000" cy="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157085</xdr:rowOff>
    </xdr:from>
    <xdr:to>
      <xdr:col>21</xdr:col>
      <xdr:colOff>161925</xdr:colOff>
      <xdr:row>97</xdr:row>
      <xdr:rowOff>157651</xdr:rowOff>
    </xdr:to>
    <xdr:cxnSp macro="">
      <xdr:nvCxnSpPr>
        <xdr:cNvPr id="654" name="直線コネクタ 653"/>
        <xdr:cNvCxnSpPr/>
      </xdr:nvCxnSpPr>
      <xdr:spPr>
        <a:xfrm flipV="1">
          <a:off x="13703300" y="16787735"/>
          <a:ext cx="8890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157651</xdr:rowOff>
    </xdr:from>
    <xdr:to>
      <xdr:col>19</xdr:col>
      <xdr:colOff>644525</xdr:colOff>
      <xdr:row>97</xdr:row>
      <xdr:rowOff>165737</xdr:rowOff>
    </xdr:to>
    <xdr:cxnSp macro="">
      <xdr:nvCxnSpPr>
        <xdr:cNvPr id="657" name="直線コネクタ 656"/>
        <xdr:cNvCxnSpPr/>
      </xdr:nvCxnSpPr>
      <xdr:spPr>
        <a:xfrm flipV="1">
          <a:off x="12814300" y="16788301"/>
          <a:ext cx="889000" cy="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1" name="テキスト ボックス 660"/>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121549</xdr:rowOff>
    </xdr:from>
    <xdr:to>
      <xdr:col>23</xdr:col>
      <xdr:colOff>568325</xdr:colOff>
      <xdr:row>98</xdr:row>
      <xdr:rowOff>51699</xdr:rowOff>
    </xdr:to>
    <xdr:sp macro="" textlink="">
      <xdr:nvSpPr>
        <xdr:cNvPr id="667" name="円/楕円 666"/>
        <xdr:cNvSpPr/>
      </xdr:nvSpPr>
      <xdr:spPr>
        <a:xfrm>
          <a:off x="16268700" y="1675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48084</xdr:rowOff>
    </xdr:from>
    <xdr:ext cx="469744" cy="259045"/>
    <xdr:sp macro="" textlink="">
      <xdr:nvSpPr>
        <xdr:cNvPr id="668" name="積立金該当値テキスト"/>
        <xdr:cNvSpPr txBox="1"/>
      </xdr:nvSpPr>
      <xdr:spPr>
        <a:xfrm>
          <a:off x="16370300" y="1667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101398</xdr:rowOff>
    </xdr:from>
    <xdr:to>
      <xdr:col>22</xdr:col>
      <xdr:colOff>415925</xdr:colOff>
      <xdr:row>98</xdr:row>
      <xdr:rowOff>31548</xdr:rowOff>
    </xdr:to>
    <xdr:sp macro="" textlink="">
      <xdr:nvSpPr>
        <xdr:cNvPr id="669" name="円/楕円 668"/>
        <xdr:cNvSpPr/>
      </xdr:nvSpPr>
      <xdr:spPr>
        <a:xfrm>
          <a:off x="15430500" y="1673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22675</xdr:rowOff>
    </xdr:from>
    <xdr:ext cx="469744" cy="259045"/>
    <xdr:sp macro="" textlink="">
      <xdr:nvSpPr>
        <xdr:cNvPr id="670" name="テキスト ボックス 669"/>
        <xdr:cNvSpPr txBox="1"/>
      </xdr:nvSpPr>
      <xdr:spPr>
        <a:xfrm>
          <a:off x="15246427" y="1682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106285</xdr:rowOff>
    </xdr:from>
    <xdr:to>
      <xdr:col>21</xdr:col>
      <xdr:colOff>212725</xdr:colOff>
      <xdr:row>98</xdr:row>
      <xdr:rowOff>36435</xdr:rowOff>
    </xdr:to>
    <xdr:sp macro="" textlink="">
      <xdr:nvSpPr>
        <xdr:cNvPr id="671" name="円/楕円 670"/>
        <xdr:cNvSpPr/>
      </xdr:nvSpPr>
      <xdr:spPr>
        <a:xfrm>
          <a:off x="14541500" y="1673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27562</xdr:rowOff>
    </xdr:from>
    <xdr:ext cx="469744" cy="259045"/>
    <xdr:sp macro="" textlink="">
      <xdr:nvSpPr>
        <xdr:cNvPr id="672" name="テキスト ボックス 671"/>
        <xdr:cNvSpPr txBox="1"/>
      </xdr:nvSpPr>
      <xdr:spPr>
        <a:xfrm>
          <a:off x="14357427" y="1682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106851</xdr:rowOff>
    </xdr:from>
    <xdr:to>
      <xdr:col>20</xdr:col>
      <xdr:colOff>9525</xdr:colOff>
      <xdr:row>98</xdr:row>
      <xdr:rowOff>37001</xdr:rowOff>
    </xdr:to>
    <xdr:sp macro="" textlink="">
      <xdr:nvSpPr>
        <xdr:cNvPr id="673" name="円/楕円 672"/>
        <xdr:cNvSpPr/>
      </xdr:nvSpPr>
      <xdr:spPr>
        <a:xfrm>
          <a:off x="13652500" y="1673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28128</xdr:rowOff>
    </xdr:from>
    <xdr:ext cx="469744" cy="259045"/>
    <xdr:sp macro="" textlink="">
      <xdr:nvSpPr>
        <xdr:cNvPr id="674" name="テキスト ボックス 673"/>
        <xdr:cNvSpPr txBox="1"/>
      </xdr:nvSpPr>
      <xdr:spPr>
        <a:xfrm>
          <a:off x="13468427" y="1683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114937</xdr:rowOff>
    </xdr:from>
    <xdr:to>
      <xdr:col>18</xdr:col>
      <xdr:colOff>492125</xdr:colOff>
      <xdr:row>98</xdr:row>
      <xdr:rowOff>45087</xdr:rowOff>
    </xdr:to>
    <xdr:sp macro="" textlink="">
      <xdr:nvSpPr>
        <xdr:cNvPr id="675" name="円/楕円 674"/>
        <xdr:cNvSpPr/>
      </xdr:nvSpPr>
      <xdr:spPr>
        <a:xfrm>
          <a:off x="12763500" y="1674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36214</xdr:rowOff>
    </xdr:from>
    <xdr:ext cx="469744" cy="259045"/>
    <xdr:sp macro="" textlink="">
      <xdr:nvSpPr>
        <xdr:cNvPr id="676" name="テキスト ボックス 675"/>
        <xdr:cNvSpPr txBox="1"/>
      </xdr:nvSpPr>
      <xdr:spPr>
        <a:xfrm>
          <a:off x="12579427" y="1683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5" name="直線コネクタ 70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8" name="直線コネクタ 70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0" name="テキスト ボックス 709"/>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1" name="直線コネクタ 71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3" name="テキスト ボックス 712"/>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4" name="直線コネクタ 71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6" name="テキスト ボックス 715"/>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8" name="テキスト ボックス 717"/>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4" name="円/楕円 72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6" name="円/楕円 72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7" name="テキスト ボックス 72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8" name="円/楕円 72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9" name="テキスト ボックス 72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0" name="円/楕円 72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1" name="テキスト ボックス 73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2" name="円/楕円 73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3" name="テキスト ボックス 73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53910</xdr:rowOff>
    </xdr:from>
    <xdr:to>
      <xdr:col>32</xdr:col>
      <xdr:colOff>187325</xdr:colOff>
      <xdr:row>59</xdr:row>
      <xdr:rowOff>54204</xdr:rowOff>
    </xdr:to>
    <xdr:cxnSp macro="">
      <xdr:nvCxnSpPr>
        <xdr:cNvPr id="764" name="直線コネクタ 763"/>
        <xdr:cNvCxnSpPr/>
      </xdr:nvCxnSpPr>
      <xdr:spPr>
        <a:xfrm flipV="1">
          <a:off x="21323300" y="10169460"/>
          <a:ext cx="8382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54204</xdr:rowOff>
    </xdr:from>
    <xdr:to>
      <xdr:col>31</xdr:col>
      <xdr:colOff>34925</xdr:colOff>
      <xdr:row>59</xdr:row>
      <xdr:rowOff>54563</xdr:rowOff>
    </xdr:to>
    <xdr:cxnSp macro="">
      <xdr:nvCxnSpPr>
        <xdr:cNvPr id="767" name="直線コネクタ 766"/>
        <xdr:cNvCxnSpPr/>
      </xdr:nvCxnSpPr>
      <xdr:spPr>
        <a:xfrm flipV="1">
          <a:off x="20434300" y="10169754"/>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54563</xdr:rowOff>
    </xdr:from>
    <xdr:to>
      <xdr:col>29</xdr:col>
      <xdr:colOff>517525</xdr:colOff>
      <xdr:row>59</xdr:row>
      <xdr:rowOff>61323</xdr:rowOff>
    </xdr:to>
    <xdr:cxnSp macro="">
      <xdr:nvCxnSpPr>
        <xdr:cNvPr id="770" name="直線コネクタ 769"/>
        <xdr:cNvCxnSpPr/>
      </xdr:nvCxnSpPr>
      <xdr:spPr>
        <a:xfrm flipV="1">
          <a:off x="19545300" y="10170113"/>
          <a:ext cx="8890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101263</xdr:rowOff>
    </xdr:from>
    <xdr:to>
      <xdr:col>28</xdr:col>
      <xdr:colOff>314325</xdr:colOff>
      <xdr:row>59</xdr:row>
      <xdr:rowOff>61323</xdr:rowOff>
    </xdr:to>
    <xdr:cxnSp macro="">
      <xdr:nvCxnSpPr>
        <xdr:cNvPr id="773" name="直線コネクタ 772"/>
        <xdr:cNvCxnSpPr/>
      </xdr:nvCxnSpPr>
      <xdr:spPr>
        <a:xfrm>
          <a:off x="18656300" y="9531013"/>
          <a:ext cx="889000" cy="64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5" name="テキスト ボックス 774"/>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83525</xdr:rowOff>
    </xdr:from>
    <xdr:ext cx="469744" cy="259045"/>
    <xdr:sp macro="" textlink="">
      <xdr:nvSpPr>
        <xdr:cNvPr id="777" name="テキスト ボックス 776"/>
        <xdr:cNvSpPr txBox="1"/>
      </xdr:nvSpPr>
      <xdr:spPr>
        <a:xfrm>
          <a:off x="18421427" y="1002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3110</xdr:rowOff>
    </xdr:from>
    <xdr:to>
      <xdr:col>32</xdr:col>
      <xdr:colOff>238125</xdr:colOff>
      <xdr:row>59</xdr:row>
      <xdr:rowOff>104710</xdr:rowOff>
    </xdr:to>
    <xdr:sp macro="" textlink="">
      <xdr:nvSpPr>
        <xdr:cNvPr id="783" name="円/楕円 782"/>
        <xdr:cNvSpPr/>
      </xdr:nvSpPr>
      <xdr:spPr>
        <a:xfrm>
          <a:off x="22110700" y="1011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113374</xdr:rowOff>
    </xdr:from>
    <xdr:ext cx="469744" cy="259045"/>
    <xdr:sp macro="" textlink="">
      <xdr:nvSpPr>
        <xdr:cNvPr id="784" name="貸付金該当値テキスト"/>
        <xdr:cNvSpPr txBox="1"/>
      </xdr:nvSpPr>
      <xdr:spPr>
        <a:xfrm>
          <a:off x="22212300" y="1005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3404</xdr:rowOff>
    </xdr:from>
    <xdr:to>
      <xdr:col>31</xdr:col>
      <xdr:colOff>85725</xdr:colOff>
      <xdr:row>59</xdr:row>
      <xdr:rowOff>105004</xdr:rowOff>
    </xdr:to>
    <xdr:sp macro="" textlink="">
      <xdr:nvSpPr>
        <xdr:cNvPr id="785" name="円/楕円 784"/>
        <xdr:cNvSpPr/>
      </xdr:nvSpPr>
      <xdr:spPr>
        <a:xfrm>
          <a:off x="21272500" y="1011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96131</xdr:rowOff>
    </xdr:from>
    <xdr:ext cx="469744" cy="259045"/>
    <xdr:sp macro="" textlink="">
      <xdr:nvSpPr>
        <xdr:cNvPr id="786" name="テキスト ボックス 785"/>
        <xdr:cNvSpPr txBox="1"/>
      </xdr:nvSpPr>
      <xdr:spPr>
        <a:xfrm>
          <a:off x="21088427" y="1021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3763</xdr:rowOff>
    </xdr:from>
    <xdr:to>
      <xdr:col>29</xdr:col>
      <xdr:colOff>568325</xdr:colOff>
      <xdr:row>59</xdr:row>
      <xdr:rowOff>105363</xdr:rowOff>
    </xdr:to>
    <xdr:sp macro="" textlink="">
      <xdr:nvSpPr>
        <xdr:cNvPr id="787" name="円/楕円 786"/>
        <xdr:cNvSpPr/>
      </xdr:nvSpPr>
      <xdr:spPr>
        <a:xfrm>
          <a:off x="20383500" y="1011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96490</xdr:rowOff>
    </xdr:from>
    <xdr:ext cx="469744" cy="259045"/>
    <xdr:sp macro="" textlink="">
      <xdr:nvSpPr>
        <xdr:cNvPr id="788" name="テキスト ボックス 787"/>
        <xdr:cNvSpPr txBox="1"/>
      </xdr:nvSpPr>
      <xdr:spPr>
        <a:xfrm>
          <a:off x="20199427" y="1021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10523</xdr:rowOff>
    </xdr:from>
    <xdr:to>
      <xdr:col>28</xdr:col>
      <xdr:colOff>365125</xdr:colOff>
      <xdr:row>59</xdr:row>
      <xdr:rowOff>112123</xdr:rowOff>
    </xdr:to>
    <xdr:sp macro="" textlink="">
      <xdr:nvSpPr>
        <xdr:cNvPr id="789" name="円/楕円 788"/>
        <xdr:cNvSpPr/>
      </xdr:nvSpPr>
      <xdr:spPr>
        <a:xfrm>
          <a:off x="19494500" y="1012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103250</xdr:rowOff>
    </xdr:from>
    <xdr:ext cx="469744" cy="259045"/>
    <xdr:sp macro="" textlink="">
      <xdr:nvSpPr>
        <xdr:cNvPr id="790" name="テキスト ボックス 789"/>
        <xdr:cNvSpPr txBox="1"/>
      </xdr:nvSpPr>
      <xdr:spPr>
        <a:xfrm>
          <a:off x="19310427" y="1021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50463</xdr:rowOff>
    </xdr:from>
    <xdr:to>
      <xdr:col>27</xdr:col>
      <xdr:colOff>161925</xdr:colOff>
      <xdr:row>55</xdr:row>
      <xdr:rowOff>152063</xdr:rowOff>
    </xdr:to>
    <xdr:sp macro="" textlink="">
      <xdr:nvSpPr>
        <xdr:cNvPr id="791" name="円/楕円 790"/>
        <xdr:cNvSpPr/>
      </xdr:nvSpPr>
      <xdr:spPr>
        <a:xfrm>
          <a:off x="18605500" y="948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168590</xdr:rowOff>
    </xdr:from>
    <xdr:ext cx="534377" cy="259045"/>
    <xdr:sp macro="" textlink="">
      <xdr:nvSpPr>
        <xdr:cNvPr id="792" name="テキスト ボックス 791"/>
        <xdr:cNvSpPr txBox="1"/>
      </xdr:nvSpPr>
      <xdr:spPr>
        <a:xfrm>
          <a:off x="18389111" y="925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375</xdr:rowOff>
    </xdr:from>
    <xdr:to>
      <xdr:col>32</xdr:col>
      <xdr:colOff>187325</xdr:colOff>
      <xdr:row>77</xdr:row>
      <xdr:rowOff>68773</xdr:rowOff>
    </xdr:to>
    <xdr:cxnSp macro="">
      <xdr:nvCxnSpPr>
        <xdr:cNvPr id="821" name="直線コネクタ 820"/>
        <xdr:cNvCxnSpPr/>
      </xdr:nvCxnSpPr>
      <xdr:spPr>
        <a:xfrm flipV="1">
          <a:off x="21323300" y="13202025"/>
          <a:ext cx="838200" cy="6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167157</xdr:rowOff>
    </xdr:from>
    <xdr:ext cx="534377" cy="259045"/>
    <xdr:sp macro="" textlink="">
      <xdr:nvSpPr>
        <xdr:cNvPr id="822" name="繰出金平均値テキスト"/>
        <xdr:cNvSpPr txBox="1"/>
      </xdr:nvSpPr>
      <xdr:spPr>
        <a:xfrm>
          <a:off x="22212300" y="13197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29485</xdr:rowOff>
    </xdr:from>
    <xdr:to>
      <xdr:col>31</xdr:col>
      <xdr:colOff>34925</xdr:colOff>
      <xdr:row>77</xdr:row>
      <xdr:rowOff>68773</xdr:rowOff>
    </xdr:to>
    <xdr:cxnSp macro="">
      <xdr:nvCxnSpPr>
        <xdr:cNvPr id="824" name="直線コネクタ 823"/>
        <xdr:cNvCxnSpPr/>
      </xdr:nvCxnSpPr>
      <xdr:spPr>
        <a:xfrm>
          <a:off x="20434300" y="13231135"/>
          <a:ext cx="889000" cy="3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129112</xdr:rowOff>
    </xdr:from>
    <xdr:ext cx="534377" cy="259045"/>
    <xdr:sp macro="" textlink="">
      <xdr:nvSpPr>
        <xdr:cNvPr id="826" name="テキスト ボックス 825"/>
        <xdr:cNvSpPr txBox="1"/>
      </xdr:nvSpPr>
      <xdr:spPr>
        <a:xfrm>
          <a:off x="21056111" y="129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26124</xdr:rowOff>
    </xdr:from>
    <xdr:to>
      <xdr:col>29</xdr:col>
      <xdr:colOff>517525</xdr:colOff>
      <xdr:row>77</xdr:row>
      <xdr:rowOff>29485</xdr:rowOff>
    </xdr:to>
    <xdr:cxnSp macro="">
      <xdr:nvCxnSpPr>
        <xdr:cNvPr id="827" name="直線コネクタ 826"/>
        <xdr:cNvCxnSpPr/>
      </xdr:nvCxnSpPr>
      <xdr:spPr>
        <a:xfrm>
          <a:off x="19545300" y="13227774"/>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114288</xdr:rowOff>
    </xdr:from>
    <xdr:ext cx="534377" cy="259045"/>
    <xdr:sp macro="" textlink="">
      <xdr:nvSpPr>
        <xdr:cNvPr id="829" name="テキスト ボックス 828"/>
        <xdr:cNvSpPr txBox="1"/>
      </xdr:nvSpPr>
      <xdr:spPr>
        <a:xfrm>
          <a:off x="20167111" y="1331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26124</xdr:rowOff>
    </xdr:from>
    <xdr:to>
      <xdr:col>28</xdr:col>
      <xdr:colOff>314325</xdr:colOff>
      <xdr:row>77</xdr:row>
      <xdr:rowOff>36373</xdr:rowOff>
    </xdr:to>
    <xdr:cxnSp macro="">
      <xdr:nvCxnSpPr>
        <xdr:cNvPr id="830" name="直線コネクタ 829"/>
        <xdr:cNvCxnSpPr/>
      </xdr:nvCxnSpPr>
      <xdr:spPr>
        <a:xfrm flipV="1">
          <a:off x="18656300" y="13227774"/>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117406</xdr:rowOff>
    </xdr:from>
    <xdr:ext cx="534377" cy="259045"/>
    <xdr:sp macro="" textlink="">
      <xdr:nvSpPr>
        <xdr:cNvPr id="832" name="テキスト ボックス 831"/>
        <xdr:cNvSpPr txBox="1"/>
      </xdr:nvSpPr>
      <xdr:spPr>
        <a:xfrm>
          <a:off x="19278111" y="1331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118510</xdr:rowOff>
    </xdr:from>
    <xdr:ext cx="534377" cy="259045"/>
    <xdr:sp macro="" textlink="">
      <xdr:nvSpPr>
        <xdr:cNvPr id="834" name="テキスト ボックス 833"/>
        <xdr:cNvSpPr txBox="1"/>
      </xdr:nvSpPr>
      <xdr:spPr>
        <a:xfrm>
          <a:off x="18389111" y="133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121025</xdr:rowOff>
    </xdr:from>
    <xdr:to>
      <xdr:col>32</xdr:col>
      <xdr:colOff>238125</xdr:colOff>
      <xdr:row>77</xdr:row>
      <xdr:rowOff>51175</xdr:rowOff>
    </xdr:to>
    <xdr:sp macro="" textlink="">
      <xdr:nvSpPr>
        <xdr:cNvPr id="840" name="円/楕円 839"/>
        <xdr:cNvSpPr/>
      </xdr:nvSpPr>
      <xdr:spPr>
        <a:xfrm>
          <a:off x="22110700" y="1315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143902</xdr:rowOff>
    </xdr:from>
    <xdr:ext cx="534377" cy="259045"/>
    <xdr:sp macro="" textlink="">
      <xdr:nvSpPr>
        <xdr:cNvPr id="841" name="繰出金該当値テキスト"/>
        <xdr:cNvSpPr txBox="1"/>
      </xdr:nvSpPr>
      <xdr:spPr>
        <a:xfrm>
          <a:off x="22212300" y="130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50,784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17973</xdr:rowOff>
    </xdr:from>
    <xdr:to>
      <xdr:col>31</xdr:col>
      <xdr:colOff>85725</xdr:colOff>
      <xdr:row>77</xdr:row>
      <xdr:rowOff>119573</xdr:rowOff>
    </xdr:to>
    <xdr:sp macro="" textlink="">
      <xdr:nvSpPr>
        <xdr:cNvPr id="842" name="円/楕円 841"/>
        <xdr:cNvSpPr/>
      </xdr:nvSpPr>
      <xdr:spPr>
        <a:xfrm>
          <a:off x="21272500" y="1321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110700</xdr:rowOff>
    </xdr:from>
    <xdr:ext cx="534377" cy="259045"/>
    <xdr:sp macro="" textlink="">
      <xdr:nvSpPr>
        <xdr:cNvPr id="843" name="テキスト ボックス 842"/>
        <xdr:cNvSpPr txBox="1"/>
      </xdr:nvSpPr>
      <xdr:spPr>
        <a:xfrm>
          <a:off x="21056111" y="1331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150135</xdr:rowOff>
    </xdr:from>
    <xdr:to>
      <xdr:col>29</xdr:col>
      <xdr:colOff>568325</xdr:colOff>
      <xdr:row>77</xdr:row>
      <xdr:rowOff>80285</xdr:rowOff>
    </xdr:to>
    <xdr:sp macro="" textlink="">
      <xdr:nvSpPr>
        <xdr:cNvPr id="844" name="円/楕円 843"/>
        <xdr:cNvSpPr/>
      </xdr:nvSpPr>
      <xdr:spPr>
        <a:xfrm>
          <a:off x="20383500" y="1318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96811</xdr:rowOff>
    </xdr:from>
    <xdr:ext cx="534377" cy="259045"/>
    <xdr:sp macro="" textlink="">
      <xdr:nvSpPr>
        <xdr:cNvPr id="845" name="テキスト ボックス 844"/>
        <xdr:cNvSpPr txBox="1"/>
      </xdr:nvSpPr>
      <xdr:spPr>
        <a:xfrm>
          <a:off x="20167111" y="1295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146774</xdr:rowOff>
    </xdr:from>
    <xdr:to>
      <xdr:col>28</xdr:col>
      <xdr:colOff>365125</xdr:colOff>
      <xdr:row>77</xdr:row>
      <xdr:rowOff>76924</xdr:rowOff>
    </xdr:to>
    <xdr:sp macro="" textlink="">
      <xdr:nvSpPr>
        <xdr:cNvPr id="846" name="円/楕円 845"/>
        <xdr:cNvSpPr/>
      </xdr:nvSpPr>
      <xdr:spPr>
        <a:xfrm>
          <a:off x="19494500" y="1317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93451</xdr:rowOff>
    </xdr:from>
    <xdr:ext cx="534377" cy="259045"/>
    <xdr:sp macro="" textlink="">
      <xdr:nvSpPr>
        <xdr:cNvPr id="847" name="テキスト ボックス 846"/>
        <xdr:cNvSpPr txBox="1"/>
      </xdr:nvSpPr>
      <xdr:spPr>
        <a:xfrm>
          <a:off x="19278111" y="1295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47,405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157023</xdr:rowOff>
    </xdr:from>
    <xdr:to>
      <xdr:col>27</xdr:col>
      <xdr:colOff>161925</xdr:colOff>
      <xdr:row>77</xdr:row>
      <xdr:rowOff>87173</xdr:rowOff>
    </xdr:to>
    <xdr:sp macro="" textlink="">
      <xdr:nvSpPr>
        <xdr:cNvPr id="848" name="円/楕円 847"/>
        <xdr:cNvSpPr/>
      </xdr:nvSpPr>
      <xdr:spPr>
        <a:xfrm>
          <a:off x="18605500" y="1318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103700</xdr:rowOff>
    </xdr:from>
    <xdr:ext cx="534377" cy="259045"/>
    <xdr:sp macro="" textlink="">
      <xdr:nvSpPr>
        <xdr:cNvPr id="849" name="テキスト ボックス 848"/>
        <xdr:cNvSpPr txBox="1"/>
      </xdr:nvSpPr>
      <xdr:spPr>
        <a:xfrm>
          <a:off x="18389111" y="1296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歳出総決算額は、住民一人当たり</a:t>
          </a:r>
          <a:r>
            <a:rPr kumimoji="1" lang="en-US" altLang="ja-JP" sz="1100">
              <a:solidFill>
                <a:schemeClr val="dk1"/>
              </a:solidFill>
              <a:effectLst/>
              <a:latin typeface="+mn-lt"/>
              <a:ea typeface="+mn-ea"/>
              <a:cs typeface="+mn-cs"/>
            </a:rPr>
            <a:t>380,414</a:t>
          </a:r>
          <a:r>
            <a:rPr kumimoji="1" lang="ja-JP" altLang="en-US" sz="1100">
              <a:solidFill>
                <a:schemeClr val="dk1"/>
              </a:solidFill>
              <a:effectLst/>
              <a:latin typeface="+mn-lt"/>
              <a:ea typeface="+mn-ea"/>
              <a:cs typeface="+mn-cs"/>
            </a:rPr>
            <a:t>円となっている。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主な構成科目である扶助費は住民一人当たり</a:t>
          </a:r>
          <a:r>
            <a:rPr kumimoji="1" lang="en-US" altLang="ja-JP" sz="1100">
              <a:solidFill>
                <a:schemeClr val="dk1"/>
              </a:solidFill>
              <a:effectLst/>
              <a:latin typeface="+mn-lt"/>
              <a:ea typeface="+mn-ea"/>
              <a:cs typeface="+mn-cs"/>
            </a:rPr>
            <a:t>114,520</a:t>
          </a:r>
          <a:r>
            <a:rPr kumimoji="1" lang="ja-JP" altLang="en-US" sz="1100">
              <a:solidFill>
                <a:schemeClr val="dk1"/>
              </a:solidFill>
              <a:effectLst/>
              <a:latin typeface="+mn-lt"/>
              <a:ea typeface="+mn-ea"/>
              <a:cs typeface="+mn-cs"/>
            </a:rPr>
            <a:t>円となっており、類似団体平均と比較しても一人当たりのコストが高い状況となっている</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類似団体内順位</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位</a:t>
          </a:r>
          <a:r>
            <a:rPr kumimoji="1" lang="en-US" altLang="ja-JP" sz="1100">
              <a:solidFill>
                <a:schemeClr val="dk1"/>
              </a:solidFill>
              <a:effectLst/>
              <a:latin typeface="+mn-lt"/>
              <a:ea typeface="+mn-ea"/>
              <a:cs typeface="+mn-cs"/>
            </a:rPr>
            <a:t>/73</a:t>
          </a:r>
          <a:r>
            <a:rPr kumimoji="1" lang="ja-JP" altLang="en-US" sz="1100">
              <a:solidFill>
                <a:schemeClr val="dk1"/>
              </a:solidFill>
              <a:effectLst/>
              <a:latin typeface="+mn-lt"/>
              <a:ea typeface="+mn-ea"/>
              <a:cs typeface="+mn-cs"/>
            </a:rPr>
            <a:t>位</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生活保護事業費や自立支援給付事業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障害福祉サービス事業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費が高いこと</a:t>
          </a:r>
          <a:r>
            <a:rPr kumimoji="1" lang="ja-JP" altLang="en-US" sz="1100">
              <a:solidFill>
                <a:schemeClr val="dk1"/>
              </a:solidFill>
              <a:effectLst/>
              <a:latin typeface="+mn-lt"/>
              <a:ea typeface="+mn-ea"/>
              <a:cs typeface="+mn-cs"/>
            </a:rPr>
            <a:t>が要因であり、</a:t>
          </a:r>
          <a:r>
            <a:rPr lang="ja-JP" altLang="ja-JP" sz="1100">
              <a:solidFill>
                <a:schemeClr val="dk1"/>
              </a:solidFill>
              <a:effectLst/>
              <a:latin typeface="+mn-lt"/>
              <a:ea typeface="+mn-ea"/>
              <a:cs typeface="+mn-cs"/>
            </a:rPr>
            <a:t>医療給付費をはじめとした各種社会保障関連経費については、今後も少子・高齢化の進行や制度改正等により、大きな増額の可能性を有している。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一方、類似団体と比較し低い水準で推移しているのが物件費であり、</a:t>
          </a:r>
          <a:r>
            <a:rPr kumimoji="1" lang="ja-JP" altLang="ja-JP" sz="1100">
              <a:solidFill>
                <a:schemeClr val="dk1"/>
              </a:solidFill>
              <a:effectLst/>
              <a:latin typeface="+mn-lt"/>
              <a:ea typeface="+mn-ea"/>
              <a:cs typeface="+mn-cs"/>
            </a:rPr>
            <a:t>類似団体内順位</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位</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位</a:t>
          </a:r>
          <a:r>
            <a:rPr kumimoji="1" lang="ja-JP" altLang="en-US" sz="1100">
              <a:solidFill>
                <a:schemeClr val="dk1"/>
              </a:solidFill>
              <a:effectLst/>
              <a:latin typeface="+mn-lt"/>
              <a:ea typeface="+mn-ea"/>
              <a:cs typeface="+mn-cs"/>
            </a:rPr>
            <a:t>である。これは、</a:t>
          </a:r>
          <a:r>
            <a:rPr kumimoji="1" lang="ja-JP" altLang="ja-JP" sz="1100">
              <a:solidFill>
                <a:schemeClr val="dk1"/>
              </a:solidFill>
              <a:effectLst/>
              <a:latin typeface="+mn-lt"/>
              <a:ea typeface="+mn-ea"/>
              <a:cs typeface="+mn-cs"/>
            </a:rPr>
            <a:t>行財政改革によ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事務事業の見直しなどにより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経費節減に努めた効果が表れていると考えられ</a:t>
          </a:r>
          <a:r>
            <a:rPr kumimoji="1" lang="ja-JP" altLang="en-US" sz="1100">
              <a:solidFill>
                <a:schemeClr val="dk1"/>
              </a:solidFill>
              <a:effectLst/>
              <a:latin typeface="+mn-lt"/>
              <a:ea typeface="+mn-ea"/>
              <a:cs typeface="+mn-cs"/>
            </a:rPr>
            <a:t>る。</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熊本県荒尾市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54,464
54,227
5,737.00
21,630,627
20,718,881
804,128
11,850,300
15,917,526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133757</xdr:rowOff>
    </xdr:from>
    <xdr:to>
      <xdr:col>6</xdr:col>
      <xdr:colOff>511175</xdr:colOff>
      <xdr:row>32</xdr:row>
      <xdr:rowOff>147015</xdr:rowOff>
    </xdr:to>
    <xdr:cxnSp macro="">
      <xdr:nvCxnSpPr>
        <xdr:cNvPr id="59" name="直線コネクタ 58"/>
        <xdr:cNvCxnSpPr/>
      </xdr:nvCxnSpPr>
      <xdr:spPr>
        <a:xfrm>
          <a:off x="3797300" y="5620157"/>
          <a:ext cx="8382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168368</xdr:rowOff>
    </xdr:from>
    <xdr:ext cx="469744" cy="259045"/>
    <xdr:sp macro="" textlink="">
      <xdr:nvSpPr>
        <xdr:cNvPr id="60" name="議会費平均値テキスト"/>
        <xdr:cNvSpPr txBox="1"/>
      </xdr:nvSpPr>
      <xdr:spPr>
        <a:xfrm>
          <a:off x="4686300" y="5826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133757</xdr:rowOff>
    </xdr:from>
    <xdr:to>
      <xdr:col>5</xdr:col>
      <xdr:colOff>358775</xdr:colOff>
      <xdr:row>33</xdr:row>
      <xdr:rowOff>3912</xdr:rowOff>
    </xdr:to>
    <xdr:cxnSp macro="">
      <xdr:nvCxnSpPr>
        <xdr:cNvPr id="62" name="直線コネクタ 61"/>
        <xdr:cNvCxnSpPr/>
      </xdr:nvCxnSpPr>
      <xdr:spPr>
        <a:xfrm flipV="1">
          <a:off x="2908300" y="5620157"/>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116247</xdr:rowOff>
    </xdr:from>
    <xdr:ext cx="469744" cy="259045"/>
    <xdr:sp macro="" textlink="">
      <xdr:nvSpPr>
        <xdr:cNvPr id="64" name="テキスト ボックス 63"/>
        <xdr:cNvSpPr txBox="1"/>
      </xdr:nvSpPr>
      <xdr:spPr>
        <a:xfrm>
          <a:off x="3562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99466</xdr:rowOff>
    </xdr:from>
    <xdr:to>
      <xdr:col>4</xdr:col>
      <xdr:colOff>155575</xdr:colOff>
      <xdr:row>33</xdr:row>
      <xdr:rowOff>3912</xdr:rowOff>
    </xdr:to>
    <xdr:cxnSp macro="">
      <xdr:nvCxnSpPr>
        <xdr:cNvPr id="65" name="直線コネクタ 64"/>
        <xdr:cNvCxnSpPr/>
      </xdr:nvCxnSpPr>
      <xdr:spPr>
        <a:xfrm>
          <a:off x="2019300" y="5585866"/>
          <a:ext cx="889000" cy="7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131792</xdr:rowOff>
    </xdr:from>
    <xdr:ext cx="469744" cy="259045"/>
    <xdr:sp macro="" textlink="">
      <xdr:nvSpPr>
        <xdr:cNvPr id="67" name="テキスト ボックス 66"/>
        <xdr:cNvSpPr txBox="1"/>
      </xdr:nvSpPr>
      <xdr:spPr>
        <a:xfrm>
          <a:off x="2673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38202</xdr:rowOff>
    </xdr:from>
    <xdr:to>
      <xdr:col>2</xdr:col>
      <xdr:colOff>638175</xdr:colOff>
      <xdr:row>32</xdr:row>
      <xdr:rowOff>99466</xdr:rowOff>
    </xdr:to>
    <xdr:cxnSp macro="">
      <xdr:nvCxnSpPr>
        <xdr:cNvPr id="68" name="直線コネクタ 67"/>
        <xdr:cNvCxnSpPr/>
      </xdr:nvCxnSpPr>
      <xdr:spPr>
        <a:xfrm>
          <a:off x="1130300" y="5353152"/>
          <a:ext cx="889000" cy="2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64584</xdr:rowOff>
    </xdr:from>
    <xdr:ext cx="469744" cy="259045"/>
    <xdr:sp macro="" textlink="">
      <xdr:nvSpPr>
        <xdr:cNvPr id="70" name="テキスト ボックス 69"/>
        <xdr:cNvSpPr txBox="1"/>
      </xdr:nvSpPr>
      <xdr:spPr>
        <a:xfrm>
          <a:off x="1784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165168</xdr:rowOff>
    </xdr:from>
    <xdr:ext cx="469744" cy="259045"/>
    <xdr:sp macro="" textlink="">
      <xdr:nvSpPr>
        <xdr:cNvPr id="72" name="テキスト ボックス 71"/>
        <xdr:cNvSpPr txBox="1"/>
      </xdr:nvSpPr>
      <xdr:spPr>
        <a:xfrm>
          <a:off x="895427" y="565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96215</xdr:rowOff>
    </xdr:from>
    <xdr:to>
      <xdr:col>6</xdr:col>
      <xdr:colOff>561975</xdr:colOff>
      <xdr:row>33</xdr:row>
      <xdr:rowOff>26365</xdr:rowOff>
    </xdr:to>
    <xdr:sp macro="" textlink="">
      <xdr:nvSpPr>
        <xdr:cNvPr id="78" name="円/楕円 77"/>
        <xdr:cNvSpPr/>
      </xdr:nvSpPr>
      <xdr:spPr>
        <a:xfrm>
          <a:off x="4584700" y="558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119092</xdr:rowOff>
    </xdr:from>
    <xdr:ext cx="469744" cy="259045"/>
    <xdr:sp macro="" textlink="">
      <xdr:nvSpPr>
        <xdr:cNvPr id="79" name="議会費該当値テキスト"/>
        <xdr:cNvSpPr txBox="1"/>
      </xdr:nvSpPr>
      <xdr:spPr>
        <a:xfrm>
          <a:off x="4686300" y="54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82957</xdr:rowOff>
    </xdr:from>
    <xdr:to>
      <xdr:col>5</xdr:col>
      <xdr:colOff>409575</xdr:colOff>
      <xdr:row>33</xdr:row>
      <xdr:rowOff>13107</xdr:rowOff>
    </xdr:to>
    <xdr:sp macro="" textlink="">
      <xdr:nvSpPr>
        <xdr:cNvPr id="80" name="円/楕円 79"/>
        <xdr:cNvSpPr/>
      </xdr:nvSpPr>
      <xdr:spPr>
        <a:xfrm>
          <a:off x="3746500" y="556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29634</xdr:rowOff>
    </xdr:from>
    <xdr:ext cx="469744" cy="259045"/>
    <xdr:sp macro="" textlink="">
      <xdr:nvSpPr>
        <xdr:cNvPr id="81" name="テキスト ボックス 80"/>
        <xdr:cNvSpPr txBox="1"/>
      </xdr:nvSpPr>
      <xdr:spPr>
        <a:xfrm>
          <a:off x="3562427" y="534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4,263</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124562</xdr:rowOff>
    </xdr:from>
    <xdr:to>
      <xdr:col>4</xdr:col>
      <xdr:colOff>206375</xdr:colOff>
      <xdr:row>33</xdr:row>
      <xdr:rowOff>54712</xdr:rowOff>
    </xdr:to>
    <xdr:sp macro="" textlink="">
      <xdr:nvSpPr>
        <xdr:cNvPr id="82" name="円/楕円 81"/>
        <xdr:cNvSpPr/>
      </xdr:nvSpPr>
      <xdr:spPr>
        <a:xfrm>
          <a:off x="2857500" y="561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71239</xdr:rowOff>
    </xdr:from>
    <xdr:ext cx="469744" cy="259045"/>
    <xdr:sp macro="" textlink="">
      <xdr:nvSpPr>
        <xdr:cNvPr id="83" name="テキスト ボックス 82"/>
        <xdr:cNvSpPr txBox="1"/>
      </xdr:nvSpPr>
      <xdr:spPr>
        <a:xfrm>
          <a:off x="2673427" y="5386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48666</xdr:rowOff>
    </xdr:from>
    <xdr:to>
      <xdr:col>3</xdr:col>
      <xdr:colOff>3175</xdr:colOff>
      <xdr:row>32</xdr:row>
      <xdr:rowOff>150266</xdr:rowOff>
    </xdr:to>
    <xdr:sp macro="" textlink="">
      <xdr:nvSpPr>
        <xdr:cNvPr id="84" name="円/楕円 83"/>
        <xdr:cNvSpPr/>
      </xdr:nvSpPr>
      <xdr:spPr>
        <a:xfrm>
          <a:off x="1968500" y="553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166793</xdr:rowOff>
    </xdr:from>
    <xdr:ext cx="469744" cy="259045"/>
    <xdr:sp macro="" textlink="">
      <xdr:nvSpPr>
        <xdr:cNvPr id="85" name="テキスト ボックス 84"/>
        <xdr:cNvSpPr txBox="1"/>
      </xdr:nvSpPr>
      <xdr:spPr>
        <a:xfrm>
          <a:off x="1784427" y="531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4,338</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158852</xdr:rowOff>
    </xdr:from>
    <xdr:to>
      <xdr:col>1</xdr:col>
      <xdr:colOff>485775</xdr:colOff>
      <xdr:row>31</xdr:row>
      <xdr:rowOff>89002</xdr:rowOff>
    </xdr:to>
    <xdr:sp macro="" textlink="">
      <xdr:nvSpPr>
        <xdr:cNvPr id="86" name="円/楕円 85"/>
        <xdr:cNvSpPr/>
      </xdr:nvSpPr>
      <xdr:spPr>
        <a:xfrm>
          <a:off x="1079500" y="530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105529</xdr:rowOff>
    </xdr:from>
    <xdr:ext cx="469744" cy="259045"/>
    <xdr:sp macro="" textlink="">
      <xdr:nvSpPr>
        <xdr:cNvPr id="87" name="テキスト ボックス 86"/>
        <xdr:cNvSpPr txBox="1"/>
      </xdr:nvSpPr>
      <xdr:spPr>
        <a:xfrm>
          <a:off x="895427" y="507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86907</xdr:rowOff>
    </xdr:from>
    <xdr:to>
      <xdr:col>6</xdr:col>
      <xdr:colOff>511175</xdr:colOff>
      <xdr:row>57</xdr:row>
      <xdr:rowOff>114911</xdr:rowOff>
    </xdr:to>
    <xdr:cxnSp macro="">
      <xdr:nvCxnSpPr>
        <xdr:cNvPr id="114" name="直線コネクタ 113"/>
        <xdr:cNvCxnSpPr/>
      </xdr:nvCxnSpPr>
      <xdr:spPr>
        <a:xfrm>
          <a:off x="3797300" y="9859557"/>
          <a:ext cx="838200" cy="2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86907</xdr:rowOff>
    </xdr:from>
    <xdr:to>
      <xdr:col>5</xdr:col>
      <xdr:colOff>358775</xdr:colOff>
      <xdr:row>57</xdr:row>
      <xdr:rowOff>108080</xdr:rowOff>
    </xdr:to>
    <xdr:cxnSp macro="">
      <xdr:nvCxnSpPr>
        <xdr:cNvPr id="117" name="直線コネクタ 116"/>
        <xdr:cNvCxnSpPr/>
      </xdr:nvCxnSpPr>
      <xdr:spPr>
        <a:xfrm flipV="1">
          <a:off x="2908300" y="9859557"/>
          <a:ext cx="889000" cy="2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108080</xdr:rowOff>
    </xdr:from>
    <xdr:to>
      <xdr:col>4</xdr:col>
      <xdr:colOff>155575</xdr:colOff>
      <xdr:row>57</xdr:row>
      <xdr:rowOff>124969</xdr:rowOff>
    </xdr:to>
    <xdr:cxnSp macro="">
      <xdr:nvCxnSpPr>
        <xdr:cNvPr id="120" name="直線コネクタ 119"/>
        <xdr:cNvCxnSpPr/>
      </xdr:nvCxnSpPr>
      <xdr:spPr>
        <a:xfrm flipV="1">
          <a:off x="2019300" y="9880730"/>
          <a:ext cx="889000" cy="1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2" name="テキスト ボックス 121"/>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33158</xdr:rowOff>
    </xdr:from>
    <xdr:to>
      <xdr:col>2</xdr:col>
      <xdr:colOff>638175</xdr:colOff>
      <xdr:row>57</xdr:row>
      <xdr:rowOff>124969</xdr:rowOff>
    </xdr:to>
    <xdr:cxnSp macro="">
      <xdr:nvCxnSpPr>
        <xdr:cNvPr id="123" name="直線コネクタ 122"/>
        <xdr:cNvCxnSpPr/>
      </xdr:nvCxnSpPr>
      <xdr:spPr>
        <a:xfrm>
          <a:off x="1130300" y="9634358"/>
          <a:ext cx="889000" cy="26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100291</xdr:rowOff>
    </xdr:from>
    <xdr:ext cx="534377" cy="259045"/>
    <xdr:sp macro="" textlink="">
      <xdr:nvSpPr>
        <xdr:cNvPr id="127" name="テキスト ボックス 126"/>
        <xdr:cNvSpPr txBox="1"/>
      </xdr:nvSpPr>
      <xdr:spPr>
        <a:xfrm>
          <a:off x="863111" y="987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64111</xdr:rowOff>
    </xdr:from>
    <xdr:to>
      <xdr:col>6</xdr:col>
      <xdr:colOff>561975</xdr:colOff>
      <xdr:row>57</xdr:row>
      <xdr:rowOff>165711</xdr:rowOff>
    </xdr:to>
    <xdr:sp macro="" textlink="">
      <xdr:nvSpPr>
        <xdr:cNvPr id="133" name="円/楕円 132"/>
        <xdr:cNvSpPr/>
      </xdr:nvSpPr>
      <xdr:spPr>
        <a:xfrm>
          <a:off x="4584700" y="983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169672</xdr:rowOff>
    </xdr:from>
    <xdr:ext cx="534377" cy="259045"/>
    <xdr:sp macro="" textlink="">
      <xdr:nvSpPr>
        <xdr:cNvPr id="134" name="総務費該当値テキスト"/>
        <xdr:cNvSpPr txBox="1"/>
      </xdr:nvSpPr>
      <xdr:spPr>
        <a:xfrm>
          <a:off x="4686300" y="977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42,922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36107</xdr:rowOff>
    </xdr:from>
    <xdr:to>
      <xdr:col>5</xdr:col>
      <xdr:colOff>409575</xdr:colOff>
      <xdr:row>57</xdr:row>
      <xdr:rowOff>137707</xdr:rowOff>
    </xdr:to>
    <xdr:sp macro="" textlink="">
      <xdr:nvSpPr>
        <xdr:cNvPr id="135" name="円/楕円 134"/>
        <xdr:cNvSpPr/>
      </xdr:nvSpPr>
      <xdr:spPr>
        <a:xfrm>
          <a:off x="3746500" y="980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128834</xdr:rowOff>
    </xdr:from>
    <xdr:ext cx="534377" cy="259045"/>
    <xdr:sp macro="" textlink="">
      <xdr:nvSpPr>
        <xdr:cNvPr id="136" name="テキスト ボックス 135"/>
        <xdr:cNvSpPr txBox="1"/>
      </xdr:nvSpPr>
      <xdr:spPr>
        <a:xfrm>
          <a:off x="3530111" y="990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49,047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57280</xdr:rowOff>
    </xdr:from>
    <xdr:to>
      <xdr:col>4</xdr:col>
      <xdr:colOff>206375</xdr:colOff>
      <xdr:row>57</xdr:row>
      <xdr:rowOff>158880</xdr:rowOff>
    </xdr:to>
    <xdr:sp macro="" textlink="">
      <xdr:nvSpPr>
        <xdr:cNvPr id="137" name="円/楕円 136"/>
        <xdr:cNvSpPr/>
      </xdr:nvSpPr>
      <xdr:spPr>
        <a:xfrm>
          <a:off x="2857500" y="982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150007</xdr:rowOff>
    </xdr:from>
    <xdr:ext cx="534377" cy="259045"/>
    <xdr:sp macro="" textlink="">
      <xdr:nvSpPr>
        <xdr:cNvPr id="138" name="テキスト ボックス 137"/>
        <xdr:cNvSpPr txBox="1"/>
      </xdr:nvSpPr>
      <xdr:spPr>
        <a:xfrm>
          <a:off x="2641111" y="99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44,416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74169</xdr:rowOff>
    </xdr:from>
    <xdr:to>
      <xdr:col>3</xdr:col>
      <xdr:colOff>3175</xdr:colOff>
      <xdr:row>58</xdr:row>
      <xdr:rowOff>4319</xdr:rowOff>
    </xdr:to>
    <xdr:sp macro="" textlink="">
      <xdr:nvSpPr>
        <xdr:cNvPr id="139" name="円/楕円 138"/>
        <xdr:cNvSpPr/>
      </xdr:nvSpPr>
      <xdr:spPr>
        <a:xfrm>
          <a:off x="1968500" y="984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166896</xdr:rowOff>
    </xdr:from>
    <xdr:ext cx="534377" cy="259045"/>
    <xdr:sp macro="" textlink="">
      <xdr:nvSpPr>
        <xdr:cNvPr id="140" name="テキスト ボックス 139"/>
        <xdr:cNvSpPr txBox="1"/>
      </xdr:nvSpPr>
      <xdr:spPr>
        <a:xfrm>
          <a:off x="1752111" y="993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40,722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153808</xdr:rowOff>
    </xdr:from>
    <xdr:to>
      <xdr:col>1</xdr:col>
      <xdr:colOff>485775</xdr:colOff>
      <xdr:row>56</xdr:row>
      <xdr:rowOff>83958</xdr:rowOff>
    </xdr:to>
    <xdr:sp macro="" textlink="">
      <xdr:nvSpPr>
        <xdr:cNvPr id="141" name="円/楕円 140"/>
        <xdr:cNvSpPr/>
      </xdr:nvSpPr>
      <xdr:spPr>
        <a:xfrm>
          <a:off x="1079500" y="958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100485</xdr:rowOff>
    </xdr:from>
    <xdr:ext cx="534377" cy="259045"/>
    <xdr:sp macro="" textlink="">
      <xdr:nvSpPr>
        <xdr:cNvPr id="142" name="テキスト ボックス 141"/>
        <xdr:cNvSpPr txBox="1"/>
      </xdr:nvSpPr>
      <xdr:spPr>
        <a:xfrm>
          <a:off x="863111" y="935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110947</xdr:rowOff>
    </xdr:from>
    <xdr:to>
      <xdr:col>6</xdr:col>
      <xdr:colOff>511175</xdr:colOff>
      <xdr:row>73</xdr:row>
      <xdr:rowOff>167716</xdr:rowOff>
    </xdr:to>
    <xdr:cxnSp macro="">
      <xdr:nvCxnSpPr>
        <xdr:cNvPr id="172" name="直線コネクタ 171"/>
        <xdr:cNvCxnSpPr/>
      </xdr:nvCxnSpPr>
      <xdr:spPr>
        <a:xfrm flipV="1">
          <a:off x="3797300" y="12455347"/>
          <a:ext cx="838200" cy="22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9212</xdr:rowOff>
    </xdr:from>
    <xdr:ext cx="599010" cy="259045"/>
    <xdr:sp macro="" textlink="">
      <xdr:nvSpPr>
        <xdr:cNvPr id="173" name="民生費平均値テキスト"/>
        <xdr:cNvSpPr txBox="1"/>
      </xdr:nvSpPr>
      <xdr:spPr>
        <a:xfrm>
          <a:off x="4686300" y="1286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167716</xdr:rowOff>
    </xdr:from>
    <xdr:to>
      <xdr:col>5</xdr:col>
      <xdr:colOff>358775</xdr:colOff>
      <xdr:row>74</xdr:row>
      <xdr:rowOff>136754</xdr:rowOff>
    </xdr:to>
    <xdr:cxnSp macro="">
      <xdr:nvCxnSpPr>
        <xdr:cNvPr id="175" name="直線コネクタ 174"/>
        <xdr:cNvCxnSpPr/>
      </xdr:nvCxnSpPr>
      <xdr:spPr>
        <a:xfrm flipV="1">
          <a:off x="2908300" y="12683566"/>
          <a:ext cx="889000" cy="14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83558</xdr:rowOff>
    </xdr:from>
    <xdr:ext cx="599010" cy="259045"/>
    <xdr:sp macro="" textlink="">
      <xdr:nvSpPr>
        <xdr:cNvPr id="177" name="テキスト ボックス 176"/>
        <xdr:cNvSpPr txBox="1"/>
      </xdr:nvSpPr>
      <xdr:spPr>
        <a:xfrm>
          <a:off x="3497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136754</xdr:rowOff>
    </xdr:from>
    <xdr:to>
      <xdr:col>4</xdr:col>
      <xdr:colOff>155575</xdr:colOff>
      <xdr:row>75</xdr:row>
      <xdr:rowOff>19977</xdr:rowOff>
    </xdr:to>
    <xdr:cxnSp macro="">
      <xdr:nvCxnSpPr>
        <xdr:cNvPr id="178" name="直線コネクタ 177"/>
        <xdr:cNvCxnSpPr/>
      </xdr:nvCxnSpPr>
      <xdr:spPr>
        <a:xfrm flipV="1">
          <a:off x="2019300" y="12824054"/>
          <a:ext cx="889000" cy="5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167340</xdr:rowOff>
    </xdr:from>
    <xdr:ext cx="599010" cy="259045"/>
    <xdr:sp macro="" textlink="">
      <xdr:nvSpPr>
        <xdr:cNvPr id="180" name="テキスト ボックス 179"/>
        <xdr:cNvSpPr txBox="1"/>
      </xdr:nvSpPr>
      <xdr:spPr>
        <a:xfrm>
          <a:off x="2608794"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19977</xdr:rowOff>
    </xdr:from>
    <xdr:to>
      <xdr:col>2</xdr:col>
      <xdr:colOff>638175</xdr:colOff>
      <xdr:row>75</xdr:row>
      <xdr:rowOff>73558</xdr:rowOff>
    </xdr:to>
    <xdr:cxnSp macro="">
      <xdr:nvCxnSpPr>
        <xdr:cNvPr id="181" name="直線コネクタ 180"/>
        <xdr:cNvCxnSpPr/>
      </xdr:nvCxnSpPr>
      <xdr:spPr>
        <a:xfrm flipV="1">
          <a:off x="1130300" y="12878727"/>
          <a:ext cx="889000" cy="5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66463</xdr:rowOff>
    </xdr:from>
    <xdr:ext cx="599010" cy="259045"/>
    <xdr:sp macro="" textlink="">
      <xdr:nvSpPr>
        <xdr:cNvPr id="183" name="テキスト ボックス 182"/>
        <xdr:cNvSpPr txBox="1"/>
      </xdr:nvSpPr>
      <xdr:spPr>
        <a:xfrm>
          <a:off x="1719794" y="130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82199</xdr:rowOff>
    </xdr:from>
    <xdr:ext cx="599010" cy="259045"/>
    <xdr:sp macro="" textlink="">
      <xdr:nvSpPr>
        <xdr:cNvPr id="185" name="テキスト ボックス 184"/>
        <xdr:cNvSpPr txBox="1"/>
      </xdr:nvSpPr>
      <xdr:spPr>
        <a:xfrm>
          <a:off x="830794" y="1311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60147</xdr:rowOff>
    </xdr:from>
    <xdr:to>
      <xdr:col>6</xdr:col>
      <xdr:colOff>561975</xdr:colOff>
      <xdr:row>72</xdr:row>
      <xdr:rowOff>161747</xdr:rowOff>
    </xdr:to>
    <xdr:sp macro="" textlink="">
      <xdr:nvSpPr>
        <xdr:cNvPr id="191" name="円/楕円 190"/>
        <xdr:cNvSpPr/>
      </xdr:nvSpPr>
      <xdr:spPr>
        <a:xfrm>
          <a:off x="4584700" y="1240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83024</xdr:rowOff>
    </xdr:from>
    <xdr:ext cx="599010" cy="259045"/>
    <xdr:sp macro="" textlink="">
      <xdr:nvSpPr>
        <xdr:cNvPr id="192" name="民生費該当値テキスト"/>
        <xdr:cNvSpPr txBox="1"/>
      </xdr:nvSpPr>
      <xdr:spPr>
        <a:xfrm>
          <a:off x="4686300" y="122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179,264</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116916</xdr:rowOff>
    </xdr:from>
    <xdr:to>
      <xdr:col>5</xdr:col>
      <xdr:colOff>409575</xdr:colOff>
      <xdr:row>74</xdr:row>
      <xdr:rowOff>47066</xdr:rowOff>
    </xdr:to>
    <xdr:sp macro="" textlink="">
      <xdr:nvSpPr>
        <xdr:cNvPr id="193" name="円/楕円 192"/>
        <xdr:cNvSpPr/>
      </xdr:nvSpPr>
      <xdr:spPr>
        <a:xfrm>
          <a:off x="3746500" y="1263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63593</xdr:rowOff>
    </xdr:from>
    <xdr:ext cx="599010" cy="259045"/>
    <xdr:sp macro="" textlink="">
      <xdr:nvSpPr>
        <xdr:cNvPr id="194" name="テキスト ボックス 193"/>
        <xdr:cNvSpPr txBox="1"/>
      </xdr:nvSpPr>
      <xdr:spPr>
        <a:xfrm>
          <a:off x="3497794" y="1240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161,294</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85954</xdr:rowOff>
    </xdr:from>
    <xdr:to>
      <xdr:col>4</xdr:col>
      <xdr:colOff>206375</xdr:colOff>
      <xdr:row>75</xdr:row>
      <xdr:rowOff>16104</xdr:rowOff>
    </xdr:to>
    <xdr:sp macro="" textlink="">
      <xdr:nvSpPr>
        <xdr:cNvPr id="195" name="円/楕円 194"/>
        <xdr:cNvSpPr/>
      </xdr:nvSpPr>
      <xdr:spPr>
        <a:xfrm>
          <a:off x="2857500" y="1277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32631</xdr:rowOff>
    </xdr:from>
    <xdr:ext cx="599010" cy="259045"/>
    <xdr:sp macro="" textlink="">
      <xdr:nvSpPr>
        <xdr:cNvPr id="196" name="テキスト ボックス 195"/>
        <xdr:cNvSpPr txBox="1"/>
      </xdr:nvSpPr>
      <xdr:spPr>
        <a:xfrm>
          <a:off x="2608794" y="1254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150,232</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140627</xdr:rowOff>
    </xdr:from>
    <xdr:to>
      <xdr:col>3</xdr:col>
      <xdr:colOff>3175</xdr:colOff>
      <xdr:row>75</xdr:row>
      <xdr:rowOff>70777</xdr:rowOff>
    </xdr:to>
    <xdr:sp macro="" textlink="">
      <xdr:nvSpPr>
        <xdr:cNvPr id="197" name="円/楕円 196"/>
        <xdr:cNvSpPr/>
      </xdr:nvSpPr>
      <xdr:spPr>
        <a:xfrm>
          <a:off x="1968500" y="1282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87304</xdr:rowOff>
    </xdr:from>
    <xdr:ext cx="599010" cy="259045"/>
    <xdr:sp macro="" textlink="">
      <xdr:nvSpPr>
        <xdr:cNvPr id="198" name="テキスト ボックス 197"/>
        <xdr:cNvSpPr txBox="1"/>
      </xdr:nvSpPr>
      <xdr:spPr>
        <a:xfrm>
          <a:off x="1719794" y="1260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145,927</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22758</xdr:rowOff>
    </xdr:from>
    <xdr:to>
      <xdr:col>1</xdr:col>
      <xdr:colOff>485775</xdr:colOff>
      <xdr:row>75</xdr:row>
      <xdr:rowOff>124358</xdr:rowOff>
    </xdr:to>
    <xdr:sp macro="" textlink="">
      <xdr:nvSpPr>
        <xdr:cNvPr id="199" name="円/楕円 198"/>
        <xdr:cNvSpPr/>
      </xdr:nvSpPr>
      <xdr:spPr>
        <a:xfrm>
          <a:off x="1079500" y="1288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140885</xdr:rowOff>
    </xdr:from>
    <xdr:ext cx="599010" cy="259045"/>
    <xdr:sp macro="" textlink="">
      <xdr:nvSpPr>
        <xdr:cNvPr id="200" name="テキスト ボックス 199"/>
        <xdr:cNvSpPr txBox="1"/>
      </xdr:nvSpPr>
      <xdr:spPr>
        <a:xfrm>
          <a:off x="830794" y="1265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31297</xdr:rowOff>
    </xdr:from>
    <xdr:to>
      <xdr:col>6</xdr:col>
      <xdr:colOff>511175</xdr:colOff>
      <xdr:row>95</xdr:row>
      <xdr:rowOff>32189</xdr:rowOff>
    </xdr:to>
    <xdr:cxnSp macro="">
      <xdr:nvCxnSpPr>
        <xdr:cNvPr id="228" name="直線コネクタ 227"/>
        <xdr:cNvCxnSpPr/>
      </xdr:nvCxnSpPr>
      <xdr:spPr>
        <a:xfrm>
          <a:off x="3797300" y="16319047"/>
          <a:ext cx="8382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146606</xdr:rowOff>
    </xdr:from>
    <xdr:ext cx="534377" cy="259045"/>
    <xdr:sp macro="" textlink="">
      <xdr:nvSpPr>
        <xdr:cNvPr id="229" name="衛生費平均値テキスト"/>
        <xdr:cNvSpPr txBox="1"/>
      </xdr:nvSpPr>
      <xdr:spPr>
        <a:xfrm>
          <a:off x="4686300" y="1660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128499</xdr:rowOff>
    </xdr:from>
    <xdr:to>
      <xdr:col>5</xdr:col>
      <xdr:colOff>358775</xdr:colOff>
      <xdr:row>95</xdr:row>
      <xdr:rowOff>31297</xdr:rowOff>
    </xdr:to>
    <xdr:cxnSp macro="">
      <xdr:nvCxnSpPr>
        <xdr:cNvPr id="231" name="直線コネクタ 230"/>
        <xdr:cNvCxnSpPr/>
      </xdr:nvCxnSpPr>
      <xdr:spPr>
        <a:xfrm>
          <a:off x="2908300" y="16244799"/>
          <a:ext cx="889000" cy="7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141553</xdr:rowOff>
    </xdr:from>
    <xdr:ext cx="534377" cy="259045"/>
    <xdr:sp macro="" textlink="">
      <xdr:nvSpPr>
        <xdr:cNvPr id="233" name="テキスト ボックス 232"/>
        <xdr:cNvSpPr txBox="1"/>
      </xdr:nvSpPr>
      <xdr:spPr>
        <a:xfrm>
          <a:off x="3530111" y="1660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128499</xdr:rowOff>
    </xdr:from>
    <xdr:to>
      <xdr:col>4</xdr:col>
      <xdr:colOff>155575</xdr:colOff>
      <xdr:row>95</xdr:row>
      <xdr:rowOff>55987</xdr:rowOff>
    </xdr:to>
    <xdr:cxnSp macro="">
      <xdr:nvCxnSpPr>
        <xdr:cNvPr id="234" name="直線コネクタ 233"/>
        <xdr:cNvCxnSpPr/>
      </xdr:nvCxnSpPr>
      <xdr:spPr>
        <a:xfrm flipV="1">
          <a:off x="2019300" y="16244799"/>
          <a:ext cx="889000" cy="9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119699</xdr:rowOff>
    </xdr:from>
    <xdr:ext cx="534377" cy="259045"/>
    <xdr:sp macro="" textlink="">
      <xdr:nvSpPr>
        <xdr:cNvPr id="236" name="テキスト ボックス 235"/>
        <xdr:cNvSpPr txBox="1"/>
      </xdr:nvSpPr>
      <xdr:spPr>
        <a:xfrm>
          <a:off x="2641111" y="1657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54318</xdr:rowOff>
    </xdr:from>
    <xdr:to>
      <xdr:col>2</xdr:col>
      <xdr:colOff>638175</xdr:colOff>
      <xdr:row>95</xdr:row>
      <xdr:rowOff>55987</xdr:rowOff>
    </xdr:to>
    <xdr:cxnSp macro="">
      <xdr:nvCxnSpPr>
        <xdr:cNvPr id="237" name="直線コネクタ 236"/>
        <xdr:cNvCxnSpPr/>
      </xdr:nvCxnSpPr>
      <xdr:spPr>
        <a:xfrm>
          <a:off x="1130300" y="16342068"/>
          <a:ext cx="8890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163019</xdr:rowOff>
    </xdr:from>
    <xdr:ext cx="534377" cy="259045"/>
    <xdr:sp macro="" textlink="">
      <xdr:nvSpPr>
        <xdr:cNvPr id="239" name="テキスト ボックス 238"/>
        <xdr:cNvSpPr txBox="1"/>
      </xdr:nvSpPr>
      <xdr:spPr>
        <a:xfrm>
          <a:off x="1752111" y="1662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144525</xdr:rowOff>
    </xdr:from>
    <xdr:ext cx="534377" cy="259045"/>
    <xdr:sp macro="" textlink="">
      <xdr:nvSpPr>
        <xdr:cNvPr id="241" name="テキスト ボックス 240"/>
        <xdr:cNvSpPr txBox="1"/>
      </xdr:nvSpPr>
      <xdr:spPr>
        <a:xfrm>
          <a:off x="863111" y="1660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152839</xdr:rowOff>
    </xdr:from>
    <xdr:to>
      <xdr:col>6</xdr:col>
      <xdr:colOff>561975</xdr:colOff>
      <xdr:row>95</xdr:row>
      <xdr:rowOff>82989</xdr:rowOff>
    </xdr:to>
    <xdr:sp macro="" textlink="">
      <xdr:nvSpPr>
        <xdr:cNvPr id="247" name="円/楕円 246"/>
        <xdr:cNvSpPr/>
      </xdr:nvSpPr>
      <xdr:spPr>
        <a:xfrm>
          <a:off x="4584700" y="1626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4266</xdr:rowOff>
    </xdr:from>
    <xdr:ext cx="534377" cy="259045"/>
    <xdr:sp macro="" textlink="">
      <xdr:nvSpPr>
        <xdr:cNvPr id="248" name="衛生費該当値テキスト"/>
        <xdr:cNvSpPr txBox="1"/>
      </xdr:nvSpPr>
      <xdr:spPr>
        <a:xfrm>
          <a:off x="4686300" y="1612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47,203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151947</xdr:rowOff>
    </xdr:from>
    <xdr:to>
      <xdr:col>5</xdr:col>
      <xdr:colOff>409575</xdr:colOff>
      <xdr:row>95</xdr:row>
      <xdr:rowOff>82097</xdr:rowOff>
    </xdr:to>
    <xdr:sp macro="" textlink="">
      <xdr:nvSpPr>
        <xdr:cNvPr id="249" name="円/楕円 248"/>
        <xdr:cNvSpPr/>
      </xdr:nvSpPr>
      <xdr:spPr>
        <a:xfrm>
          <a:off x="3746500" y="1626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98624</xdr:rowOff>
    </xdr:from>
    <xdr:ext cx="534377" cy="259045"/>
    <xdr:sp macro="" textlink="">
      <xdr:nvSpPr>
        <xdr:cNvPr id="250" name="テキスト ボックス 249"/>
        <xdr:cNvSpPr txBox="1"/>
      </xdr:nvSpPr>
      <xdr:spPr>
        <a:xfrm>
          <a:off x="3530111" y="1604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47,242</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77699</xdr:rowOff>
    </xdr:from>
    <xdr:to>
      <xdr:col>4</xdr:col>
      <xdr:colOff>206375</xdr:colOff>
      <xdr:row>95</xdr:row>
      <xdr:rowOff>7849</xdr:rowOff>
    </xdr:to>
    <xdr:sp macro="" textlink="">
      <xdr:nvSpPr>
        <xdr:cNvPr id="251" name="円/楕円 250"/>
        <xdr:cNvSpPr/>
      </xdr:nvSpPr>
      <xdr:spPr>
        <a:xfrm>
          <a:off x="2857500" y="161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24376</xdr:rowOff>
    </xdr:from>
    <xdr:ext cx="534377" cy="259045"/>
    <xdr:sp macro="" textlink="">
      <xdr:nvSpPr>
        <xdr:cNvPr id="252" name="テキスト ボックス 251"/>
        <xdr:cNvSpPr txBox="1"/>
      </xdr:nvSpPr>
      <xdr:spPr>
        <a:xfrm>
          <a:off x="2641111" y="1596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50,490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5187</xdr:rowOff>
    </xdr:from>
    <xdr:to>
      <xdr:col>3</xdr:col>
      <xdr:colOff>3175</xdr:colOff>
      <xdr:row>95</xdr:row>
      <xdr:rowOff>106787</xdr:rowOff>
    </xdr:to>
    <xdr:sp macro="" textlink="">
      <xdr:nvSpPr>
        <xdr:cNvPr id="253" name="円/楕円 252"/>
        <xdr:cNvSpPr/>
      </xdr:nvSpPr>
      <xdr:spPr>
        <a:xfrm>
          <a:off x="1968500" y="1629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123314</xdr:rowOff>
    </xdr:from>
    <xdr:ext cx="534377" cy="259045"/>
    <xdr:sp macro="" textlink="">
      <xdr:nvSpPr>
        <xdr:cNvPr id="254" name="テキスト ボックス 253"/>
        <xdr:cNvSpPr txBox="1"/>
      </xdr:nvSpPr>
      <xdr:spPr>
        <a:xfrm>
          <a:off x="1752111" y="1606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46,162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3518</xdr:rowOff>
    </xdr:from>
    <xdr:to>
      <xdr:col>1</xdr:col>
      <xdr:colOff>485775</xdr:colOff>
      <xdr:row>95</xdr:row>
      <xdr:rowOff>105118</xdr:rowOff>
    </xdr:to>
    <xdr:sp macro="" textlink="">
      <xdr:nvSpPr>
        <xdr:cNvPr id="255" name="円/楕円 254"/>
        <xdr:cNvSpPr/>
      </xdr:nvSpPr>
      <xdr:spPr>
        <a:xfrm>
          <a:off x="1079500" y="1629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121645</xdr:rowOff>
    </xdr:from>
    <xdr:ext cx="534377" cy="259045"/>
    <xdr:sp macro="" textlink="">
      <xdr:nvSpPr>
        <xdr:cNvPr id="256" name="テキスト ボックス 255"/>
        <xdr:cNvSpPr txBox="1"/>
      </xdr:nvSpPr>
      <xdr:spPr>
        <a:xfrm>
          <a:off x="863111" y="160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85598</xdr:rowOff>
    </xdr:from>
    <xdr:to>
      <xdr:col>15</xdr:col>
      <xdr:colOff>180975</xdr:colOff>
      <xdr:row>38</xdr:row>
      <xdr:rowOff>109601</xdr:rowOff>
    </xdr:to>
    <xdr:cxnSp macro="">
      <xdr:nvCxnSpPr>
        <xdr:cNvPr id="285" name="直線コネクタ 284"/>
        <xdr:cNvCxnSpPr/>
      </xdr:nvCxnSpPr>
      <xdr:spPr>
        <a:xfrm>
          <a:off x="9639300" y="6600698"/>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6"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32258</xdr:rowOff>
    </xdr:from>
    <xdr:to>
      <xdr:col>14</xdr:col>
      <xdr:colOff>28575</xdr:colOff>
      <xdr:row>38</xdr:row>
      <xdr:rowOff>85598</xdr:rowOff>
    </xdr:to>
    <xdr:cxnSp macro="">
      <xdr:nvCxnSpPr>
        <xdr:cNvPr id="288" name="直線コネクタ 287"/>
        <xdr:cNvCxnSpPr/>
      </xdr:nvCxnSpPr>
      <xdr:spPr>
        <a:xfrm>
          <a:off x="8750300" y="6375908"/>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89" name="フローチャート : 判断 288"/>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154449</xdr:rowOff>
    </xdr:from>
    <xdr:ext cx="469744" cy="259045"/>
    <xdr:sp macro="" textlink="">
      <xdr:nvSpPr>
        <xdr:cNvPr id="290" name="テキスト ボックス 289"/>
        <xdr:cNvSpPr txBox="1"/>
      </xdr:nvSpPr>
      <xdr:spPr>
        <a:xfrm>
          <a:off x="9404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54356</xdr:rowOff>
    </xdr:from>
    <xdr:to>
      <xdr:col>12</xdr:col>
      <xdr:colOff>511175</xdr:colOff>
      <xdr:row>37</xdr:row>
      <xdr:rowOff>32258</xdr:rowOff>
    </xdr:to>
    <xdr:cxnSp macro="">
      <xdr:nvCxnSpPr>
        <xdr:cNvPr id="291" name="直線コネクタ 290"/>
        <xdr:cNvCxnSpPr/>
      </xdr:nvCxnSpPr>
      <xdr:spPr>
        <a:xfrm>
          <a:off x="7861300" y="6055106"/>
          <a:ext cx="889000" cy="3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2" name="フローチャート : 判断 291"/>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3" name="テキスト ボックス 292"/>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38735</xdr:rowOff>
    </xdr:from>
    <xdr:to>
      <xdr:col>11</xdr:col>
      <xdr:colOff>307975</xdr:colOff>
      <xdr:row>35</xdr:row>
      <xdr:rowOff>54356</xdr:rowOff>
    </xdr:to>
    <xdr:cxnSp macro="">
      <xdr:nvCxnSpPr>
        <xdr:cNvPr id="294" name="直線コネクタ 293"/>
        <xdr:cNvCxnSpPr/>
      </xdr:nvCxnSpPr>
      <xdr:spPr>
        <a:xfrm>
          <a:off x="6972300" y="5868035"/>
          <a:ext cx="889000" cy="18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5" name="フローチャート : 判断 294"/>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77868</xdr:rowOff>
    </xdr:from>
    <xdr:ext cx="469744" cy="259045"/>
    <xdr:sp macro="" textlink="">
      <xdr:nvSpPr>
        <xdr:cNvPr id="296" name="テキスト ボックス 295"/>
        <xdr:cNvSpPr txBox="1"/>
      </xdr:nvSpPr>
      <xdr:spPr>
        <a:xfrm>
          <a:off x="7626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7" name="フローチャート : 判断 296"/>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48531</xdr:rowOff>
    </xdr:from>
    <xdr:ext cx="469744" cy="259045"/>
    <xdr:sp macro="" textlink="">
      <xdr:nvSpPr>
        <xdr:cNvPr id="298" name="テキスト ボックス 297"/>
        <xdr:cNvSpPr txBox="1"/>
      </xdr:nvSpPr>
      <xdr:spPr>
        <a:xfrm>
          <a:off x="6737427"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58801</xdr:rowOff>
    </xdr:from>
    <xdr:to>
      <xdr:col>15</xdr:col>
      <xdr:colOff>231775</xdr:colOff>
      <xdr:row>38</xdr:row>
      <xdr:rowOff>160401</xdr:rowOff>
    </xdr:to>
    <xdr:sp macro="" textlink="">
      <xdr:nvSpPr>
        <xdr:cNvPr id="304" name="円/楕円 303"/>
        <xdr:cNvSpPr/>
      </xdr:nvSpPr>
      <xdr:spPr>
        <a:xfrm>
          <a:off x="10426700" y="657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145178</xdr:rowOff>
    </xdr:from>
    <xdr:ext cx="378565" cy="259045"/>
    <xdr:sp macro="" textlink="">
      <xdr:nvSpPr>
        <xdr:cNvPr id="305" name="労働費該当値テキスト"/>
        <xdr:cNvSpPr txBox="1"/>
      </xdr:nvSpPr>
      <xdr:spPr>
        <a:xfrm>
          <a:off x="10528300" y="6488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34798</xdr:rowOff>
    </xdr:from>
    <xdr:to>
      <xdr:col>14</xdr:col>
      <xdr:colOff>79375</xdr:colOff>
      <xdr:row>38</xdr:row>
      <xdr:rowOff>136398</xdr:rowOff>
    </xdr:to>
    <xdr:sp macro="" textlink="">
      <xdr:nvSpPr>
        <xdr:cNvPr id="306" name="円/楕円 305"/>
        <xdr:cNvSpPr/>
      </xdr:nvSpPr>
      <xdr:spPr>
        <a:xfrm>
          <a:off x="9588500" y="65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127525</xdr:rowOff>
    </xdr:from>
    <xdr:ext cx="378565" cy="259045"/>
    <xdr:sp macro="" textlink="">
      <xdr:nvSpPr>
        <xdr:cNvPr id="307" name="テキスト ボックス 306"/>
        <xdr:cNvSpPr txBox="1"/>
      </xdr:nvSpPr>
      <xdr:spPr>
        <a:xfrm>
          <a:off x="9450017" y="6642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152908</xdr:rowOff>
    </xdr:from>
    <xdr:to>
      <xdr:col>12</xdr:col>
      <xdr:colOff>561975</xdr:colOff>
      <xdr:row>37</xdr:row>
      <xdr:rowOff>83058</xdr:rowOff>
    </xdr:to>
    <xdr:sp macro="" textlink="">
      <xdr:nvSpPr>
        <xdr:cNvPr id="308" name="円/楕円 307"/>
        <xdr:cNvSpPr/>
      </xdr:nvSpPr>
      <xdr:spPr>
        <a:xfrm>
          <a:off x="86995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74185</xdr:rowOff>
    </xdr:from>
    <xdr:ext cx="378565" cy="259045"/>
    <xdr:sp macro="" textlink="">
      <xdr:nvSpPr>
        <xdr:cNvPr id="309" name="テキスト ボックス 308"/>
        <xdr:cNvSpPr txBox="1"/>
      </xdr:nvSpPr>
      <xdr:spPr>
        <a:xfrm>
          <a:off x="8561017" y="6417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3556</xdr:rowOff>
    </xdr:from>
    <xdr:to>
      <xdr:col>11</xdr:col>
      <xdr:colOff>358775</xdr:colOff>
      <xdr:row>35</xdr:row>
      <xdr:rowOff>105156</xdr:rowOff>
    </xdr:to>
    <xdr:sp macro="" textlink="">
      <xdr:nvSpPr>
        <xdr:cNvPr id="310" name="円/楕円 309"/>
        <xdr:cNvSpPr/>
      </xdr:nvSpPr>
      <xdr:spPr>
        <a:xfrm>
          <a:off x="7810500" y="60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96283</xdr:rowOff>
    </xdr:from>
    <xdr:ext cx="469744" cy="259045"/>
    <xdr:sp macro="" textlink="">
      <xdr:nvSpPr>
        <xdr:cNvPr id="311" name="テキスト ボックス 310"/>
        <xdr:cNvSpPr txBox="1"/>
      </xdr:nvSpPr>
      <xdr:spPr>
        <a:xfrm>
          <a:off x="7626427" y="609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1,774</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159385</xdr:rowOff>
    </xdr:from>
    <xdr:to>
      <xdr:col>10</xdr:col>
      <xdr:colOff>155575</xdr:colOff>
      <xdr:row>34</xdr:row>
      <xdr:rowOff>89535</xdr:rowOff>
    </xdr:to>
    <xdr:sp macro="" textlink="">
      <xdr:nvSpPr>
        <xdr:cNvPr id="312" name="円/楕円 311"/>
        <xdr:cNvSpPr/>
      </xdr:nvSpPr>
      <xdr:spPr>
        <a:xfrm>
          <a:off x="6921500" y="581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80662</xdr:rowOff>
    </xdr:from>
    <xdr:ext cx="469744" cy="259045"/>
    <xdr:sp macro="" textlink="">
      <xdr:nvSpPr>
        <xdr:cNvPr id="313" name="テキスト ボックス 312"/>
        <xdr:cNvSpPr txBox="1"/>
      </xdr:nvSpPr>
      <xdr:spPr>
        <a:xfrm>
          <a:off x="6737427" y="590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118187</xdr:rowOff>
    </xdr:from>
    <xdr:to>
      <xdr:col>15</xdr:col>
      <xdr:colOff>180975</xdr:colOff>
      <xdr:row>58</xdr:row>
      <xdr:rowOff>98171</xdr:rowOff>
    </xdr:to>
    <xdr:cxnSp macro="">
      <xdr:nvCxnSpPr>
        <xdr:cNvPr id="342" name="直線コネクタ 341"/>
        <xdr:cNvCxnSpPr/>
      </xdr:nvCxnSpPr>
      <xdr:spPr>
        <a:xfrm>
          <a:off x="9639300" y="9719387"/>
          <a:ext cx="838200" cy="3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64940</xdr:rowOff>
    </xdr:from>
    <xdr:ext cx="469744" cy="259045"/>
    <xdr:sp macro="" textlink="">
      <xdr:nvSpPr>
        <xdr:cNvPr id="343" name="農林水産業費平均値テキスト"/>
        <xdr:cNvSpPr txBox="1"/>
      </xdr:nvSpPr>
      <xdr:spPr>
        <a:xfrm>
          <a:off x="10528300" y="10009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118187</xdr:rowOff>
    </xdr:from>
    <xdr:to>
      <xdr:col>14</xdr:col>
      <xdr:colOff>28575</xdr:colOff>
      <xdr:row>58</xdr:row>
      <xdr:rowOff>86004</xdr:rowOff>
    </xdr:to>
    <xdr:cxnSp macro="">
      <xdr:nvCxnSpPr>
        <xdr:cNvPr id="345" name="直線コネクタ 344"/>
        <xdr:cNvCxnSpPr/>
      </xdr:nvCxnSpPr>
      <xdr:spPr>
        <a:xfrm flipV="1">
          <a:off x="8750300" y="9719387"/>
          <a:ext cx="889000" cy="31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76064</xdr:rowOff>
    </xdr:from>
    <xdr:ext cx="534377" cy="259045"/>
    <xdr:sp macro="" textlink="">
      <xdr:nvSpPr>
        <xdr:cNvPr id="347" name="テキスト ボックス 346"/>
        <xdr:cNvSpPr txBox="1"/>
      </xdr:nvSpPr>
      <xdr:spPr>
        <a:xfrm>
          <a:off x="9372111" y="1002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86004</xdr:rowOff>
    </xdr:from>
    <xdr:to>
      <xdr:col>12</xdr:col>
      <xdr:colOff>511175</xdr:colOff>
      <xdr:row>58</xdr:row>
      <xdr:rowOff>144729</xdr:rowOff>
    </xdr:to>
    <xdr:cxnSp macro="">
      <xdr:nvCxnSpPr>
        <xdr:cNvPr id="348" name="直線コネクタ 347"/>
        <xdr:cNvCxnSpPr/>
      </xdr:nvCxnSpPr>
      <xdr:spPr>
        <a:xfrm flipV="1">
          <a:off x="7861300" y="10030104"/>
          <a:ext cx="889000" cy="5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95898</xdr:rowOff>
    </xdr:from>
    <xdr:to>
      <xdr:col>11</xdr:col>
      <xdr:colOff>307975</xdr:colOff>
      <xdr:row>58</xdr:row>
      <xdr:rowOff>144729</xdr:rowOff>
    </xdr:to>
    <xdr:cxnSp macro="">
      <xdr:nvCxnSpPr>
        <xdr:cNvPr id="351" name="直線コネクタ 350"/>
        <xdr:cNvCxnSpPr/>
      </xdr:nvCxnSpPr>
      <xdr:spPr>
        <a:xfrm>
          <a:off x="6972300" y="10039998"/>
          <a:ext cx="889000" cy="4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3" name="テキスト ボックス 352"/>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5" name="テキスト ボックス 354"/>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47371</xdr:rowOff>
    </xdr:from>
    <xdr:to>
      <xdr:col>15</xdr:col>
      <xdr:colOff>231775</xdr:colOff>
      <xdr:row>58</xdr:row>
      <xdr:rowOff>148971</xdr:rowOff>
    </xdr:to>
    <xdr:sp macro="" textlink="">
      <xdr:nvSpPr>
        <xdr:cNvPr id="361" name="円/楕円 360"/>
        <xdr:cNvSpPr/>
      </xdr:nvSpPr>
      <xdr:spPr>
        <a:xfrm>
          <a:off x="10426700" y="999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6748</xdr:rowOff>
    </xdr:from>
    <xdr:ext cx="469744" cy="259045"/>
    <xdr:sp macro="" textlink="">
      <xdr:nvSpPr>
        <xdr:cNvPr id="362" name="農林水産業費該当値テキスト"/>
        <xdr:cNvSpPr txBox="1"/>
      </xdr:nvSpPr>
      <xdr:spPr>
        <a:xfrm>
          <a:off x="10528300" y="977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9,270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67387</xdr:rowOff>
    </xdr:from>
    <xdr:to>
      <xdr:col>14</xdr:col>
      <xdr:colOff>79375</xdr:colOff>
      <xdr:row>56</xdr:row>
      <xdr:rowOff>168987</xdr:rowOff>
    </xdr:to>
    <xdr:sp macro="" textlink="">
      <xdr:nvSpPr>
        <xdr:cNvPr id="363" name="円/楕円 362"/>
        <xdr:cNvSpPr/>
      </xdr:nvSpPr>
      <xdr:spPr>
        <a:xfrm>
          <a:off x="9588500" y="966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14064</xdr:rowOff>
    </xdr:from>
    <xdr:ext cx="534377" cy="259045"/>
    <xdr:sp macro="" textlink="">
      <xdr:nvSpPr>
        <xdr:cNvPr id="364" name="テキスト ボックス 363"/>
        <xdr:cNvSpPr txBox="1"/>
      </xdr:nvSpPr>
      <xdr:spPr>
        <a:xfrm>
          <a:off x="9372111" y="944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34,694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35204</xdr:rowOff>
    </xdr:from>
    <xdr:to>
      <xdr:col>12</xdr:col>
      <xdr:colOff>561975</xdr:colOff>
      <xdr:row>58</xdr:row>
      <xdr:rowOff>136804</xdr:rowOff>
    </xdr:to>
    <xdr:sp macro="" textlink="">
      <xdr:nvSpPr>
        <xdr:cNvPr id="365" name="円/楕円 364"/>
        <xdr:cNvSpPr/>
      </xdr:nvSpPr>
      <xdr:spPr>
        <a:xfrm>
          <a:off x="8699500" y="997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127931</xdr:rowOff>
    </xdr:from>
    <xdr:ext cx="534377" cy="259045"/>
    <xdr:sp macro="" textlink="">
      <xdr:nvSpPr>
        <xdr:cNvPr id="366" name="テキスト ボックス 365"/>
        <xdr:cNvSpPr txBox="1"/>
      </xdr:nvSpPr>
      <xdr:spPr>
        <a:xfrm>
          <a:off x="8483111" y="1007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93929</xdr:rowOff>
    </xdr:from>
    <xdr:to>
      <xdr:col>11</xdr:col>
      <xdr:colOff>358775</xdr:colOff>
      <xdr:row>59</xdr:row>
      <xdr:rowOff>24079</xdr:rowOff>
    </xdr:to>
    <xdr:sp macro="" textlink="">
      <xdr:nvSpPr>
        <xdr:cNvPr id="367" name="円/楕円 366"/>
        <xdr:cNvSpPr/>
      </xdr:nvSpPr>
      <xdr:spPr>
        <a:xfrm>
          <a:off x="7810500" y="100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15206</xdr:rowOff>
    </xdr:from>
    <xdr:ext cx="469744" cy="259045"/>
    <xdr:sp macro="" textlink="">
      <xdr:nvSpPr>
        <xdr:cNvPr id="368" name="テキスト ボックス 367"/>
        <xdr:cNvSpPr txBox="1"/>
      </xdr:nvSpPr>
      <xdr:spPr>
        <a:xfrm>
          <a:off x="7626427" y="1013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45098</xdr:rowOff>
    </xdr:from>
    <xdr:to>
      <xdr:col>10</xdr:col>
      <xdr:colOff>155575</xdr:colOff>
      <xdr:row>58</xdr:row>
      <xdr:rowOff>146698</xdr:rowOff>
    </xdr:to>
    <xdr:sp macro="" textlink="">
      <xdr:nvSpPr>
        <xdr:cNvPr id="369" name="円/楕円 368"/>
        <xdr:cNvSpPr/>
      </xdr:nvSpPr>
      <xdr:spPr>
        <a:xfrm>
          <a:off x="6921500" y="998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137825</xdr:rowOff>
    </xdr:from>
    <xdr:ext cx="469744" cy="259045"/>
    <xdr:sp macro="" textlink="">
      <xdr:nvSpPr>
        <xdr:cNvPr id="370" name="テキスト ボックス 369"/>
        <xdr:cNvSpPr txBox="1"/>
      </xdr:nvSpPr>
      <xdr:spPr>
        <a:xfrm>
          <a:off x="6737427" y="100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170607</xdr:rowOff>
    </xdr:from>
    <xdr:to>
      <xdr:col>15</xdr:col>
      <xdr:colOff>180975</xdr:colOff>
      <xdr:row>77</xdr:row>
      <xdr:rowOff>124338</xdr:rowOff>
    </xdr:to>
    <xdr:cxnSp macro="">
      <xdr:nvCxnSpPr>
        <xdr:cNvPr id="397" name="直線コネクタ 396"/>
        <xdr:cNvCxnSpPr/>
      </xdr:nvCxnSpPr>
      <xdr:spPr>
        <a:xfrm flipV="1">
          <a:off x="9639300" y="13200807"/>
          <a:ext cx="838200" cy="12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126260</xdr:rowOff>
    </xdr:from>
    <xdr:ext cx="469744" cy="259045"/>
    <xdr:sp macro="" textlink="">
      <xdr:nvSpPr>
        <xdr:cNvPr id="398" name="商工費平均値テキスト"/>
        <xdr:cNvSpPr txBox="1"/>
      </xdr:nvSpPr>
      <xdr:spPr>
        <a:xfrm>
          <a:off x="10528300" y="13156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140615</xdr:rowOff>
    </xdr:from>
    <xdr:to>
      <xdr:col>14</xdr:col>
      <xdr:colOff>28575</xdr:colOff>
      <xdr:row>77</xdr:row>
      <xdr:rowOff>124338</xdr:rowOff>
    </xdr:to>
    <xdr:cxnSp macro="">
      <xdr:nvCxnSpPr>
        <xdr:cNvPr id="400" name="直線コネクタ 399"/>
        <xdr:cNvCxnSpPr/>
      </xdr:nvCxnSpPr>
      <xdr:spPr>
        <a:xfrm>
          <a:off x="8750300" y="13170815"/>
          <a:ext cx="889000" cy="15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2" name="テキスト ボックス 401"/>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140615</xdr:rowOff>
    </xdr:from>
    <xdr:to>
      <xdr:col>12</xdr:col>
      <xdr:colOff>511175</xdr:colOff>
      <xdr:row>77</xdr:row>
      <xdr:rowOff>122464</xdr:rowOff>
    </xdr:to>
    <xdr:cxnSp macro="">
      <xdr:nvCxnSpPr>
        <xdr:cNvPr id="403" name="直線コネクタ 402"/>
        <xdr:cNvCxnSpPr/>
      </xdr:nvCxnSpPr>
      <xdr:spPr>
        <a:xfrm flipV="1">
          <a:off x="7861300" y="13170815"/>
          <a:ext cx="889000" cy="15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5" name="テキスト ボックス 404"/>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94391</xdr:rowOff>
    </xdr:from>
    <xdr:to>
      <xdr:col>11</xdr:col>
      <xdr:colOff>307975</xdr:colOff>
      <xdr:row>77</xdr:row>
      <xdr:rowOff>122464</xdr:rowOff>
    </xdr:to>
    <xdr:cxnSp macro="">
      <xdr:nvCxnSpPr>
        <xdr:cNvPr id="406" name="直線コネクタ 405"/>
        <xdr:cNvCxnSpPr/>
      </xdr:nvCxnSpPr>
      <xdr:spPr>
        <a:xfrm>
          <a:off x="6972300" y="13124591"/>
          <a:ext cx="889000" cy="19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08" name="テキスト ボックス 407"/>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10" name="テキスト ボックス 409"/>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119807</xdr:rowOff>
    </xdr:from>
    <xdr:to>
      <xdr:col>15</xdr:col>
      <xdr:colOff>231775</xdr:colOff>
      <xdr:row>77</xdr:row>
      <xdr:rowOff>49957</xdr:rowOff>
    </xdr:to>
    <xdr:sp macro="" textlink="">
      <xdr:nvSpPr>
        <xdr:cNvPr id="416" name="円/楕円 415"/>
        <xdr:cNvSpPr/>
      </xdr:nvSpPr>
      <xdr:spPr>
        <a:xfrm>
          <a:off x="10426700" y="1315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142684</xdr:rowOff>
    </xdr:from>
    <xdr:ext cx="469744" cy="259045"/>
    <xdr:sp macro="" textlink="">
      <xdr:nvSpPr>
        <xdr:cNvPr id="417" name="商工費該当値テキスト"/>
        <xdr:cNvSpPr txBox="1"/>
      </xdr:nvSpPr>
      <xdr:spPr>
        <a:xfrm>
          <a:off x="10528300" y="1300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73538</xdr:rowOff>
    </xdr:from>
    <xdr:to>
      <xdr:col>14</xdr:col>
      <xdr:colOff>79375</xdr:colOff>
      <xdr:row>78</xdr:row>
      <xdr:rowOff>3688</xdr:rowOff>
    </xdr:to>
    <xdr:sp macro="" textlink="">
      <xdr:nvSpPr>
        <xdr:cNvPr id="418" name="円/楕円 417"/>
        <xdr:cNvSpPr/>
      </xdr:nvSpPr>
      <xdr:spPr>
        <a:xfrm>
          <a:off x="9588500" y="1327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166265</xdr:rowOff>
    </xdr:from>
    <xdr:ext cx="469744" cy="259045"/>
    <xdr:sp macro="" textlink="">
      <xdr:nvSpPr>
        <xdr:cNvPr id="419" name="テキスト ボックス 418"/>
        <xdr:cNvSpPr txBox="1"/>
      </xdr:nvSpPr>
      <xdr:spPr>
        <a:xfrm>
          <a:off x="9404427" y="1336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89815</xdr:rowOff>
    </xdr:from>
    <xdr:to>
      <xdr:col>12</xdr:col>
      <xdr:colOff>561975</xdr:colOff>
      <xdr:row>77</xdr:row>
      <xdr:rowOff>19965</xdr:rowOff>
    </xdr:to>
    <xdr:sp macro="" textlink="">
      <xdr:nvSpPr>
        <xdr:cNvPr id="420" name="円/楕円 419"/>
        <xdr:cNvSpPr/>
      </xdr:nvSpPr>
      <xdr:spPr>
        <a:xfrm>
          <a:off x="8699500" y="1312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11092</xdr:rowOff>
    </xdr:from>
    <xdr:ext cx="469744" cy="259045"/>
    <xdr:sp macro="" textlink="">
      <xdr:nvSpPr>
        <xdr:cNvPr id="421" name="テキスト ボックス 420"/>
        <xdr:cNvSpPr txBox="1"/>
      </xdr:nvSpPr>
      <xdr:spPr>
        <a:xfrm>
          <a:off x="8515427" y="1321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71664</xdr:rowOff>
    </xdr:from>
    <xdr:to>
      <xdr:col>11</xdr:col>
      <xdr:colOff>358775</xdr:colOff>
      <xdr:row>78</xdr:row>
      <xdr:rowOff>1814</xdr:rowOff>
    </xdr:to>
    <xdr:sp macro="" textlink="">
      <xdr:nvSpPr>
        <xdr:cNvPr id="422" name="円/楕円 421"/>
        <xdr:cNvSpPr/>
      </xdr:nvSpPr>
      <xdr:spPr>
        <a:xfrm>
          <a:off x="7810500" y="1327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164391</xdr:rowOff>
    </xdr:from>
    <xdr:ext cx="469744" cy="259045"/>
    <xdr:sp macro="" textlink="">
      <xdr:nvSpPr>
        <xdr:cNvPr id="423" name="テキスト ボックス 422"/>
        <xdr:cNvSpPr txBox="1"/>
      </xdr:nvSpPr>
      <xdr:spPr>
        <a:xfrm>
          <a:off x="7626427" y="1336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4,127</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43591</xdr:rowOff>
    </xdr:from>
    <xdr:to>
      <xdr:col>10</xdr:col>
      <xdr:colOff>155575</xdr:colOff>
      <xdr:row>76</xdr:row>
      <xdr:rowOff>145191</xdr:rowOff>
    </xdr:to>
    <xdr:sp macro="" textlink="">
      <xdr:nvSpPr>
        <xdr:cNvPr id="424" name="円/楕円 423"/>
        <xdr:cNvSpPr/>
      </xdr:nvSpPr>
      <xdr:spPr>
        <a:xfrm>
          <a:off x="6921500" y="1307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136318</xdr:rowOff>
    </xdr:from>
    <xdr:ext cx="469744" cy="259045"/>
    <xdr:sp macro="" textlink="">
      <xdr:nvSpPr>
        <xdr:cNvPr id="425" name="テキスト ボックス 424"/>
        <xdr:cNvSpPr txBox="1"/>
      </xdr:nvSpPr>
      <xdr:spPr>
        <a:xfrm>
          <a:off x="6737427" y="1316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13001</xdr:rowOff>
    </xdr:from>
    <xdr:to>
      <xdr:col>15</xdr:col>
      <xdr:colOff>180975</xdr:colOff>
      <xdr:row>98</xdr:row>
      <xdr:rowOff>28248</xdr:rowOff>
    </xdr:to>
    <xdr:cxnSp macro="">
      <xdr:nvCxnSpPr>
        <xdr:cNvPr id="452" name="直線コネクタ 451"/>
        <xdr:cNvCxnSpPr/>
      </xdr:nvCxnSpPr>
      <xdr:spPr>
        <a:xfrm flipV="1">
          <a:off x="9639300" y="16815101"/>
          <a:ext cx="838200" cy="1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94829</xdr:rowOff>
    </xdr:from>
    <xdr:ext cx="534377" cy="259045"/>
    <xdr:sp macro="" textlink="">
      <xdr:nvSpPr>
        <xdr:cNvPr id="453" name="土木費平均値テキスト"/>
        <xdr:cNvSpPr txBox="1"/>
      </xdr:nvSpPr>
      <xdr:spPr>
        <a:xfrm>
          <a:off x="10528300" y="1655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28248</xdr:rowOff>
    </xdr:from>
    <xdr:to>
      <xdr:col>14</xdr:col>
      <xdr:colOff>28575</xdr:colOff>
      <xdr:row>98</xdr:row>
      <xdr:rowOff>30035</xdr:rowOff>
    </xdr:to>
    <xdr:cxnSp macro="">
      <xdr:nvCxnSpPr>
        <xdr:cNvPr id="455" name="直線コネクタ 454"/>
        <xdr:cNvCxnSpPr/>
      </xdr:nvCxnSpPr>
      <xdr:spPr>
        <a:xfrm flipV="1">
          <a:off x="8750300" y="16830348"/>
          <a:ext cx="889000" cy="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163667</xdr:rowOff>
    </xdr:from>
    <xdr:ext cx="534377" cy="259045"/>
    <xdr:sp macro="" textlink="">
      <xdr:nvSpPr>
        <xdr:cNvPr id="457" name="テキスト ボックス 456"/>
        <xdr:cNvSpPr txBox="1"/>
      </xdr:nvSpPr>
      <xdr:spPr>
        <a:xfrm>
          <a:off x="9372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30035</xdr:rowOff>
    </xdr:from>
    <xdr:to>
      <xdr:col>12</xdr:col>
      <xdr:colOff>511175</xdr:colOff>
      <xdr:row>98</xdr:row>
      <xdr:rowOff>52558</xdr:rowOff>
    </xdr:to>
    <xdr:cxnSp macro="">
      <xdr:nvCxnSpPr>
        <xdr:cNvPr id="458" name="直線コネクタ 457"/>
        <xdr:cNvCxnSpPr/>
      </xdr:nvCxnSpPr>
      <xdr:spPr>
        <a:xfrm flipV="1">
          <a:off x="7861300" y="16832135"/>
          <a:ext cx="889000" cy="2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156584</xdr:rowOff>
    </xdr:from>
    <xdr:ext cx="534377" cy="259045"/>
    <xdr:sp macro="" textlink="">
      <xdr:nvSpPr>
        <xdr:cNvPr id="460" name="テキスト ボックス 459"/>
        <xdr:cNvSpPr txBox="1"/>
      </xdr:nvSpPr>
      <xdr:spPr>
        <a:xfrm>
          <a:off x="8483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27056</xdr:rowOff>
    </xdr:from>
    <xdr:to>
      <xdr:col>11</xdr:col>
      <xdr:colOff>307975</xdr:colOff>
      <xdr:row>98</xdr:row>
      <xdr:rowOff>52558</xdr:rowOff>
    </xdr:to>
    <xdr:cxnSp macro="">
      <xdr:nvCxnSpPr>
        <xdr:cNvPr id="461" name="直線コネクタ 460"/>
        <xdr:cNvCxnSpPr/>
      </xdr:nvCxnSpPr>
      <xdr:spPr>
        <a:xfrm>
          <a:off x="6972300" y="16829156"/>
          <a:ext cx="889000" cy="2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16032</xdr:rowOff>
    </xdr:from>
    <xdr:ext cx="534377" cy="259045"/>
    <xdr:sp macro="" textlink="">
      <xdr:nvSpPr>
        <xdr:cNvPr id="463" name="テキスト ボックス 462"/>
        <xdr:cNvSpPr txBox="1"/>
      </xdr:nvSpPr>
      <xdr:spPr>
        <a:xfrm>
          <a:off x="7594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10833</xdr:rowOff>
    </xdr:from>
    <xdr:ext cx="534377" cy="259045"/>
    <xdr:sp macro="" textlink="">
      <xdr:nvSpPr>
        <xdr:cNvPr id="465" name="テキスト ボックス 464"/>
        <xdr:cNvSpPr txBox="1"/>
      </xdr:nvSpPr>
      <xdr:spPr>
        <a:xfrm>
          <a:off x="6705111" y="164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133651</xdr:rowOff>
    </xdr:from>
    <xdr:to>
      <xdr:col>15</xdr:col>
      <xdr:colOff>231775</xdr:colOff>
      <xdr:row>98</xdr:row>
      <xdr:rowOff>63801</xdr:rowOff>
    </xdr:to>
    <xdr:sp macro="" textlink="">
      <xdr:nvSpPr>
        <xdr:cNvPr id="471" name="円/楕円 470"/>
        <xdr:cNvSpPr/>
      </xdr:nvSpPr>
      <xdr:spPr>
        <a:xfrm>
          <a:off x="10426700" y="1676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50379</xdr:rowOff>
    </xdr:from>
    <xdr:ext cx="534377" cy="259045"/>
    <xdr:sp macro="" textlink="">
      <xdr:nvSpPr>
        <xdr:cNvPr id="472" name="土木費該当値テキスト"/>
        <xdr:cNvSpPr txBox="1"/>
      </xdr:nvSpPr>
      <xdr:spPr>
        <a:xfrm>
          <a:off x="10528300" y="1668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27,712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148898</xdr:rowOff>
    </xdr:from>
    <xdr:to>
      <xdr:col>14</xdr:col>
      <xdr:colOff>79375</xdr:colOff>
      <xdr:row>98</xdr:row>
      <xdr:rowOff>79048</xdr:rowOff>
    </xdr:to>
    <xdr:sp macro="" textlink="">
      <xdr:nvSpPr>
        <xdr:cNvPr id="473" name="円/楕円 472"/>
        <xdr:cNvSpPr/>
      </xdr:nvSpPr>
      <xdr:spPr>
        <a:xfrm>
          <a:off x="9588500" y="1677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70175</xdr:rowOff>
    </xdr:from>
    <xdr:ext cx="534377" cy="259045"/>
    <xdr:sp macro="" textlink="">
      <xdr:nvSpPr>
        <xdr:cNvPr id="474" name="テキスト ボックス 473"/>
        <xdr:cNvSpPr txBox="1"/>
      </xdr:nvSpPr>
      <xdr:spPr>
        <a:xfrm>
          <a:off x="9372111" y="1687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150685</xdr:rowOff>
    </xdr:from>
    <xdr:to>
      <xdr:col>12</xdr:col>
      <xdr:colOff>561975</xdr:colOff>
      <xdr:row>98</xdr:row>
      <xdr:rowOff>80835</xdr:rowOff>
    </xdr:to>
    <xdr:sp macro="" textlink="">
      <xdr:nvSpPr>
        <xdr:cNvPr id="475" name="円/楕円 474"/>
        <xdr:cNvSpPr/>
      </xdr:nvSpPr>
      <xdr:spPr>
        <a:xfrm>
          <a:off x="8699500" y="1678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71962</xdr:rowOff>
    </xdr:from>
    <xdr:ext cx="534377" cy="259045"/>
    <xdr:sp macro="" textlink="">
      <xdr:nvSpPr>
        <xdr:cNvPr id="476" name="テキスト ボックス 475"/>
        <xdr:cNvSpPr txBox="1"/>
      </xdr:nvSpPr>
      <xdr:spPr>
        <a:xfrm>
          <a:off x="8483111" y="1687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1758</xdr:rowOff>
    </xdr:from>
    <xdr:to>
      <xdr:col>11</xdr:col>
      <xdr:colOff>358775</xdr:colOff>
      <xdr:row>98</xdr:row>
      <xdr:rowOff>103358</xdr:rowOff>
    </xdr:to>
    <xdr:sp macro="" textlink="">
      <xdr:nvSpPr>
        <xdr:cNvPr id="477" name="円/楕円 476"/>
        <xdr:cNvSpPr/>
      </xdr:nvSpPr>
      <xdr:spPr>
        <a:xfrm>
          <a:off x="7810500" y="1680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94485</xdr:rowOff>
    </xdr:from>
    <xdr:ext cx="534377" cy="259045"/>
    <xdr:sp macro="" textlink="">
      <xdr:nvSpPr>
        <xdr:cNvPr id="478" name="テキスト ボックス 477"/>
        <xdr:cNvSpPr txBox="1"/>
      </xdr:nvSpPr>
      <xdr:spPr>
        <a:xfrm>
          <a:off x="7594111" y="1689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19,060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147706</xdr:rowOff>
    </xdr:from>
    <xdr:to>
      <xdr:col>10</xdr:col>
      <xdr:colOff>155575</xdr:colOff>
      <xdr:row>98</xdr:row>
      <xdr:rowOff>77856</xdr:rowOff>
    </xdr:to>
    <xdr:sp macro="" textlink="">
      <xdr:nvSpPr>
        <xdr:cNvPr id="479" name="円/楕円 478"/>
        <xdr:cNvSpPr/>
      </xdr:nvSpPr>
      <xdr:spPr>
        <a:xfrm>
          <a:off x="6921500" y="1677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68983</xdr:rowOff>
    </xdr:from>
    <xdr:ext cx="534377" cy="259045"/>
    <xdr:sp macro="" textlink="">
      <xdr:nvSpPr>
        <xdr:cNvPr id="480" name="テキスト ボックス 479"/>
        <xdr:cNvSpPr txBox="1"/>
      </xdr:nvSpPr>
      <xdr:spPr>
        <a:xfrm>
          <a:off x="6705111" y="168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136099</xdr:rowOff>
    </xdr:from>
    <xdr:to>
      <xdr:col>23</xdr:col>
      <xdr:colOff>517525</xdr:colOff>
      <xdr:row>37</xdr:row>
      <xdr:rowOff>140957</xdr:rowOff>
    </xdr:to>
    <xdr:cxnSp macro="">
      <xdr:nvCxnSpPr>
        <xdr:cNvPr id="506" name="直線コネクタ 505"/>
        <xdr:cNvCxnSpPr/>
      </xdr:nvCxnSpPr>
      <xdr:spPr>
        <a:xfrm flipV="1">
          <a:off x="15481300" y="6479749"/>
          <a:ext cx="8382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115549</xdr:rowOff>
    </xdr:from>
    <xdr:ext cx="534377" cy="259045"/>
    <xdr:sp macro="" textlink="">
      <xdr:nvSpPr>
        <xdr:cNvPr id="507" name="消防費平均値テキスト"/>
        <xdr:cNvSpPr txBox="1"/>
      </xdr:nvSpPr>
      <xdr:spPr>
        <a:xfrm>
          <a:off x="16370300" y="6116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111982</xdr:rowOff>
    </xdr:from>
    <xdr:to>
      <xdr:col>22</xdr:col>
      <xdr:colOff>365125</xdr:colOff>
      <xdr:row>37</xdr:row>
      <xdr:rowOff>140957</xdr:rowOff>
    </xdr:to>
    <xdr:cxnSp macro="">
      <xdr:nvCxnSpPr>
        <xdr:cNvPr id="509" name="直線コネクタ 508"/>
        <xdr:cNvCxnSpPr/>
      </xdr:nvCxnSpPr>
      <xdr:spPr>
        <a:xfrm>
          <a:off x="14592300" y="6455632"/>
          <a:ext cx="889000" cy="2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20832</xdr:rowOff>
    </xdr:from>
    <xdr:ext cx="534377" cy="259045"/>
    <xdr:sp macro="" textlink="">
      <xdr:nvSpPr>
        <xdr:cNvPr id="511" name="テキスト ボックス 510"/>
        <xdr:cNvSpPr txBox="1"/>
      </xdr:nvSpPr>
      <xdr:spPr>
        <a:xfrm>
          <a:off x="15214111" y="58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111982</xdr:rowOff>
    </xdr:from>
    <xdr:to>
      <xdr:col>21</xdr:col>
      <xdr:colOff>161925</xdr:colOff>
      <xdr:row>37</xdr:row>
      <xdr:rowOff>117068</xdr:rowOff>
    </xdr:to>
    <xdr:cxnSp macro="">
      <xdr:nvCxnSpPr>
        <xdr:cNvPr id="512" name="直線コネクタ 511"/>
        <xdr:cNvCxnSpPr/>
      </xdr:nvCxnSpPr>
      <xdr:spPr>
        <a:xfrm flipV="1">
          <a:off x="13703300" y="6455632"/>
          <a:ext cx="889000" cy="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56323</xdr:rowOff>
    </xdr:from>
    <xdr:ext cx="534377" cy="259045"/>
    <xdr:sp macro="" textlink="">
      <xdr:nvSpPr>
        <xdr:cNvPr id="514" name="テキスト ボックス 513"/>
        <xdr:cNvSpPr txBox="1"/>
      </xdr:nvSpPr>
      <xdr:spPr>
        <a:xfrm>
          <a:off x="14325111" y="5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38602</xdr:rowOff>
    </xdr:from>
    <xdr:to>
      <xdr:col>19</xdr:col>
      <xdr:colOff>644525</xdr:colOff>
      <xdr:row>37</xdr:row>
      <xdr:rowOff>117068</xdr:rowOff>
    </xdr:to>
    <xdr:cxnSp macro="">
      <xdr:nvCxnSpPr>
        <xdr:cNvPr id="515" name="直線コネクタ 514"/>
        <xdr:cNvCxnSpPr/>
      </xdr:nvCxnSpPr>
      <xdr:spPr>
        <a:xfrm>
          <a:off x="12814300" y="6382252"/>
          <a:ext cx="889000" cy="7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102157</xdr:rowOff>
    </xdr:from>
    <xdr:ext cx="534377" cy="259045"/>
    <xdr:sp macro="" textlink="">
      <xdr:nvSpPr>
        <xdr:cNvPr id="517" name="テキスト ボックス 516"/>
        <xdr:cNvSpPr txBox="1"/>
      </xdr:nvSpPr>
      <xdr:spPr>
        <a:xfrm>
          <a:off x="13436111" y="59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118959</xdr:rowOff>
    </xdr:from>
    <xdr:ext cx="534377" cy="259045"/>
    <xdr:sp macro="" textlink="">
      <xdr:nvSpPr>
        <xdr:cNvPr id="519" name="テキスト ボックス 518"/>
        <xdr:cNvSpPr txBox="1"/>
      </xdr:nvSpPr>
      <xdr:spPr>
        <a:xfrm>
          <a:off x="12547111" y="59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85299</xdr:rowOff>
    </xdr:from>
    <xdr:to>
      <xdr:col>23</xdr:col>
      <xdr:colOff>568325</xdr:colOff>
      <xdr:row>38</xdr:row>
      <xdr:rowOff>15449</xdr:rowOff>
    </xdr:to>
    <xdr:sp macro="" textlink="">
      <xdr:nvSpPr>
        <xdr:cNvPr id="525" name="円/楕円 524"/>
        <xdr:cNvSpPr/>
      </xdr:nvSpPr>
      <xdr:spPr>
        <a:xfrm>
          <a:off x="16268700" y="642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63726</xdr:rowOff>
    </xdr:from>
    <xdr:ext cx="534377" cy="259045"/>
    <xdr:sp macro="" textlink="">
      <xdr:nvSpPr>
        <xdr:cNvPr id="526" name="消防費該当値テキスト"/>
        <xdr:cNvSpPr txBox="1"/>
      </xdr:nvSpPr>
      <xdr:spPr>
        <a:xfrm>
          <a:off x="16370300" y="640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11,063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90157</xdr:rowOff>
    </xdr:from>
    <xdr:to>
      <xdr:col>22</xdr:col>
      <xdr:colOff>415925</xdr:colOff>
      <xdr:row>38</xdr:row>
      <xdr:rowOff>20307</xdr:rowOff>
    </xdr:to>
    <xdr:sp macro="" textlink="">
      <xdr:nvSpPr>
        <xdr:cNvPr id="527" name="円/楕円 526"/>
        <xdr:cNvSpPr/>
      </xdr:nvSpPr>
      <xdr:spPr>
        <a:xfrm>
          <a:off x="15430500" y="643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11434</xdr:rowOff>
    </xdr:from>
    <xdr:ext cx="534377" cy="259045"/>
    <xdr:sp macro="" textlink="">
      <xdr:nvSpPr>
        <xdr:cNvPr id="528" name="テキスト ボックス 527"/>
        <xdr:cNvSpPr txBox="1"/>
      </xdr:nvSpPr>
      <xdr:spPr>
        <a:xfrm>
          <a:off x="15214111" y="652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61182</xdr:rowOff>
    </xdr:from>
    <xdr:to>
      <xdr:col>21</xdr:col>
      <xdr:colOff>212725</xdr:colOff>
      <xdr:row>37</xdr:row>
      <xdr:rowOff>162782</xdr:rowOff>
    </xdr:to>
    <xdr:sp macro="" textlink="">
      <xdr:nvSpPr>
        <xdr:cNvPr id="529" name="円/楕円 528"/>
        <xdr:cNvSpPr/>
      </xdr:nvSpPr>
      <xdr:spPr>
        <a:xfrm>
          <a:off x="14541500" y="64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153909</xdr:rowOff>
    </xdr:from>
    <xdr:ext cx="534377" cy="259045"/>
    <xdr:sp macro="" textlink="">
      <xdr:nvSpPr>
        <xdr:cNvPr id="530" name="テキスト ボックス 529"/>
        <xdr:cNvSpPr txBox="1"/>
      </xdr:nvSpPr>
      <xdr:spPr>
        <a:xfrm>
          <a:off x="14325111" y="649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66268</xdr:rowOff>
    </xdr:from>
    <xdr:to>
      <xdr:col>20</xdr:col>
      <xdr:colOff>9525</xdr:colOff>
      <xdr:row>37</xdr:row>
      <xdr:rowOff>167869</xdr:rowOff>
    </xdr:to>
    <xdr:sp macro="" textlink="">
      <xdr:nvSpPr>
        <xdr:cNvPr id="531" name="円/楕円 530"/>
        <xdr:cNvSpPr/>
      </xdr:nvSpPr>
      <xdr:spPr>
        <a:xfrm>
          <a:off x="13652500" y="64099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158996</xdr:rowOff>
    </xdr:from>
    <xdr:ext cx="534377" cy="259045"/>
    <xdr:sp macro="" textlink="">
      <xdr:nvSpPr>
        <xdr:cNvPr id="532" name="テキスト ボックス 531"/>
        <xdr:cNvSpPr txBox="1"/>
      </xdr:nvSpPr>
      <xdr:spPr>
        <a:xfrm>
          <a:off x="13436111" y="650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159252</xdr:rowOff>
    </xdr:from>
    <xdr:to>
      <xdr:col>18</xdr:col>
      <xdr:colOff>492125</xdr:colOff>
      <xdr:row>37</xdr:row>
      <xdr:rowOff>89402</xdr:rowOff>
    </xdr:to>
    <xdr:sp macro="" textlink="">
      <xdr:nvSpPr>
        <xdr:cNvPr id="533" name="円/楕円 532"/>
        <xdr:cNvSpPr/>
      </xdr:nvSpPr>
      <xdr:spPr>
        <a:xfrm>
          <a:off x="12763500" y="633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80529</xdr:rowOff>
    </xdr:from>
    <xdr:ext cx="534377" cy="259045"/>
    <xdr:sp macro="" textlink="">
      <xdr:nvSpPr>
        <xdr:cNvPr id="534" name="テキスト ボックス 533"/>
        <xdr:cNvSpPr txBox="1"/>
      </xdr:nvSpPr>
      <xdr:spPr>
        <a:xfrm>
          <a:off x="12547111" y="642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43,361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136233</xdr:rowOff>
    </xdr:from>
    <xdr:to>
      <xdr:col>23</xdr:col>
      <xdr:colOff>517525</xdr:colOff>
      <xdr:row>59</xdr:row>
      <xdr:rowOff>13227</xdr:rowOff>
    </xdr:to>
    <xdr:cxnSp macro="">
      <xdr:nvCxnSpPr>
        <xdr:cNvPr id="564" name="直線コネクタ 563"/>
        <xdr:cNvCxnSpPr/>
      </xdr:nvCxnSpPr>
      <xdr:spPr>
        <a:xfrm flipV="1">
          <a:off x="15481300" y="10080333"/>
          <a:ext cx="838200" cy="4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113625</xdr:rowOff>
    </xdr:from>
    <xdr:ext cx="534377" cy="259045"/>
    <xdr:sp macro="" textlink="">
      <xdr:nvSpPr>
        <xdr:cNvPr id="565" name="教育費平均値テキスト"/>
        <xdr:cNvSpPr txBox="1"/>
      </xdr:nvSpPr>
      <xdr:spPr>
        <a:xfrm>
          <a:off x="16370300" y="954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9017</xdr:rowOff>
    </xdr:from>
    <xdr:to>
      <xdr:col>22</xdr:col>
      <xdr:colOff>365125</xdr:colOff>
      <xdr:row>59</xdr:row>
      <xdr:rowOff>13227</xdr:rowOff>
    </xdr:to>
    <xdr:cxnSp macro="">
      <xdr:nvCxnSpPr>
        <xdr:cNvPr id="567" name="直線コネクタ 566"/>
        <xdr:cNvCxnSpPr/>
      </xdr:nvCxnSpPr>
      <xdr:spPr>
        <a:xfrm>
          <a:off x="14592300" y="9953117"/>
          <a:ext cx="889000" cy="17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69" name="テキスト ボックス 568"/>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9017</xdr:rowOff>
    </xdr:from>
    <xdr:to>
      <xdr:col>21</xdr:col>
      <xdr:colOff>161925</xdr:colOff>
      <xdr:row>59</xdr:row>
      <xdr:rowOff>4464</xdr:rowOff>
    </xdr:to>
    <xdr:cxnSp macro="">
      <xdr:nvCxnSpPr>
        <xdr:cNvPr id="570" name="直線コネクタ 569"/>
        <xdr:cNvCxnSpPr/>
      </xdr:nvCxnSpPr>
      <xdr:spPr>
        <a:xfrm flipV="1">
          <a:off x="13703300" y="9953117"/>
          <a:ext cx="889000" cy="16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2" name="テキスト ボックス 571"/>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102133</xdr:rowOff>
    </xdr:from>
    <xdr:to>
      <xdr:col>19</xdr:col>
      <xdr:colOff>644525</xdr:colOff>
      <xdr:row>59</xdr:row>
      <xdr:rowOff>4464</xdr:rowOff>
    </xdr:to>
    <xdr:cxnSp macro="">
      <xdr:nvCxnSpPr>
        <xdr:cNvPr id="573" name="直線コネクタ 572"/>
        <xdr:cNvCxnSpPr/>
      </xdr:nvCxnSpPr>
      <xdr:spPr>
        <a:xfrm>
          <a:off x="12814300" y="10046233"/>
          <a:ext cx="889000" cy="7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75" name="テキスト ボックス 574"/>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77" name="テキスト ボックス 576"/>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85433</xdr:rowOff>
    </xdr:from>
    <xdr:to>
      <xdr:col>23</xdr:col>
      <xdr:colOff>568325</xdr:colOff>
      <xdr:row>59</xdr:row>
      <xdr:rowOff>15583</xdr:rowOff>
    </xdr:to>
    <xdr:sp macro="" textlink="">
      <xdr:nvSpPr>
        <xdr:cNvPr id="583" name="円/楕円 582"/>
        <xdr:cNvSpPr/>
      </xdr:nvSpPr>
      <xdr:spPr>
        <a:xfrm>
          <a:off x="16268700" y="1002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360</xdr:rowOff>
    </xdr:from>
    <xdr:ext cx="534377" cy="259045"/>
    <xdr:sp macro="" textlink="">
      <xdr:nvSpPr>
        <xdr:cNvPr id="584" name="教育費該当値テキスト"/>
        <xdr:cNvSpPr txBox="1"/>
      </xdr:nvSpPr>
      <xdr:spPr>
        <a:xfrm>
          <a:off x="16370300" y="994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24,182</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133877</xdr:rowOff>
    </xdr:from>
    <xdr:to>
      <xdr:col>22</xdr:col>
      <xdr:colOff>415925</xdr:colOff>
      <xdr:row>59</xdr:row>
      <xdr:rowOff>64027</xdr:rowOff>
    </xdr:to>
    <xdr:sp macro="" textlink="">
      <xdr:nvSpPr>
        <xdr:cNvPr id="585" name="円/楕円 584"/>
        <xdr:cNvSpPr/>
      </xdr:nvSpPr>
      <xdr:spPr>
        <a:xfrm>
          <a:off x="15430500" y="1007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55154</xdr:rowOff>
    </xdr:from>
    <xdr:ext cx="534377" cy="259045"/>
    <xdr:sp macro="" textlink="">
      <xdr:nvSpPr>
        <xdr:cNvPr id="586" name="テキスト ボックス 585"/>
        <xdr:cNvSpPr txBox="1"/>
      </xdr:nvSpPr>
      <xdr:spPr>
        <a:xfrm>
          <a:off x="15214111" y="1017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129667</xdr:rowOff>
    </xdr:from>
    <xdr:to>
      <xdr:col>21</xdr:col>
      <xdr:colOff>212725</xdr:colOff>
      <xdr:row>58</xdr:row>
      <xdr:rowOff>59817</xdr:rowOff>
    </xdr:to>
    <xdr:sp macro="" textlink="">
      <xdr:nvSpPr>
        <xdr:cNvPr id="587" name="円/楕円 586"/>
        <xdr:cNvSpPr/>
      </xdr:nvSpPr>
      <xdr:spPr>
        <a:xfrm>
          <a:off x="14541500" y="99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50944</xdr:rowOff>
    </xdr:from>
    <xdr:ext cx="534377" cy="259045"/>
    <xdr:sp macro="" textlink="">
      <xdr:nvSpPr>
        <xdr:cNvPr id="588" name="テキスト ボックス 587"/>
        <xdr:cNvSpPr txBox="1"/>
      </xdr:nvSpPr>
      <xdr:spPr>
        <a:xfrm>
          <a:off x="14325111" y="999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125114</xdr:rowOff>
    </xdr:from>
    <xdr:to>
      <xdr:col>20</xdr:col>
      <xdr:colOff>9525</xdr:colOff>
      <xdr:row>59</xdr:row>
      <xdr:rowOff>55264</xdr:rowOff>
    </xdr:to>
    <xdr:sp macro="" textlink="">
      <xdr:nvSpPr>
        <xdr:cNvPr id="589" name="円/楕円 588"/>
        <xdr:cNvSpPr/>
      </xdr:nvSpPr>
      <xdr:spPr>
        <a:xfrm>
          <a:off x="13652500" y="1006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46391</xdr:rowOff>
    </xdr:from>
    <xdr:ext cx="534377" cy="259045"/>
    <xdr:sp macro="" textlink="">
      <xdr:nvSpPr>
        <xdr:cNvPr id="590" name="テキスト ボックス 589"/>
        <xdr:cNvSpPr txBox="1"/>
      </xdr:nvSpPr>
      <xdr:spPr>
        <a:xfrm>
          <a:off x="13436111" y="1016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51333</xdr:rowOff>
    </xdr:from>
    <xdr:to>
      <xdr:col>18</xdr:col>
      <xdr:colOff>492125</xdr:colOff>
      <xdr:row>58</xdr:row>
      <xdr:rowOff>152933</xdr:rowOff>
    </xdr:to>
    <xdr:sp macro="" textlink="">
      <xdr:nvSpPr>
        <xdr:cNvPr id="591" name="円/楕円 590"/>
        <xdr:cNvSpPr/>
      </xdr:nvSpPr>
      <xdr:spPr>
        <a:xfrm>
          <a:off x="12763500" y="999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144060</xdr:rowOff>
    </xdr:from>
    <xdr:ext cx="534377" cy="259045"/>
    <xdr:sp macro="" textlink="">
      <xdr:nvSpPr>
        <xdr:cNvPr id="592" name="テキスト ボックス 591"/>
        <xdr:cNvSpPr txBox="1"/>
      </xdr:nvSpPr>
      <xdr:spPr>
        <a:xfrm>
          <a:off x="12547111" y="1008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25,972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20828</xdr:rowOff>
    </xdr:from>
    <xdr:to>
      <xdr:col>23</xdr:col>
      <xdr:colOff>517525</xdr:colOff>
      <xdr:row>79</xdr:row>
      <xdr:rowOff>25527</xdr:rowOff>
    </xdr:to>
    <xdr:cxnSp macro="">
      <xdr:nvCxnSpPr>
        <xdr:cNvPr id="621" name="直線コネクタ 620"/>
        <xdr:cNvCxnSpPr/>
      </xdr:nvCxnSpPr>
      <xdr:spPr>
        <a:xfrm>
          <a:off x="15481300" y="13565378"/>
          <a:ext cx="8382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20828</xdr:rowOff>
    </xdr:from>
    <xdr:to>
      <xdr:col>22</xdr:col>
      <xdr:colOff>365125</xdr:colOff>
      <xdr:row>79</xdr:row>
      <xdr:rowOff>41529</xdr:rowOff>
    </xdr:to>
    <xdr:cxnSp macro="">
      <xdr:nvCxnSpPr>
        <xdr:cNvPr id="624" name="直線コネクタ 623"/>
        <xdr:cNvCxnSpPr/>
      </xdr:nvCxnSpPr>
      <xdr:spPr>
        <a:xfrm flipV="1">
          <a:off x="14592300" y="13565378"/>
          <a:ext cx="8890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39624</xdr:rowOff>
    </xdr:from>
    <xdr:to>
      <xdr:col>21</xdr:col>
      <xdr:colOff>161925</xdr:colOff>
      <xdr:row>79</xdr:row>
      <xdr:rowOff>41529</xdr:rowOff>
    </xdr:to>
    <xdr:cxnSp macro="">
      <xdr:nvCxnSpPr>
        <xdr:cNvPr id="627" name="直線コネクタ 626"/>
        <xdr:cNvCxnSpPr/>
      </xdr:nvCxnSpPr>
      <xdr:spPr>
        <a:xfrm>
          <a:off x="13703300" y="1358417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29" name="テキスト ボックス 628"/>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35561</xdr:rowOff>
    </xdr:from>
    <xdr:to>
      <xdr:col>19</xdr:col>
      <xdr:colOff>644525</xdr:colOff>
      <xdr:row>79</xdr:row>
      <xdr:rowOff>39624</xdr:rowOff>
    </xdr:to>
    <xdr:cxnSp macro="">
      <xdr:nvCxnSpPr>
        <xdr:cNvPr id="630" name="直線コネクタ 629"/>
        <xdr:cNvCxnSpPr/>
      </xdr:nvCxnSpPr>
      <xdr:spPr>
        <a:xfrm>
          <a:off x="12814300" y="13580111"/>
          <a:ext cx="889000" cy="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1" name="フローチャート : 判断 630"/>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2" name="テキスト ボックス 631"/>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3" name="フローチャート : 判断 632"/>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4" name="テキスト ボックス 633"/>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146177</xdr:rowOff>
    </xdr:from>
    <xdr:to>
      <xdr:col>23</xdr:col>
      <xdr:colOff>568325</xdr:colOff>
      <xdr:row>79</xdr:row>
      <xdr:rowOff>76327</xdr:rowOff>
    </xdr:to>
    <xdr:sp macro="" textlink="">
      <xdr:nvSpPr>
        <xdr:cNvPr id="640" name="円/楕円 639"/>
        <xdr:cNvSpPr/>
      </xdr:nvSpPr>
      <xdr:spPr>
        <a:xfrm>
          <a:off x="16268700" y="1351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378565" cy="259045"/>
    <xdr:sp macro="" textlink="">
      <xdr:nvSpPr>
        <xdr:cNvPr id="641" name="災害復旧費該当値テキスト"/>
        <xdr:cNvSpPr txBox="1"/>
      </xdr:nvSpPr>
      <xdr:spPr>
        <a:xfrm>
          <a:off x="16370300" y="13458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141478</xdr:rowOff>
    </xdr:from>
    <xdr:to>
      <xdr:col>22</xdr:col>
      <xdr:colOff>415925</xdr:colOff>
      <xdr:row>79</xdr:row>
      <xdr:rowOff>71628</xdr:rowOff>
    </xdr:to>
    <xdr:sp macro="" textlink="">
      <xdr:nvSpPr>
        <xdr:cNvPr id="642" name="円/楕円 641"/>
        <xdr:cNvSpPr/>
      </xdr:nvSpPr>
      <xdr:spPr>
        <a:xfrm>
          <a:off x="15430500" y="1351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62755</xdr:rowOff>
    </xdr:from>
    <xdr:ext cx="378565" cy="259045"/>
    <xdr:sp macro="" textlink="">
      <xdr:nvSpPr>
        <xdr:cNvPr id="643" name="テキスト ボックス 642"/>
        <xdr:cNvSpPr txBox="1"/>
      </xdr:nvSpPr>
      <xdr:spPr>
        <a:xfrm>
          <a:off x="15292017" y="13607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162179</xdr:rowOff>
    </xdr:from>
    <xdr:to>
      <xdr:col>21</xdr:col>
      <xdr:colOff>212725</xdr:colOff>
      <xdr:row>79</xdr:row>
      <xdr:rowOff>92329</xdr:rowOff>
    </xdr:to>
    <xdr:sp macro="" textlink="">
      <xdr:nvSpPr>
        <xdr:cNvPr id="644" name="円/楕円 643"/>
        <xdr:cNvSpPr/>
      </xdr:nvSpPr>
      <xdr:spPr>
        <a:xfrm>
          <a:off x="14541500" y="1353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83456</xdr:rowOff>
    </xdr:from>
    <xdr:ext cx="313932" cy="259045"/>
    <xdr:sp macro="" textlink="">
      <xdr:nvSpPr>
        <xdr:cNvPr id="645" name="テキスト ボックス 644"/>
        <xdr:cNvSpPr txBox="1"/>
      </xdr:nvSpPr>
      <xdr:spPr>
        <a:xfrm>
          <a:off x="14435333" y="136280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160274</xdr:rowOff>
    </xdr:from>
    <xdr:to>
      <xdr:col>20</xdr:col>
      <xdr:colOff>9525</xdr:colOff>
      <xdr:row>79</xdr:row>
      <xdr:rowOff>90424</xdr:rowOff>
    </xdr:to>
    <xdr:sp macro="" textlink="">
      <xdr:nvSpPr>
        <xdr:cNvPr id="646" name="円/楕円 645"/>
        <xdr:cNvSpPr/>
      </xdr:nvSpPr>
      <xdr:spPr>
        <a:xfrm>
          <a:off x="13652500" y="1353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81551</xdr:rowOff>
    </xdr:from>
    <xdr:ext cx="313932" cy="259045"/>
    <xdr:sp macro="" textlink="">
      <xdr:nvSpPr>
        <xdr:cNvPr id="647" name="テキスト ボックス 646"/>
        <xdr:cNvSpPr txBox="1"/>
      </xdr:nvSpPr>
      <xdr:spPr>
        <a:xfrm>
          <a:off x="13546333" y="13626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156211</xdr:rowOff>
    </xdr:from>
    <xdr:to>
      <xdr:col>18</xdr:col>
      <xdr:colOff>492125</xdr:colOff>
      <xdr:row>79</xdr:row>
      <xdr:rowOff>86361</xdr:rowOff>
    </xdr:to>
    <xdr:sp macro="" textlink="">
      <xdr:nvSpPr>
        <xdr:cNvPr id="648" name="円/楕円 647"/>
        <xdr:cNvSpPr/>
      </xdr:nvSpPr>
      <xdr:spPr>
        <a:xfrm>
          <a:off x="127635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77488</xdr:rowOff>
    </xdr:from>
    <xdr:ext cx="313932" cy="259045"/>
    <xdr:sp macro="" textlink="">
      <xdr:nvSpPr>
        <xdr:cNvPr id="649" name="テキスト ボックス 648"/>
        <xdr:cNvSpPr txBox="1"/>
      </xdr:nvSpPr>
      <xdr:spPr>
        <a:xfrm>
          <a:off x="12657333" y="13622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119844</xdr:rowOff>
    </xdr:from>
    <xdr:to>
      <xdr:col>23</xdr:col>
      <xdr:colOff>517525</xdr:colOff>
      <xdr:row>96</xdr:row>
      <xdr:rowOff>167280</xdr:rowOff>
    </xdr:to>
    <xdr:cxnSp macro="">
      <xdr:nvCxnSpPr>
        <xdr:cNvPr id="680" name="直線コネクタ 679"/>
        <xdr:cNvCxnSpPr/>
      </xdr:nvCxnSpPr>
      <xdr:spPr>
        <a:xfrm>
          <a:off x="15481300" y="16579044"/>
          <a:ext cx="838200" cy="4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13952</xdr:rowOff>
    </xdr:from>
    <xdr:ext cx="534377" cy="259045"/>
    <xdr:sp macro="" textlink="">
      <xdr:nvSpPr>
        <xdr:cNvPr id="681" name="公債費平均値テキスト"/>
        <xdr:cNvSpPr txBox="1"/>
      </xdr:nvSpPr>
      <xdr:spPr>
        <a:xfrm>
          <a:off x="16370300" y="16301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59821</xdr:rowOff>
    </xdr:from>
    <xdr:to>
      <xdr:col>22</xdr:col>
      <xdr:colOff>365125</xdr:colOff>
      <xdr:row>96</xdr:row>
      <xdr:rowOff>119844</xdr:rowOff>
    </xdr:to>
    <xdr:cxnSp macro="">
      <xdr:nvCxnSpPr>
        <xdr:cNvPr id="683" name="直線コネクタ 682"/>
        <xdr:cNvCxnSpPr/>
      </xdr:nvCxnSpPr>
      <xdr:spPr>
        <a:xfrm>
          <a:off x="14592300" y="16519021"/>
          <a:ext cx="889000" cy="6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85" name="テキスト ボックス 684"/>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59821</xdr:rowOff>
    </xdr:from>
    <xdr:to>
      <xdr:col>21</xdr:col>
      <xdr:colOff>161925</xdr:colOff>
      <xdr:row>96</xdr:row>
      <xdr:rowOff>121069</xdr:rowOff>
    </xdr:to>
    <xdr:cxnSp macro="">
      <xdr:nvCxnSpPr>
        <xdr:cNvPr id="686" name="直線コネクタ 685"/>
        <xdr:cNvCxnSpPr/>
      </xdr:nvCxnSpPr>
      <xdr:spPr>
        <a:xfrm flipV="1">
          <a:off x="13703300" y="16519021"/>
          <a:ext cx="889000" cy="6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688" name="テキスト ボックス 687"/>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121069</xdr:rowOff>
    </xdr:from>
    <xdr:to>
      <xdr:col>19</xdr:col>
      <xdr:colOff>644525</xdr:colOff>
      <xdr:row>97</xdr:row>
      <xdr:rowOff>3944</xdr:rowOff>
    </xdr:to>
    <xdr:cxnSp macro="">
      <xdr:nvCxnSpPr>
        <xdr:cNvPr id="689" name="直線コネクタ 688"/>
        <xdr:cNvCxnSpPr/>
      </xdr:nvCxnSpPr>
      <xdr:spPr>
        <a:xfrm flipV="1">
          <a:off x="12814300" y="16580269"/>
          <a:ext cx="889000" cy="5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0" name="フローチャート : 判断 689"/>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691" name="テキスト ボックス 690"/>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2" name="フローチャート : 判断 691"/>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693" name="テキスト ボックス 692"/>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116480</xdr:rowOff>
    </xdr:from>
    <xdr:to>
      <xdr:col>23</xdr:col>
      <xdr:colOff>568325</xdr:colOff>
      <xdr:row>97</xdr:row>
      <xdr:rowOff>46630</xdr:rowOff>
    </xdr:to>
    <xdr:sp macro="" textlink="">
      <xdr:nvSpPr>
        <xdr:cNvPr id="699" name="円/楕円 698"/>
        <xdr:cNvSpPr/>
      </xdr:nvSpPr>
      <xdr:spPr>
        <a:xfrm>
          <a:off x="16268700" y="165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94907</xdr:rowOff>
    </xdr:from>
    <xdr:ext cx="534377" cy="259045"/>
    <xdr:sp macro="" textlink="">
      <xdr:nvSpPr>
        <xdr:cNvPr id="700" name="公債費該当値テキスト"/>
        <xdr:cNvSpPr txBox="1"/>
      </xdr:nvSpPr>
      <xdr:spPr>
        <a:xfrm>
          <a:off x="16370300" y="1655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27,311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69044</xdr:rowOff>
    </xdr:from>
    <xdr:to>
      <xdr:col>22</xdr:col>
      <xdr:colOff>415925</xdr:colOff>
      <xdr:row>96</xdr:row>
      <xdr:rowOff>170644</xdr:rowOff>
    </xdr:to>
    <xdr:sp macro="" textlink="">
      <xdr:nvSpPr>
        <xdr:cNvPr id="701" name="円/楕円 700"/>
        <xdr:cNvSpPr/>
      </xdr:nvSpPr>
      <xdr:spPr>
        <a:xfrm>
          <a:off x="15430500" y="1652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161771</xdr:rowOff>
    </xdr:from>
    <xdr:ext cx="534377" cy="259045"/>
    <xdr:sp macro="" textlink="">
      <xdr:nvSpPr>
        <xdr:cNvPr id="702" name="テキスト ボックス 701"/>
        <xdr:cNvSpPr txBox="1"/>
      </xdr:nvSpPr>
      <xdr:spPr>
        <a:xfrm>
          <a:off x="15214111" y="1662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30,216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9021</xdr:rowOff>
    </xdr:from>
    <xdr:to>
      <xdr:col>21</xdr:col>
      <xdr:colOff>212725</xdr:colOff>
      <xdr:row>96</xdr:row>
      <xdr:rowOff>110621</xdr:rowOff>
    </xdr:to>
    <xdr:sp macro="" textlink="">
      <xdr:nvSpPr>
        <xdr:cNvPr id="703" name="円/楕円 702"/>
        <xdr:cNvSpPr/>
      </xdr:nvSpPr>
      <xdr:spPr>
        <a:xfrm>
          <a:off x="14541500" y="1646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101748</xdr:rowOff>
    </xdr:from>
    <xdr:ext cx="534377" cy="259045"/>
    <xdr:sp macro="" textlink="">
      <xdr:nvSpPr>
        <xdr:cNvPr id="704" name="テキスト ボックス 703"/>
        <xdr:cNvSpPr txBox="1"/>
      </xdr:nvSpPr>
      <xdr:spPr>
        <a:xfrm>
          <a:off x="14325111" y="1656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33,892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70269</xdr:rowOff>
    </xdr:from>
    <xdr:to>
      <xdr:col>20</xdr:col>
      <xdr:colOff>9525</xdr:colOff>
      <xdr:row>97</xdr:row>
      <xdr:rowOff>419</xdr:rowOff>
    </xdr:to>
    <xdr:sp macro="" textlink="">
      <xdr:nvSpPr>
        <xdr:cNvPr id="705" name="円/楕円 704"/>
        <xdr:cNvSpPr/>
      </xdr:nvSpPr>
      <xdr:spPr>
        <a:xfrm>
          <a:off x="13652500" y="1652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162996</xdr:rowOff>
    </xdr:from>
    <xdr:ext cx="534377" cy="259045"/>
    <xdr:sp macro="" textlink="">
      <xdr:nvSpPr>
        <xdr:cNvPr id="706" name="テキスト ボックス 705"/>
        <xdr:cNvSpPr txBox="1"/>
      </xdr:nvSpPr>
      <xdr:spPr>
        <a:xfrm>
          <a:off x="13436111" y="1662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124594</xdr:rowOff>
    </xdr:from>
    <xdr:to>
      <xdr:col>18</xdr:col>
      <xdr:colOff>492125</xdr:colOff>
      <xdr:row>97</xdr:row>
      <xdr:rowOff>54744</xdr:rowOff>
    </xdr:to>
    <xdr:sp macro="" textlink="">
      <xdr:nvSpPr>
        <xdr:cNvPr id="707" name="円/楕円 706"/>
        <xdr:cNvSpPr/>
      </xdr:nvSpPr>
      <xdr:spPr>
        <a:xfrm>
          <a:off x="12763500" y="1658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45871</xdr:rowOff>
    </xdr:from>
    <xdr:ext cx="534377" cy="259045"/>
    <xdr:sp macro="" textlink="">
      <xdr:nvSpPr>
        <xdr:cNvPr id="708" name="テキスト ボックス 707"/>
        <xdr:cNvSpPr txBox="1"/>
      </xdr:nvSpPr>
      <xdr:spPr>
        <a:xfrm>
          <a:off x="12547111" y="1667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0" name="テキスト ボックス 739"/>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3" name="テキスト ボックス 742"/>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5" name="フローチャート : 判断 744"/>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6" name="テキスト ボックス 745"/>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7" name="フローチャート : 判断 74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8" name="テキスト ボックス 74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7" name="テキスト ボックス 776"/>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79" name="テキスト ボックス 778"/>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1" name="テキスト ボックス 780"/>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3" name="テキスト ボックス 782"/>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5" name="テキスト ボックス 784"/>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89" name="直線コネクタ 788"/>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0"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2"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5"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6" name="フローチャート : 判断 795"/>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798" name="フローチャート : 判断 797"/>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9" name="テキスト ボックス 79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1" name="フローチャート : 判断 800"/>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2" name="テキスト ボックス 80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4" name="フローチャート : 判断 803"/>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6" name="フローチャート : 判断 805"/>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7" name="テキスト ボックス 806"/>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4"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6" name="テキスト ボックス 815"/>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18" name="テキスト ボックス 817"/>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0" name="テキスト ボックス 819"/>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構成比が最も大きい民生費については、類似団体平均より高い水準にある扶助費が多くの割合を占めるため、同様に類似団体平均を上回る結果となっている。</a:t>
          </a:r>
          <a:r>
            <a:rPr kumimoji="1" lang="en-US" altLang="ja-JP" sz="1300">
              <a:latin typeface="ＭＳ Ｐゴシック"/>
            </a:rPr>
            <a:t>H26</a:t>
          </a:r>
          <a:r>
            <a:rPr kumimoji="1" lang="ja-JP" altLang="en-US" sz="1300">
              <a:latin typeface="ＭＳ Ｐゴシック"/>
            </a:rPr>
            <a:t>年度から</a:t>
          </a:r>
          <a:r>
            <a:rPr kumimoji="1" lang="en-US" altLang="ja-JP" sz="1300">
              <a:latin typeface="ＭＳ Ｐゴシック"/>
            </a:rPr>
            <a:t>H27</a:t>
          </a:r>
          <a:r>
            <a:rPr kumimoji="1" lang="ja-JP" altLang="en-US" sz="1300">
              <a:latin typeface="ＭＳ Ｐゴシック"/>
            </a:rPr>
            <a:t>年度にかけて大きく増加している要因は、国民健康保険特別会計への繰出金が</a:t>
          </a:r>
          <a:r>
            <a:rPr kumimoji="1" lang="en-US" altLang="ja-JP" sz="1300">
              <a:latin typeface="ＭＳ Ｐゴシック"/>
            </a:rPr>
            <a:t>418</a:t>
          </a:r>
          <a:r>
            <a:rPr kumimoji="1" lang="ja-JP" altLang="en-US" sz="1300">
              <a:latin typeface="ＭＳ Ｐゴシック"/>
            </a:rPr>
            <a:t>百万円増加したこと等が要因である。</a:t>
          </a:r>
          <a:endParaRPr kumimoji="1" lang="en-US" altLang="ja-JP" sz="1300">
            <a:latin typeface="ＭＳ Ｐゴシック"/>
          </a:endParaRPr>
        </a:p>
        <a:p>
          <a:r>
            <a:rPr kumimoji="1" lang="ja-JP" altLang="en-US" sz="1300">
              <a:latin typeface="ＭＳ Ｐゴシック"/>
            </a:rPr>
            <a:t>次に構成比が大きい衛生費は、市民病院への支出金、清掃組合への負担金があるため、類似団体より高い水準となっている。</a:t>
          </a:r>
          <a:endParaRPr kumimoji="1" lang="en-US" altLang="ja-JP" sz="1300">
            <a:latin typeface="ＭＳ Ｐゴシック"/>
          </a:endParaRPr>
        </a:p>
        <a:p>
          <a:r>
            <a:rPr kumimoji="1" lang="ja-JP" altLang="en-US" sz="1300">
              <a:latin typeface="ＭＳ Ｐゴシック"/>
            </a:rPr>
            <a:t>一方、教育費については、類似団体平均より低い水準を推移しており、これは、他市町村に比べて社会教育施設や体育施設が少なく、維持費が掛っていないことが要因と考えられる。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財政調整基金残高：基金に頼らず行財政改革を強力に推進した結果、</a:t>
          </a:r>
          <a:r>
            <a:rPr kumimoji="1" lang="en-US" altLang="ja-JP" sz="1400">
              <a:latin typeface="ＭＳ ゴシック" pitchFamily="49" charset="-128"/>
              <a:ea typeface="ＭＳ ゴシック" pitchFamily="49" charset="-128"/>
            </a:rPr>
            <a:t>H19</a:t>
          </a:r>
          <a:r>
            <a:rPr kumimoji="1" lang="ja-JP" altLang="en-US" sz="1400">
              <a:latin typeface="ＭＳ ゴシック" pitchFamily="49" charset="-128"/>
              <a:ea typeface="ＭＳ ゴシック" pitchFamily="49" charset="-128"/>
            </a:rPr>
            <a:t>年度から積立増を行うことができており、</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年度には</a:t>
          </a:r>
          <a:r>
            <a:rPr kumimoji="1" lang="en-US" altLang="ja-JP" sz="1400">
              <a:latin typeface="ＭＳ ゴシック" pitchFamily="49" charset="-128"/>
              <a:ea typeface="ＭＳ ゴシック" pitchFamily="49" charset="-128"/>
            </a:rPr>
            <a:t>26.10</a:t>
          </a:r>
          <a:r>
            <a:rPr kumimoji="1" lang="ja-JP" altLang="en-US" sz="1400">
              <a:latin typeface="ＭＳ ゴシック" pitchFamily="49" charset="-128"/>
              <a:ea typeface="ＭＳ ゴシック" pitchFamily="49" charset="-128"/>
            </a:rPr>
            <a:t>％まで増加している。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a:t>
          </a:r>
          <a:r>
            <a:rPr kumimoji="1" lang="en-US" altLang="ja-JP" sz="1400">
              <a:latin typeface="ＭＳ ゴシック" pitchFamily="49" charset="-128"/>
              <a:ea typeface="ＭＳ ゴシック" pitchFamily="49" charset="-128"/>
            </a:rPr>
            <a:t>H23</a:t>
          </a:r>
          <a:r>
            <a:rPr kumimoji="1" lang="ja-JP" altLang="en-US" sz="1400">
              <a:latin typeface="ＭＳ ゴシック" pitchFamily="49" charset="-128"/>
              <a:ea typeface="ＭＳ ゴシック" pitchFamily="49" charset="-128"/>
            </a:rPr>
            <a:t>年度はマイナスだったが、</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年度はプラスに転じ、減債基金へ</a:t>
          </a:r>
          <a:r>
            <a:rPr kumimoji="1" lang="en-US" altLang="ja-JP" sz="1400">
              <a:latin typeface="ＭＳ ゴシック" pitchFamily="49" charset="-128"/>
              <a:ea typeface="ＭＳ ゴシック" pitchFamily="49" charset="-128"/>
            </a:rPr>
            <a:t>268</a:t>
          </a:r>
          <a:r>
            <a:rPr kumimoji="1" lang="ja-JP" altLang="en-US" sz="1400">
              <a:latin typeface="ＭＳ ゴシック" pitchFamily="49" charset="-128"/>
              <a:ea typeface="ＭＳ ゴシック" pitchFamily="49" charset="-128"/>
            </a:rPr>
            <a:t>百万円積立を行った。</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年度も引き続きプラスとなり、財政調整基金及び減債基金への積立を行った。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荒尾市国民健康保険特別会計：一般会計からの繰入のほか、国民健康保険財政調整基金の取崩により財政運営を行っていた。</a:t>
          </a:r>
          <a:r>
            <a:rPr kumimoji="1" lang="en-US" altLang="ja-JP" sz="1300">
              <a:solidFill>
                <a:schemeClr val="dk1"/>
              </a:solidFill>
              <a:effectLst/>
              <a:latin typeface="+mn-ea"/>
              <a:ea typeface="+mn-ea"/>
              <a:cs typeface="+mn-cs"/>
            </a:rPr>
            <a:t>H24</a:t>
          </a:r>
          <a:r>
            <a:rPr kumimoji="1" lang="ja-JP" altLang="ja-JP" sz="1300">
              <a:solidFill>
                <a:schemeClr val="dk1"/>
              </a:solidFill>
              <a:effectLst/>
              <a:latin typeface="+mn-ea"/>
              <a:ea typeface="+mn-ea"/>
              <a:cs typeface="+mn-cs"/>
            </a:rPr>
            <a:t>年度には基金が底を尽き、初めて赤字に転じた。</a:t>
          </a:r>
          <a:r>
            <a:rPr kumimoji="1" lang="en-US" altLang="ja-JP" sz="1300">
              <a:solidFill>
                <a:schemeClr val="dk1"/>
              </a:solidFill>
              <a:effectLst/>
              <a:latin typeface="+mn-ea"/>
              <a:ea typeface="+mn-ea"/>
              <a:cs typeface="+mn-cs"/>
            </a:rPr>
            <a:t>H25</a:t>
          </a:r>
          <a:r>
            <a:rPr kumimoji="1" lang="ja-JP" altLang="ja-JP" sz="1300">
              <a:solidFill>
                <a:schemeClr val="dk1"/>
              </a:solidFill>
              <a:effectLst/>
              <a:latin typeface="+mn-ea"/>
              <a:ea typeface="+mn-ea"/>
              <a:cs typeface="+mn-cs"/>
            </a:rPr>
            <a:t>年度は療養給付費等の減によりプラスに転じるも、</a:t>
          </a:r>
          <a:r>
            <a:rPr kumimoji="1" lang="en-US" altLang="ja-JP" sz="1300">
              <a:solidFill>
                <a:schemeClr val="dk1"/>
              </a:solidFill>
              <a:effectLst/>
              <a:latin typeface="+mn-ea"/>
              <a:ea typeface="+mn-ea"/>
              <a:cs typeface="+mn-cs"/>
            </a:rPr>
            <a:t>H26</a:t>
          </a:r>
          <a:r>
            <a:rPr kumimoji="1" lang="ja-JP" altLang="ja-JP" sz="1300">
              <a:solidFill>
                <a:schemeClr val="dk1"/>
              </a:solidFill>
              <a:effectLst/>
              <a:latin typeface="+mn-ea"/>
              <a:ea typeface="+mn-ea"/>
              <a:cs typeface="+mn-cs"/>
            </a:rPr>
            <a:t>年度</a:t>
          </a:r>
          <a:r>
            <a:rPr kumimoji="1" lang="ja-JP" altLang="en-US" sz="1300">
              <a:solidFill>
                <a:schemeClr val="dk1"/>
              </a:solidFill>
              <a:effectLst/>
              <a:latin typeface="+mn-ea"/>
              <a:ea typeface="+mn-ea"/>
              <a:cs typeface="+mn-cs"/>
            </a:rPr>
            <a:t>から</a:t>
          </a:r>
          <a:r>
            <a:rPr kumimoji="1" lang="ja-JP" altLang="ja-JP" sz="1300">
              <a:solidFill>
                <a:schemeClr val="dk1"/>
              </a:solidFill>
              <a:effectLst/>
              <a:latin typeface="+mn-ea"/>
              <a:ea typeface="+mn-ea"/>
              <a:cs typeface="+mn-cs"/>
            </a:rPr>
            <a:t>再び赤字と</a:t>
          </a:r>
          <a:r>
            <a:rPr kumimoji="1" lang="ja-JP" altLang="en-US" sz="1300">
              <a:solidFill>
                <a:schemeClr val="dk1"/>
              </a:solidFill>
              <a:effectLst/>
              <a:latin typeface="+mn-ea"/>
              <a:ea typeface="+mn-ea"/>
              <a:cs typeface="+mn-cs"/>
            </a:rPr>
            <a:t>なり、</a:t>
          </a:r>
          <a:r>
            <a:rPr kumimoji="1" lang="en-US" altLang="ja-JP" sz="1300">
              <a:solidFill>
                <a:schemeClr val="dk1"/>
              </a:solidFill>
              <a:effectLst/>
              <a:latin typeface="+mn-ea"/>
              <a:ea typeface="+mn-ea"/>
              <a:cs typeface="+mn-cs"/>
            </a:rPr>
            <a:t>H27</a:t>
          </a:r>
          <a:r>
            <a:rPr kumimoji="1" lang="ja-JP" altLang="ja-JP" sz="1300">
              <a:solidFill>
                <a:schemeClr val="dk1"/>
              </a:solidFill>
              <a:effectLst/>
              <a:latin typeface="+mn-ea"/>
              <a:ea typeface="+mn-ea"/>
              <a:cs typeface="+mn-cs"/>
            </a:rPr>
            <a:t>年度は</a:t>
          </a:r>
          <a:r>
            <a:rPr kumimoji="1" lang="ja-JP" altLang="en-US" sz="1300">
              <a:solidFill>
                <a:schemeClr val="dk1"/>
              </a:solidFill>
              <a:effectLst/>
              <a:latin typeface="+mn-ea"/>
              <a:ea typeface="+mn-ea"/>
              <a:cs typeface="+mn-cs"/>
            </a:rPr>
            <a:t>国民</a:t>
          </a:r>
          <a:r>
            <a:rPr kumimoji="1" lang="ja-JP" altLang="ja-JP" sz="1300">
              <a:solidFill>
                <a:schemeClr val="dk1"/>
              </a:solidFill>
              <a:effectLst/>
              <a:latin typeface="+mn-ea"/>
              <a:ea typeface="+mn-ea"/>
              <a:cs typeface="+mn-cs"/>
            </a:rPr>
            <a:t>健康保険財政健全化計画に対する財政支援として、</a:t>
          </a:r>
          <a:r>
            <a:rPr kumimoji="1" lang="ja-JP" altLang="en-US" sz="1300">
              <a:solidFill>
                <a:schemeClr val="dk1"/>
              </a:solidFill>
              <a:effectLst/>
              <a:latin typeface="+mn-ea"/>
              <a:ea typeface="+mn-ea"/>
              <a:cs typeface="+mn-cs"/>
            </a:rPr>
            <a:t>一般会計から</a:t>
          </a:r>
          <a:r>
            <a:rPr kumimoji="1" lang="en-US" altLang="ja-JP" sz="1300">
              <a:solidFill>
                <a:schemeClr val="dk1"/>
              </a:solidFill>
              <a:effectLst/>
              <a:latin typeface="+mn-ea"/>
              <a:ea typeface="+mn-ea"/>
              <a:cs typeface="+mn-cs"/>
            </a:rPr>
            <a:t>300</a:t>
          </a:r>
          <a:r>
            <a:rPr kumimoji="1" lang="ja-JP" altLang="ja-JP" sz="1300">
              <a:solidFill>
                <a:schemeClr val="dk1"/>
              </a:solidFill>
              <a:effectLst/>
              <a:latin typeface="+mn-ea"/>
              <a:ea typeface="+mn-ea"/>
              <a:cs typeface="+mn-cs"/>
            </a:rPr>
            <a:t>百万円の基準外繰出しを行っ</a:t>
          </a:r>
          <a:r>
            <a:rPr kumimoji="1" lang="ja-JP" altLang="en-US" sz="1300">
              <a:solidFill>
                <a:schemeClr val="dk1"/>
              </a:solidFill>
              <a:effectLst/>
              <a:latin typeface="+mn-ea"/>
              <a:ea typeface="+mn-ea"/>
              <a:cs typeface="+mn-cs"/>
            </a:rPr>
            <a:t>ている</a:t>
          </a:r>
          <a:r>
            <a:rPr kumimoji="1" lang="ja-JP" altLang="ja-JP" sz="1300">
              <a:solidFill>
                <a:schemeClr val="dk1"/>
              </a:solidFill>
              <a:effectLst/>
              <a:latin typeface="+mn-ea"/>
              <a:ea typeface="+mn-ea"/>
              <a:cs typeface="+mn-cs"/>
            </a:rPr>
            <a:t>。</a:t>
          </a:r>
          <a:endParaRPr kumimoji="1" lang="en-US" altLang="ja-JP" sz="1300">
            <a:solidFill>
              <a:schemeClr val="dk1"/>
            </a:solidFill>
            <a:effectLst/>
            <a:latin typeface="+mn-ea"/>
            <a:ea typeface="+mn-ea"/>
            <a:cs typeface="+mn-cs"/>
          </a:endParaRPr>
        </a:p>
        <a:p>
          <a:endParaRPr lang="ja-JP" altLang="ja-JP" sz="1300">
            <a:effectLst/>
            <a:latin typeface="+mn-ea"/>
            <a:ea typeface="+mn-ea"/>
          </a:endParaRPr>
        </a:p>
        <a:p>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荒尾市介護保険特別会計（保険勘定）：一般会計からの繰入の他、介護保険介護給付準備基金の取崩により財政運営を行っている。</a:t>
          </a:r>
          <a:endParaRPr kumimoji="1" lang="en-US" altLang="ja-JP" sz="1300">
            <a:solidFill>
              <a:schemeClr val="dk1"/>
            </a:solidFill>
            <a:effectLst/>
            <a:latin typeface="+mn-ea"/>
            <a:ea typeface="+mn-ea"/>
            <a:cs typeface="+mn-cs"/>
          </a:endParaRPr>
        </a:p>
        <a:p>
          <a:endParaRPr lang="ja-JP" altLang="ja-JP" sz="1300">
            <a:effectLst/>
            <a:latin typeface="+mn-ea"/>
            <a:ea typeface="+mn-ea"/>
          </a:endParaRPr>
        </a:p>
        <a:p>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荒尾市後期高齢者医療特別会計：保険料徴収を行い、広域連合への負担金の支出を行っている。また、事務費については、一般会計からの繰入で財政運営を行っている。</a:t>
          </a:r>
          <a:endParaRPr kumimoji="1" lang="en-US" altLang="ja-JP" sz="1300">
            <a:solidFill>
              <a:schemeClr val="dk1"/>
            </a:solidFill>
            <a:effectLst/>
            <a:latin typeface="+mn-ea"/>
            <a:ea typeface="+mn-ea"/>
            <a:cs typeface="+mn-cs"/>
          </a:endParaRPr>
        </a:p>
        <a:p>
          <a:endParaRPr lang="ja-JP" altLang="ja-JP" sz="1300">
            <a:effectLst/>
            <a:latin typeface="+mn-ea"/>
            <a:ea typeface="+mn-ea"/>
          </a:endParaRPr>
        </a:p>
        <a:p>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荒尾市介護保険特別会計（介護サービス勘定）：市全体の</a:t>
          </a:r>
          <a:r>
            <a:rPr kumimoji="1" lang="en-US" altLang="ja-JP" sz="1300">
              <a:solidFill>
                <a:schemeClr val="dk1"/>
              </a:solidFill>
              <a:effectLst/>
              <a:latin typeface="+mn-ea"/>
              <a:ea typeface="+mn-ea"/>
              <a:cs typeface="+mn-cs"/>
            </a:rPr>
            <a:t>0.05</a:t>
          </a:r>
          <a:r>
            <a:rPr kumimoji="1" lang="ja-JP" altLang="ja-JP" sz="1300">
              <a:solidFill>
                <a:schemeClr val="dk1"/>
              </a:solidFill>
              <a:effectLst/>
              <a:latin typeface="+mn-ea"/>
              <a:ea typeface="+mn-ea"/>
              <a:cs typeface="+mn-cs"/>
            </a:rPr>
            <a:t>％以内の範囲で推移しているため、市全体に与える影響は少ないと思われる。</a:t>
          </a:r>
          <a:endParaRPr kumimoji="1" lang="en-US" altLang="ja-JP" sz="1300">
            <a:solidFill>
              <a:schemeClr val="dk1"/>
            </a:solidFill>
            <a:effectLst/>
            <a:latin typeface="+mn-ea"/>
            <a:ea typeface="+mn-ea"/>
            <a:cs typeface="+mn-cs"/>
          </a:endParaRPr>
        </a:p>
        <a:p>
          <a:endParaRPr lang="ja-JP" altLang="ja-JP" sz="1300">
            <a:effectLst/>
            <a:latin typeface="+mn-ea"/>
            <a:ea typeface="+mn-ea"/>
          </a:endParaRPr>
        </a:p>
        <a:p>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荒尾市老人保健特別会計：</a:t>
          </a:r>
          <a:r>
            <a:rPr kumimoji="1" lang="en-US" altLang="ja-JP" sz="1300">
              <a:solidFill>
                <a:schemeClr val="dk1"/>
              </a:solidFill>
              <a:effectLst/>
              <a:latin typeface="+mn-ea"/>
              <a:ea typeface="+mn-ea"/>
              <a:cs typeface="+mn-cs"/>
            </a:rPr>
            <a:t>H20</a:t>
          </a:r>
          <a:r>
            <a:rPr kumimoji="1" lang="ja-JP" altLang="ja-JP" sz="1300">
              <a:solidFill>
                <a:schemeClr val="dk1"/>
              </a:solidFill>
              <a:effectLst/>
              <a:latin typeface="+mn-ea"/>
              <a:ea typeface="+mn-ea"/>
              <a:cs typeface="+mn-cs"/>
            </a:rPr>
            <a:t>年</a:t>
          </a:r>
          <a:r>
            <a:rPr kumimoji="1" lang="en-US" altLang="ja-JP" sz="1300">
              <a:solidFill>
                <a:schemeClr val="dk1"/>
              </a:solidFill>
              <a:effectLst/>
              <a:latin typeface="+mn-ea"/>
              <a:ea typeface="+mn-ea"/>
              <a:cs typeface="+mn-cs"/>
            </a:rPr>
            <a:t>4</a:t>
          </a:r>
          <a:r>
            <a:rPr kumimoji="1" lang="ja-JP" altLang="ja-JP" sz="1300">
              <a:solidFill>
                <a:schemeClr val="dk1"/>
              </a:solidFill>
              <a:effectLst/>
              <a:latin typeface="+mn-ea"/>
              <a:ea typeface="+mn-ea"/>
              <a:cs typeface="+mn-cs"/>
            </a:rPr>
            <a:t>月から後期高齢者医療制度に移行し、</a:t>
          </a:r>
          <a:r>
            <a:rPr kumimoji="1" lang="en-US" altLang="ja-JP" sz="1300">
              <a:solidFill>
                <a:schemeClr val="dk1"/>
              </a:solidFill>
              <a:effectLst/>
              <a:latin typeface="+mn-ea"/>
              <a:ea typeface="+mn-ea"/>
              <a:cs typeface="+mn-cs"/>
            </a:rPr>
            <a:t>H22</a:t>
          </a:r>
          <a:r>
            <a:rPr kumimoji="1" lang="ja-JP" altLang="ja-JP" sz="1300">
              <a:solidFill>
                <a:schemeClr val="dk1"/>
              </a:solidFill>
              <a:effectLst/>
              <a:latin typeface="+mn-ea"/>
              <a:ea typeface="+mn-ea"/>
              <a:cs typeface="+mn-cs"/>
            </a:rPr>
            <a:t>年度をもって、精算終了した。</a:t>
          </a:r>
          <a:endParaRPr kumimoji="1" lang="en-US" altLang="ja-JP" sz="1300">
            <a:solidFill>
              <a:schemeClr val="dk1"/>
            </a:solidFill>
            <a:effectLst/>
            <a:latin typeface="+mn-ea"/>
            <a:ea typeface="+mn-ea"/>
            <a:cs typeface="+mn-cs"/>
          </a:endParaRPr>
        </a:p>
        <a:p>
          <a:endParaRPr lang="ja-JP" altLang="ja-JP" sz="1300">
            <a:effectLst/>
            <a:latin typeface="+mn-ea"/>
            <a:ea typeface="+mn-ea"/>
          </a:endParaRPr>
        </a:p>
        <a:p>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荒尾市病院事業会計：公立病院改革プラン等による経営努力により</a:t>
          </a:r>
          <a:r>
            <a:rPr kumimoji="1" lang="en-US" altLang="ja-JP" sz="1300">
              <a:solidFill>
                <a:schemeClr val="dk1"/>
              </a:solidFill>
              <a:effectLst/>
              <a:latin typeface="+mn-ea"/>
              <a:ea typeface="+mn-ea"/>
              <a:cs typeface="+mn-cs"/>
            </a:rPr>
            <a:t>H26</a:t>
          </a:r>
          <a:r>
            <a:rPr kumimoji="1" lang="ja-JP" altLang="ja-JP" sz="1300">
              <a:solidFill>
                <a:schemeClr val="dk1"/>
              </a:solidFill>
              <a:effectLst/>
              <a:latin typeface="+mn-ea"/>
              <a:ea typeface="+mn-ea"/>
              <a:cs typeface="+mn-cs"/>
            </a:rPr>
            <a:t>年度において本比率における赤字が解消された。</a:t>
          </a:r>
          <a:endParaRPr lang="ja-JP" altLang="ja-JP" sz="13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W2" sqref="W2"/>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21630627</v>
      </c>
      <c r="BO4" s="349"/>
      <c r="BP4" s="349"/>
      <c r="BQ4" s="349"/>
      <c r="BR4" s="349"/>
      <c r="BS4" s="349"/>
      <c r="BT4" s="349"/>
      <c r="BU4" s="350"/>
      <c r="BV4" s="348">
        <v>21893517</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6.8</v>
      </c>
      <c r="CU4" s="355"/>
      <c r="CV4" s="355"/>
      <c r="CW4" s="355"/>
      <c r="CX4" s="355"/>
      <c r="CY4" s="355"/>
      <c r="CZ4" s="355"/>
      <c r="DA4" s="356"/>
      <c r="DB4" s="354">
        <v>3.4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20718881</v>
      </c>
      <c r="BO5" s="386"/>
      <c r="BP5" s="386"/>
      <c r="BQ5" s="386"/>
      <c r="BR5" s="386"/>
      <c r="BS5" s="386"/>
      <c r="BT5" s="386"/>
      <c r="BU5" s="387"/>
      <c r="BV5" s="385">
        <v>21291636</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87.2</v>
      </c>
      <c r="CU5" s="383"/>
      <c r="CV5" s="383"/>
      <c r="CW5" s="383"/>
      <c r="CX5" s="383"/>
      <c r="CY5" s="383"/>
      <c r="CZ5" s="383"/>
      <c r="DA5" s="384"/>
      <c r="DB5" s="382">
        <v>91.7</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911746</v>
      </c>
      <c r="BO6" s="386"/>
      <c r="BP6" s="386"/>
      <c r="BQ6" s="386"/>
      <c r="BR6" s="386"/>
      <c r="BS6" s="386"/>
      <c r="BT6" s="386"/>
      <c r="BU6" s="387"/>
      <c r="BV6" s="385">
        <v>601881</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93.1</v>
      </c>
      <c r="CU6" s="423"/>
      <c r="CV6" s="423"/>
      <c r="CW6" s="423"/>
      <c r="CX6" s="423"/>
      <c r="CY6" s="423"/>
      <c r="CZ6" s="423"/>
      <c r="DA6" s="424"/>
      <c r="DB6" s="422">
        <v>98.5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107618</v>
      </c>
      <c r="BO7" s="386"/>
      <c r="BP7" s="386"/>
      <c r="BQ7" s="386"/>
      <c r="BR7" s="386"/>
      <c r="BS7" s="386"/>
      <c r="BT7" s="386"/>
      <c r="BU7" s="387"/>
      <c r="BV7" s="385">
        <v>212015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11850300</v>
      </c>
      <c r="CU7" s="386"/>
      <c r="CV7" s="386"/>
      <c r="CW7" s="386"/>
      <c r="CX7" s="386"/>
      <c r="CY7" s="386"/>
      <c r="CZ7" s="386"/>
      <c r="DA7" s="387"/>
      <c r="DB7" s="385">
        <v>11554022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804128</v>
      </c>
      <c r="BO8" s="386"/>
      <c r="BP8" s="386"/>
      <c r="BQ8" s="386"/>
      <c r="BR8" s="386"/>
      <c r="BS8" s="386"/>
      <c r="BT8" s="386"/>
      <c r="BU8" s="387"/>
      <c r="BV8" s="385">
        <v>389866</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0.46</v>
      </c>
      <c r="CU8" s="426"/>
      <c r="CV8" s="426"/>
      <c r="CW8" s="426"/>
      <c r="CX8" s="426"/>
      <c r="CY8" s="426"/>
      <c r="CZ8" s="426"/>
      <c r="DA8" s="427"/>
      <c r="DB8" s="425">
        <v>0.46</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53407</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414262</v>
      </c>
      <c r="BO9" s="386"/>
      <c r="BP9" s="386"/>
      <c r="BQ9" s="386"/>
      <c r="BR9" s="386"/>
      <c r="BS9" s="386"/>
      <c r="BT9" s="386"/>
      <c r="BU9" s="387"/>
      <c r="BV9" s="385">
        <v>71664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10</v>
      </c>
      <c r="CU9" s="383"/>
      <c r="CV9" s="383"/>
      <c r="CW9" s="383"/>
      <c r="CX9" s="383"/>
      <c r="CY9" s="383"/>
      <c r="CZ9" s="383"/>
      <c r="DA9" s="384"/>
      <c r="DB9" s="382">
        <v>11.5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55321</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199615</v>
      </c>
      <c r="BO10" s="386"/>
      <c r="BP10" s="386"/>
      <c r="BQ10" s="386"/>
      <c r="BR10" s="386"/>
      <c r="BS10" s="386"/>
      <c r="BT10" s="386"/>
      <c r="BU10" s="387"/>
      <c r="BV10" s="385">
        <v>164436</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v>50500</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54464</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54227</v>
      </c>
      <c r="S13" s="467"/>
      <c r="T13" s="467"/>
      <c r="U13" s="467"/>
      <c r="V13" s="468"/>
      <c r="W13" s="401" t="s">
        <v>124</v>
      </c>
      <c r="X13" s="402"/>
      <c r="Y13" s="402"/>
      <c r="Z13" s="402"/>
      <c r="AA13" s="402"/>
      <c r="AB13" s="392"/>
      <c r="AC13" s="436">
        <v>1008</v>
      </c>
      <c r="AD13" s="437"/>
      <c r="AE13" s="437"/>
      <c r="AF13" s="437"/>
      <c r="AG13" s="476"/>
      <c r="AH13" s="436">
        <v>1202</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613877</v>
      </c>
      <c r="BO13" s="386"/>
      <c r="BP13" s="386"/>
      <c r="BQ13" s="386"/>
      <c r="BR13" s="386"/>
      <c r="BS13" s="386"/>
      <c r="BT13" s="386"/>
      <c r="BU13" s="387"/>
      <c r="BV13" s="385">
        <v>286600</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10.8</v>
      </c>
      <c r="CU13" s="383"/>
      <c r="CV13" s="383"/>
      <c r="CW13" s="383"/>
      <c r="CX13" s="383"/>
      <c r="CY13" s="383"/>
      <c r="CZ13" s="383"/>
      <c r="DA13" s="384"/>
      <c r="DB13" s="382">
        <v>11.7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54824</v>
      </c>
      <c r="S14" s="467"/>
      <c r="T14" s="467"/>
      <c r="U14" s="467"/>
      <c r="V14" s="468"/>
      <c r="W14" s="375"/>
      <c r="X14" s="376"/>
      <c r="Y14" s="376"/>
      <c r="Z14" s="376"/>
      <c r="AA14" s="376"/>
      <c r="AB14" s="365"/>
      <c r="AC14" s="469">
        <v>4.5</v>
      </c>
      <c r="AD14" s="470"/>
      <c r="AE14" s="470"/>
      <c r="AF14" s="470"/>
      <c r="AG14" s="471"/>
      <c r="AH14" s="469">
        <v>5.0999999999999996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15.9</v>
      </c>
      <c r="CU14" s="481"/>
      <c r="CV14" s="481"/>
      <c r="CW14" s="481"/>
      <c r="CX14" s="481"/>
      <c r="CY14" s="481"/>
      <c r="CZ14" s="481"/>
      <c r="DA14" s="482"/>
      <c r="DB14" s="480">
        <v>26.1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54598</v>
      </c>
      <c r="S15" s="467"/>
      <c r="T15" s="467"/>
      <c r="U15" s="467"/>
      <c r="V15" s="468"/>
      <c r="W15" s="401" t="s">
        <v>131</v>
      </c>
      <c r="X15" s="402"/>
      <c r="Y15" s="402"/>
      <c r="Z15" s="402"/>
      <c r="AA15" s="402"/>
      <c r="AB15" s="392"/>
      <c r="AC15" s="436">
        <v>6305</v>
      </c>
      <c r="AD15" s="437"/>
      <c r="AE15" s="437"/>
      <c r="AF15" s="437"/>
      <c r="AG15" s="476"/>
      <c r="AH15" s="436">
        <v>6734</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4552403</v>
      </c>
      <c r="BO15" s="349"/>
      <c r="BP15" s="349"/>
      <c r="BQ15" s="349"/>
      <c r="BR15" s="349"/>
      <c r="BS15" s="349"/>
      <c r="BT15" s="349"/>
      <c r="BU15" s="350"/>
      <c r="BV15" s="348">
        <v>4369613</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27.8</v>
      </c>
      <c r="AD16" s="470"/>
      <c r="AE16" s="470"/>
      <c r="AF16" s="470"/>
      <c r="AG16" s="471"/>
      <c r="AH16" s="469">
        <v>28.8</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9872638</v>
      </c>
      <c r="BO16" s="386"/>
      <c r="BP16" s="386"/>
      <c r="BQ16" s="386"/>
      <c r="BR16" s="386"/>
      <c r="BS16" s="386"/>
      <c r="BT16" s="386"/>
      <c r="BU16" s="387"/>
      <c r="BV16" s="385">
        <v>9531823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15329</v>
      </c>
      <c r="AD17" s="437"/>
      <c r="AE17" s="437"/>
      <c r="AF17" s="437"/>
      <c r="AG17" s="476"/>
      <c r="AH17" s="436">
        <v>15291</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5742608</v>
      </c>
      <c r="BO17" s="386"/>
      <c r="BP17" s="386"/>
      <c r="BQ17" s="386"/>
      <c r="BR17" s="386"/>
      <c r="BS17" s="386"/>
      <c r="BT17" s="386"/>
      <c r="BU17" s="387"/>
      <c r="BV17" s="385">
        <v>5581600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57.37</v>
      </c>
      <c r="M18" s="498"/>
      <c r="N18" s="498"/>
      <c r="O18" s="498"/>
      <c r="P18" s="498"/>
      <c r="Q18" s="498"/>
      <c r="R18" s="499"/>
      <c r="S18" s="499"/>
      <c r="T18" s="499"/>
      <c r="U18" s="499"/>
      <c r="V18" s="500"/>
      <c r="W18" s="403"/>
      <c r="X18" s="404"/>
      <c r="Y18" s="404"/>
      <c r="Z18" s="404"/>
      <c r="AA18" s="404"/>
      <c r="AB18" s="395"/>
      <c r="AC18" s="501">
        <v>67.7</v>
      </c>
      <c r="AD18" s="502"/>
      <c r="AE18" s="502"/>
      <c r="AF18" s="502"/>
      <c r="AG18" s="503"/>
      <c r="AH18" s="501">
        <v>65.3</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10726790</v>
      </c>
      <c r="BO18" s="386"/>
      <c r="BP18" s="386"/>
      <c r="BQ18" s="386"/>
      <c r="BR18" s="386"/>
      <c r="BS18" s="386"/>
      <c r="BT18" s="386"/>
      <c r="BU18" s="387"/>
      <c r="BV18" s="385">
        <v>10802392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931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13757100</v>
      </c>
      <c r="BO19" s="386"/>
      <c r="BP19" s="386"/>
      <c r="BQ19" s="386"/>
      <c r="BR19" s="386"/>
      <c r="BS19" s="386"/>
      <c r="BT19" s="386"/>
      <c r="BU19" s="387"/>
      <c r="BV19" s="385">
        <v>13446307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20910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15917526</v>
      </c>
      <c r="BO23" s="386"/>
      <c r="BP23" s="386"/>
      <c r="BQ23" s="386"/>
      <c r="BR23" s="386"/>
      <c r="BS23" s="386"/>
      <c r="BT23" s="386"/>
      <c r="BU23" s="387"/>
      <c r="BV23" s="385">
        <v>15660203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8860</v>
      </c>
      <c r="R24" s="437"/>
      <c r="S24" s="437"/>
      <c r="T24" s="437"/>
      <c r="U24" s="437"/>
      <c r="V24" s="476"/>
      <c r="W24" s="531"/>
      <c r="X24" s="519"/>
      <c r="Y24" s="520"/>
      <c r="Z24" s="435" t="s">
        <v>154</v>
      </c>
      <c r="AA24" s="415"/>
      <c r="AB24" s="415"/>
      <c r="AC24" s="415"/>
      <c r="AD24" s="415"/>
      <c r="AE24" s="415"/>
      <c r="AF24" s="415"/>
      <c r="AG24" s="416"/>
      <c r="AH24" s="436">
        <v>325</v>
      </c>
      <c r="AI24" s="437"/>
      <c r="AJ24" s="437"/>
      <c r="AK24" s="437"/>
      <c r="AL24" s="476"/>
      <c r="AM24" s="436">
        <v>944125</v>
      </c>
      <c r="AN24" s="437"/>
      <c r="AO24" s="437"/>
      <c r="AP24" s="437"/>
      <c r="AQ24" s="437"/>
      <c r="AR24" s="476"/>
      <c r="AS24" s="436">
        <v>2905</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14115142</v>
      </c>
      <c r="BO24" s="386"/>
      <c r="BP24" s="386"/>
      <c r="BQ24" s="386"/>
      <c r="BR24" s="386"/>
      <c r="BS24" s="386"/>
      <c r="BT24" s="386"/>
      <c r="BU24" s="387"/>
      <c r="BV24" s="385">
        <v>13478637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6780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3288064</v>
      </c>
      <c r="BO25" s="349"/>
      <c r="BP25" s="349"/>
      <c r="BQ25" s="349"/>
      <c r="BR25" s="349"/>
      <c r="BS25" s="349"/>
      <c r="BT25" s="349"/>
      <c r="BU25" s="350"/>
      <c r="BV25" s="348">
        <v>3076012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5900</v>
      </c>
      <c r="R26" s="437"/>
      <c r="S26" s="437"/>
      <c r="T26" s="437"/>
      <c r="U26" s="437"/>
      <c r="V26" s="476"/>
      <c r="W26" s="531"/>
      <c r="X26" s="519"/>
      <c r="Y26" s="520"/>
      <c r="Z26" s="435" t="s">
        <v>160</v>
      </c>
      <c r="AA26" s="541"/>
      <c r="AB26" s="541"/>
      <c r="AC26" s="541"/>
      <c r="AD26" s="541"/>
      <c r="AE26" s="541"/>
      <c r="AF26" s="541"/>
      <c r="AG26" s="542"/>
      <c r="AH26" s="436">
        <v>14</v>
      </c>
      <c r="AI26" s="437"/>
      <c r="AJ26" s="437"/>
      <c r="AK26" s="437"/>
      <c r="AL26" s="476"/>
      <c r="AM26" s="436">
        <v>49196</v>
      </c>
      <c r="AN26" s="437"/>
      <c r="AO26" s="437"/>
      <c r="AP26" s="437"/>
      <c r="AQ26" s="437"/>
      <c r="AR26" s="476"/>
      <c r="AS26" s="436">
        <v>3514</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4450</v>
      </c>
      <c r="R27" s="437"/>
      <c r="S27" s="437"/>
      <c r="T27" s="437"/>
      <c r="U27" s="437"/>
      <c r="V27" s="476"/>
      <c r="W27" s="531"/>
      <c r="X27" s="519"/>
      <c r="Y27" s="520"/>
      <c r="Z27" s="435" t="s">
        <v>163</v>
      </c>
      <c r="AA27" s="415"/>
      <c r="AB27" s="415"/>
      <c r="AC27" s="415"/>
      <c r="AD27" s="415"/>
      <c r="AE27" s="415"/>
      <c r="AF27" s="415"/>
      <c r="AG27" s="416"/>
      <c r="AH27" s="436">
        <v>3</v>
      </c>
      <c r="AI27" s="437"/>
      <c r="AJ27" s="437"/>
      <c r="AK27" s="437"/>
      <c r="AL27" s="476"/>
      <c r="AM27" s="436">
        <v>13209</v>
      </c>
      <c r="AN27" s="437"/>
      <c r="AO27" s="437"/>
      <c r="AP27" s="437"/>
      <c r="AQ27" s="437"/>
      <c r="AR27" s="476"/>
      <c r="AS27" s="436">
        <v>4403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430421</v>
      </c>
      <c r="BO27" s="555"/>
      <c r="BP27" s="555"/>
      <c r="BQ27" s="555"/>
      <c r="BR27" s="555"/>
      <c r="BS27" s="555"/>
      <c r="BT27" s="555"/>
      <c r="BU27" s="556"/>
      <c r="BV27" s="554">
        <v>430261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4100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3092800</v>
      </c>
      <c r="BO28" s="349"/>
      <c r="BP28" s="349"/>
      <c r="BQ28" s="349"/>
      <c r="BR28" s="349"/>
      <c r="BS28" s="349"/>
      <c r="BT28" s="349"/>
      <c r="BU28" s="350"/>
      <c r="BV28" s="348">
        <v>2893185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16</v>
      </c>
      <c r="M29" s="437"/>
      <c r="N29" s="437"/>
      <c r="O29" s="437"/>
      <c r="P29" s="476"/>
      <c r="Q29" s="436">
        <v>3840</v>
      </c>
      <c r="R29" s="437"/>
      <c r="S29" s="437"/>
      <c r="T29" s="437"/>
      <c r="U29" s="437"/>
      <c r="V29" s="476"/>
      <c r="W29" s="532"/>
      <c r="X29" s="533"/>
      <c r="Y29" s="534"/>
      <c r="Z29" s="435" t="s">
        <v>170</v>
      </c>
      <c r="AA29" s="415"/>
      <c r="AB29" s="415"/>
      <c r="AC29" s="415"/>
      <c r="AD29" s="415"/>
      <c r="AE29" s="415"/>
      <c r="AF29" s="415"/>
      <c r="AG29" s="416"/>
      <c r="AH29" s="436">
        <v>328</v>
      </c>
      <c r="AI29" s="437"/>
      <c r="AJ29" s="437"/>
      <c r="AK29" s="437"/>
      <c r="AL29" s="476"/>
      <c r="AM29" s="436">
        <v>957334</v>
      </c>
      <c r="AN29" s="437"/>
      <c r="AO29" s="437"/>
      <c r="AP29" s="437"/>
      <c r="AQ29" s="437"/>
      <c r="AR29" s="476"/>
      <c r="AS29" s="436">
        <v>2919</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1082306</v>
      </c>
      <c r="BO29" s="386"/>
      <c r="BP29" s="386"/>
      <c r="BQ29" s="386"/>
      <c r="BR29" s="386"/>
      <c r="BS29" s="386"/>
      <c r="BT29" s="386"/>
      <c r="BU29" s="387"/>
      <c r="BV29" s="385">
        <v>1082077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97.3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1264379</v>
      </c>
      <c r="BO30" s="555"/>
      <c r="BP30" s="555"/>
      <c r="BQ30" s="555"/>
      <c r="BR30" s="555"/>
      <c r="BS30" s="555"/>
      <c r="BT30" s="555"/>
      <c r="BU30" s="556"/>
      <c r="BV30" s="554">
        <v>1245040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荒尾市国民健康保険特別会計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荒尾市水道事業会計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有明広域行政事務組合</v>
      </c>
      <c r="BZ34" s="567"/>
      <c r="CA34" s="567"/>
      <c r="CB34" s="567"/>
      <c r="CC34" s="567"/>
      <c r="CD34" s="567"/>
      <c r="CE34" s="567"/>
      <c r="CF34" s="567"/>
      <c r="CG34" s="567"/>
      <c r="CH34" s="567"/>
      <c r="CI34" s="567"/>
      <c r="CJ34" s="567"/>
      <c r="CK34" s="567"/>
      <c r="CL34" s="567"/>
      <c r="CM34" s="567"/>
      <c r="CN34" s="165"/>
      <c r="CO34" s="566">
        <f>IF(CQ34="","",MAX(C34:D43,U34:V43,AM34:AN43,BE34:BF43,BW34:BX43)+1)</f>
        <v>13</v>
      </c>
      <c r="CP34" s="566"/>
      <c r="CQ34" s="567" t="str">
        <f>IF('各会計、関係団体の財政状況及び健全化判断比率'!BS7="","",'各会計、関係団体の財政状況及び健全化判断比率'!BS7)</f>
        <v>荒尾市土地開発公社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荒尾市介護保険特別会計（保険勘定）</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IF('各会計、関係団体の財政状況及び健全化判断比率'!B33="","",'各会計、関係団体の財政状況及び健全化判断比率'!B33)</f>
        <v>荒尾市下水道事業会計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大牟田・荒尾清掃施設組合</v>
      </c>
      <c r="BZ35" s="567"/>
      <c r="CA35" s="567"/>
      <c r="CB35" s="567"/>
      <c r="CC35" s="567"/>
      <c r="CD35" s="567"/>
      <c r="CE35" s="567"/>
      <c r="CF35" s="567"/>
      <c r="CG35" s="567"/>
      <c r="CH35" s="567"/>
      <c r="CI35" s="567"/>
      <c r="CJ35" s="567"/>
      <c r="CK35" s="567"/>
      <c r="CL35" s="567"/>
      <c r="CM35" s="567"/>
      <c r="CN35" s="165"/>
      <c r="CO35" s="566">
        <f t="shared" ref="CO35:CO43" si="3">IF(CQ35="","",CO34+1)</f>
        <v>14</v>
      </c>
      <c r="CP35" s="566"/>
      <c r="CQ35" s="567" t="str">
        <f>IF('各会計、関係団体の財政状況及び健全化判断比率'!BS8="","",'各会計、関係団体の財政状況及び健全化判断比率'!BS8)</f>
        <v>荒尾商業開発</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荒尾市後期高齢者医療特別会計</v>
      </c>
      <c r="X36" s="567"/>
      <c r="Y36" s="567"/>
      <c r="Z36" s="567"/>
      <c r="AA36" s="567"/>
      <c r="AB36" s="567"/>
      <c r="AC36" s="567"/>
      <c r="AD36" s="567"/>
      <c r="AE36" s="567"/>
      <c r="AF36" s="567"/>
      <c r="AG36" s="567"/>
      <c r="AH36" s="567"/>
      <c r="AI36" s="567"/>
      <c r="AJ36" s="567"/>
      <c r="AK36" s="567"/>
      <c r="AL36" s="165"/>
      <c r="AM36" s="566">
        <f t="shared" si="0"/>
        <v>8</v>
      </c>
      <c r="AN36" s="566"/>
      <c r="AO36" s="567" t="str">
        <f>IF('各会計、関係団体の財政状況及び健全化判断比率'!B34="","",'各会計、関係団体の財政状況及び健全化判断比率'!B34)</f>
        <v>荒尾市病院事業会計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熊本県後期高齢者医療広域連合(一般会計)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荒尾市介護保険特別会計（介護サービス勘定）</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熊本県後期高齢者医療広域連合(後期高齢者医療特別会計)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c r="E52" s="139" t="s">
        <v>194</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524</v>
      </c>
      <c r="D34" s="1151"/>
      <c r="E34" s="1152"/>
      <c r="F34" s="32">
        <v>0.02</v>
      </c>
      <c r="G34" s="33" t="s">
        <v>525</v>
      </c>
      <c r="H34" s="33">
        <v>0.56999999999999995</v>
      </c>
      <c r="I34" s="33" t="s">
        <v>526</v>
      </c>
      <c r="J34" s="34" t="s">
        <v>527</v>
      </c>
      <c r="K34" s="22"/>
      <c r="L34" s="22"/>
      <c r="M34" s="22"/>
      <c r="N34" s="22"/>
      <c r="O34" s="22"/>
      <c r="P34" s="22"/>
    </row>
    <row r="35" spans="1:16" ht="39" customHeight="1">
      <c r="A35" s="22"/>
      <c r="B35" s="35"/>
      <c r="C35" s="1145" t="s">
        <v>528</v>
      </c>
      <c r="D35" s="1146"/>
      <c r="E35" s="1147"/>
      <c r="F35" s="36">
        <v>2.56</v>
      </c>
      <c r="G35" s="37">
        <v>3.98</v>
      </c>
      <c r="H35" s="37">
        <v>2.74</v>
      </c>
      <c r="I35" s="37">
        <v>3.37</v>
      </c>
      <c r="J35" s="38">
        <v>6.78</v>
      </c>
      <c r="K35" s="22"/>
      <c r="L35" s="22"/>
      <c r="M35" s="22"/>
      <c r="N35" s="22"/>
      <c r="O35" s="22"/>
      <c r="P35" s="22"/>
    </row>
    <row r="36" spans="1:16" ht="39" customHeight="1">
      <c r="A36" s="22"/>
      <c r="B36" s="35"/>
      <c r="C36" s="1145" t="s">
        <v>529</v>
      </c>
      <c r="D36" s="1146"/>
      <c r="E36" s="1147"/>
      <c r="F36" s="36">
        <v>3.58</v>
      </c>
      <c r="G36" s="37">
        <v>3.77</v>
      </c>
      <c r="H36" s="37">
        <v>4.84</v>
      </c>
      <c r="I36" s="37">
        <v>5.58</v>
      </c>
      <c r="J36" s="38">
        <v>5.47</v>
      </c>
      <c r="K36" s="22"/>
      <c r="L36" s="22"/>
      <c r="M36" s="22"/>
      <c r="N36" s="22"/>
      <c r="O36" s="22"/>
      <c r="P36" s="22"/>
    </row>
    <row r="37" spans="1:16" ht="39" customHeight="1">
      <c r="A37" s="22"/>
      <c r="B37" s="35"/>
      <c r="C37" s="1145" t="s">
        <v>530</v>
      </c>
      <c r="D37" s="1146"/>
      <c r="E37" s="1147"/>
      <c r="F37" s="36">
        <v>0</v>
      </c>
      <c r="G37" s="37">
        <v>0</v>
      </c>
      <c r="H37" s="37">
        <v>0.76</v>
      </c>
      <c r="I37" s="37">
        <v>2.0099999999999998</v>
      </c>
      <c r="J37" s="38">
        <v>2.31</v>
      </c>
      <c r="K37" s="22"/>
      <c r="L37" s="22"/>
      <c r="M37" s="22"/>
      <c r="N37" s="22"/>
      <c r="O37" s="22"/>
      <c r="P37" s="22"/>
    </row>
    <row r="38" spans="1:16" ht="39" customHeight="1">
      <c r="A38" s="22"/>
      <c r="B38" s="35"/>
      <c r="C38" s="1145" t="s">
        <v>531</v>
      </c>
      <c r="D38" s="1146"/>
      <c r="E38" s="1147"/>
      <c r="F38" s="36" t="s">
        <v>532</v>
      </c>
      <c r="G38" s="37" t="s">
        <v>533</v>
      </c>
      <c r="H38" s="37" t="s">
        <v>534</v>
      </c>
      <c r="I38" s="37">
        <v>0</v>
      </c>
      <c r="J38" s="38">
        <v>1.88</v>
      </c>
      <c r="K38" s="22"/>
      <c r="L38" s="22"/>
      <c r="M38" s="22"/>
      <c r="N38" s="22"/>
      <c r="O38" s="22"/>
      <c r="P38" s="22"/>
    </row>
    <row r="39" spans="1:16" ht="39" customHeight="1">
      <c r="A39" s="22"/>
      <c r="B39" s="35"/>
      <c r="C39" s="1145" t="s">
        <v>535</v>
      </c>
      <c r="D39" s="1146"/>
      <c r="E39" s="1147"/>
      <c r="F39" s="36">
        <v>0.89</v>
      </c>
      <c r="G39" s="37">
        <v>1.23</v>
      </c>
      <c r="H39" s="37">
        <v>0.97</v>
      </c>
      <c r="I39" s="37">
        <v>1.1000000000000001</v>
      </c>
      <c r="J39" s="38">
        <v>1.84</v>
      </c>
      <c r="K39" s="22"/>
      <c r="L39" s="22"/>
      <c r="M39" s="22"/>
      <c r="N39" s="22"/>
      <c r="O39" s="22"/>
      <c r="P39" s="22"/>
    </row>
    <row r="40" spans="1:16" ht="39" customHeight="1">
      <c r="A40" s="22"/>
      <c r="B40" s="35"/>
      <c r="C40" s="1145" t="s">
        <v>536</v>
      </c>
      <c r="D40" s="1146"/>
      <c r="E40" s="1147"/>
      <c r="F40" s="36">
        <v>0.1</v>
      </c>
      <c r="G40" s="37">
        <v>0.1</v>
      </c>
      <c r="H40" s="37">
        <v>0.09</v>
      </c>
      <c r="I40" s="37">
        <v>0.1</v>
      </c>
      <c r="J40" s="38">
        <v>0.09</v>
      </c>
      <c r="K40" s="22"/>
      <c r="L40" s="22"/>
      <c r="M40" s="22"/>
      <c r="N40" s="22"/>
      <c r="O40" s="22"/>
      <c r="P40" s="22"/>
    </row>
    <row r="41" spans="1:16" ht="39" customHeight="1">
      <c r="A41" s="22"/>
      <c r="B41" s="35"/>
      <c r="C41" s="1145" t="s">
        <v>537</v>
      </c>
      <c r="D41" s="1146"/>
      <c r="E41" s="1147"/>
      <c r="F41" s="36">
        <v>0.01</v>
      </c>
      <c r="G41" s="37">
        <v>0.02</v>
      </c>
      <c r="H41" s="37">
        <v>0.03</v>
      </c>
      <c r="I41" s="37">
        <v>0.05</v>
      </c>
      <c r="J41" s="38">
        <v>0.05</v>
      </c>
      <c r="K41" s="22"/>
      <c r="L41" s="22"/>
      <c r="M41" s="22"/>
      <c r="N41" s="22"/>
      <c r="O41" s="22"/>
      <c r="P41" s="22"/>
    </row>
    <row r="42" spans="1:16" ht="39" customHeight="1">
      <c r="A42" s="22"/>
      <c r="B42" s="39"/>
      <c r="C42" s="1145" t="s">
        <v>538</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539</v>
      </c>
      <c r="D43" s="1149"/>
      <c r="E43" s="1150"/>
      <c r="F43" s="41" t="s">
        <v>479</v>
      </c>
      <c r="G43" s="42" t="s">
        <v>479</v>
      </c>
      <c r="H43" s="42" t="s">
        <v>479</v>
      </c>
      <c r="I43" s="42" t="s">
        <v>479</v>
      </c>
      <c r="J43" s="43" t="s">
        <v>479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10</v>
      </c>
      <c r="C45" s="1162"/>
      <c r="D45" s="58"/>
      <c r="E45" s="1167" t="s">
        <v>11</v>
      </c>
      <c r="F45" s="1167"/>
      <c r="G45" s="1167"/>
      <c r="H45" s="1167"/>
      <c r="I45" s="1167"/>
      <c r="J45" s="1168"/>
      <c r="K45" s="59">
        <v>1485</v>
      </c>
      <c r="L45" s="60">
        <v>1640</v>
      </c>
      <c r="M45" s="60">
        <v>1650</v>
      </c>
      <c r="N45" s="60">
        <v>1606</v>
      </c>
      <c r="O45" s="61">
        <v>1487</v>
      </c>
      <c r="P45" s="48"/>
      <c r="Q45" s="48"/>
      <c r="R45" s="48"/>
      <c r="S45" s="48"/>
      <c r="T45" s="48"/>
      <c r="U45" s="48"/>
    </row>
    <row r="46" spans="1:21" ht="30.75" customHeight="1">
      <c r="A46" s="48"/>
      <c r="B46" s="1163"/>
      <c r="C46" s="1164"/>
      <c r="D46" s="62"/>
      <c r="E46" s="1155" t="s">
        <v>12</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13</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14</v>
      </c>
      <c r="F48" s="1155"/>
      <c r="G48" s="1155"/>
      <c r="H48" s="1155"/>
      <c r="I48" s="1155"/>
      <c r="J48" s="1156"/>
      <c r="K48" s="63">
        <v>776</v>
      </c>
      <c r="L48" s="64">
        <v>770</v>
      </c>
      <c r="M48" s="64">
        <v>926</v>
      </c>
      <c r="N48" s="64">
        <v>886</v>
      </c>
      <c r="O48" s="65">
        <v>837</v>
      </c>
      <c r="P48" s="48"/>
      <c r="Q48" s="48"/>
      <c r="R48" s="48"/>
      <c r="S48" s="48"/>
      <c r="T48" s="48"/>
      <c r="U48" s="48"/>
    </row>
    <row r="49" spans="1:21" ht="30.75" customHeight="1">
      <c r="A49" s="48"/>
      <c r="B49" s="1163"/>
      <c r="C49" s="1164"/>
      <c r="D49" s="62"/>
      <c r="E49" s="1155" t="s">
        <v>15</v>
      </c>
      <c r="F49" s="1155"/>
      <c r="G49" s="1155"/>
      <c r="H49" s="1155"/>
      <c r="I49" s="1155"/>
      <c r="J49" s="1156"/>
      <c r="K49" s="63">
        <v>100</v>
      </c>
      <c r="L49" s="64">
        <v>106</v>
      </c>
      <c r="M49" s="64">
        <v>103</v>
      </c>
      <c r="N49" s="64">
        <v>146</v>
      </c>
      <c r="O49" s="65">
        <v>101</v>
      </c>
      <c r="P49" s="48"/>
      <c r="Q49" s="48"/>
      <c r="R49" s="48"/>
      <c r="S49" s="48"/>
      <c r="T49" s="48"/>
      <c r="U49" s="48"/>
    </row>
    <row r="50" spans="1:21" ht="30.75" customHeight="1">
      <c r="A50" s="48"/>
      <c r="B50" s="1163"/>
      <c r="C50" s="1164"/>
      <c r="D50" s="62"/>
      <c r="E50" s="1155" t="s">
        <v>16</v>
      </c>
      <c r="F50" s="1155"/>
      <c r="G50" s="1155"/>
      <c r="H50" s="1155"/>
      <c r="I50" s="1155"/>
      <c r="J50" s="1156"/>
      <c r="K50" s="63">
        <v>13</v>
      </c>
      <c r="L50" s="64">
        <v>8</v>
      </c>
      <c r="M50" s="64">
        <v>9</v>
      </c>
      <c r="N50" s="64">
        <v>9</v>
      </c>
      <c r="O50" s="65">
        <v>9</v>
      </c>
      <c r="P50" s="48"/>
      <c r="Q50" s="48"/>
      <c r="R50" s="48"/>
      <c r="S50" s="48"/>
      <c r="T50" s="48"/>
      <c r="U50" s="48"/>
    </row>
    <row r="51" spans="1:21" ht="30.75" customHeight="1">
      <c r="A51" s="48"/>
      <c r="B51" s="1165"/>
      <c r="C51" s="1166"/>
      <c r="D51" s="66"/>
      <c r="E51" s="1155" t="s">
        <v>17</v>
      </c>
      <c r="F51" s="1155"/>
      <c r="G51" s="1155"/>
      <c r="H51" s="1155"/>
      <c r="I51" s="1155"/>
      <c r="J51" s="1156"/>
      <c r="K51" s="63" t="s">
        <v>479</v>
      </c>
      <c r="L51" s="64" t="s">
        <v>479</v>
      </c>
      <c r="M51" s="64" t="s">
        <v>479</v>
      </c>
      <c r="N51" s="64" t="s">
        <v>479</v>
      </c>
      <c r="O51" s="65" t="s">
        <v>479</v>
      </c>
      <c r="P51" s="48"/>
      <c r="Q51" s="48"/>
      <c r="R51" s="48"/>
      <c r="S51" s="48"/>
      <c r="T51" s="48"/>
      <c r="U51" s="48"/>
    </row>
    <row r="52" spans="1:21" ht="30.75" customHeight="1">
      <c r="A52" s="48"/>
      <c r="B52" s="1153" t="s">
        <v>18</v>
      </c>
      <c r="C52" s="1154"/>
      <c r="D52" s="66"/>
      <c r="E52" s="1155" t="s">
        <v>19</v>
      </c>
      <c r="F52" s="1155"/>
      <c r="G52" s="1155"/>
      <c r="H52" s="1155"/>
      <c r="I52" s="1155"/>
      <c r="J52" s="1156"/>
      <c r="K52" s="63">
        <v>1352</v>
      </c>
      <c r="L52" s="64">
        <v>1403</v>
      </c>
      <c r="M52" s="64">
        <v>1461</v>
      </c>
      <c r="N52" s="64">
        <v>1479</v>
      </c>
      <c r="O52" s="65">
        <v>1473</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1022</v>
      </c>
      <c r="L53" s="69">
        <v>1121</v>
      </c>
      <c r="M53" s="69">
        <v>1227</v>
      </c>
      <c r="N53" s="69">
        <v>1168</v>
      </c>
      <c r="O53" s="70">
        <v>961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169" t="s">
        <v>23</v>
      </c>
      <c r="C41" s="1170"/>
      <c r="D41" s="81"/>
      <c r="E41" s="1175" t="s">
        <v>24</v>
      </c>
      <c r="F41" s="1175"/>
      <c r="G41" s="1175"/>
      <c r="H41" s="1176"/>
      <c r="I41" s="82">
        <v>16403</v>
      </c>
      <c r="J41" s="83">
        <v>16029</v>
      </c>
      <c r="K41" s="83">
        <v>15818</v>
      </c>
      <c r="L41" s="83">
        <v>15660</v>
      </c>
      <c r="M41" s="84">
        <v>15918</v>
      </c>
    </row>
    <row r="42" spans="2:13" ht="27.75" customHeight="1">
      <c r="B42" s="1171"/>
      <c r="C42" s="1172"/>
      <c r="D42" s="85"/>
      <c r="E42" s="1177" t="s">
        <v>25</v>
      </c>
      <c r="F42" s="1177"/>
      <c r="G42" s="1177"/>
      <c r="H42" s="1178"/>
      <c r="I42" s="86">
        <v>314</v>
      </c>
      <c r="J42" s="87">
        <v>260</v>
      </c>
      <c r="K42" s="87">
        <v>243</v>
      </c>
      <c r="L42" s="87">
        <v>224</v>
      </c>
      <c r="M42" s="88">
        <v>203</v>
      </c>
    </row>
    <row r="43" spans="2:13" ht="27.75" customHeight="1">
      <c r="B43" s="1171"/>
      <c r="C43" s="1172"/>
      <c r="D43" s="85"/>
      <c r="E43" s="1177" t="s">
        <v>26</v>
      </c>
      <c r="F43" s="1177"/>
      <c r="G43" s="1177"/>
      <c r="H43" s="1178"/>
      <c r="I43" s="86">
        <v>8378</v>
      </c>
      <c r="J43" s="87">
        <v>8480</v>
      </c>
      <c r="K43" s="87">
        <v>7459</v>
      </c>
      <c r="L43" s="87">
        <v>7048</v>
      </c>
      <c r="M43" s="88">
        <v>6534</v>
      </c>
    </row>
    <row r="44" spans="2:13" ht="27.75" customHeight="1">
      <c r="B44" s="1171"/>
      <c r="C44" s="1172"/>
      <c r="D44" s="85"/>
      <c r="E44" s="1177" t="s">
        <v>27</v>
      </c>
      <c r="F44" s="1177"/>
      <c r="G44" s="1177"/>
      <c r="H44" s="1178"/>
      <c r="I44" s="86">
        <v>1227</v>
      </c>
      <c r="J44" s="87">
        <v>1041</v>
      </c>
      <c r="K44" s="87">
        <v>974</v>
      </c>
      <c r="L44" s="87">
        <v>778</v>
      </c>
      <c r="M44" s="88">
        <v>671</v>
      </c>
    </row>
    <row r="45" spans="2:13" ht="27.75" customHeight="1">
      <c r="B45" s="1171"/>
      <c r="C45" s="1172"/>
      <c r="D45" s="85"/>
      <c r="E45" s="1177" t="s">
        <v>28</v>
      </c>
      <c r="F45" s="1177"/>
      <c r="G45" s="1177"/>
      <c r="H45" s="1178"/>
      <c r="I45" s="86">
        <v>2814</v>
      </c>
      <c r="J45" s="87">
        <v>2616</v>
      </c>
      <c r="K45" s="87">
        <v>2266</v>
      </c>
      <c r="L45" s="87">
        <v>2052</v>
      </c>
      <c r="M45" s="88">
        <v>1905</v>
      </c>
    </row>
    <row r="46" spans="2:13" ht="27.75" customHeight="1">
      <c r="B46" s="1171"/>
      <c r="C46" s="1172"/>
      <c r="D46" s="85"/>
      <c r="E46" s="1177" t="s">
        <v>29</v>
      </c>
      <c r="F46" s="1177"/>
      <c r="G46" s="1177"/>
      <c r="H46" s="1178"/>
      <c r="I46" s="86" t="s">
        <v>479</v>
      </c>
      <c r="J46" s="87" t="s">
        <v>479</v>
      </c>
      <c r="K46" s="87">
        <v>2</v>
      </c>
      <c r="L46" s="87">
        <v>1</v>
      </c>
      <c r="M46" s="88">
        <v>1</v>
      </c>
    </row>
    <row r="47" spans="2:13" ht="27.75" customHeight="1">
      <c r="B47" s="1171"/>
      <c r="C47" s="1172"/>
      <c r="D47" s="85"/>
      <c r="E47" s="1177" t="s">
        <v>30</v>
      </c>
      <c r="F47" s="1177"/>
      <c r="G47" s="1177"/>
      <c r="H47" s="1178"/>
      <c r="I47" s="86" t="s">
        <v>479</v>
      </c>
      <c r="J47" s="87" t="s">
        <v>479</v>
      </c>
      <c r="K47" s="87" t="s">
        <v>479</v>
      </c>
      <c r="L47" s="87" t="s">
        <v>479</v>
      </c>
      <c r="M47" s="88" t="s">
        <v>479</v>
      </c>
    </row>
    <row r="48" spans="2:13" ht="27.75" customHeight="1">
      <c r="B48" s="1173"/>
      <c r="C48" s="1174"/>
      <c r="D48" s="85"/>
      <c r="E48" s="1177" t="s">
        <v>31</v>
      </c>
      <c r="F48" s="1177"/>
      <c r="G48" s="1177"/>
      <c r="H48" s="1178"/>
      <c r="I48" s="86" t="s">
        <v>479</v>
      </c>
      <c r="J48" s="87" t="s">
        <v>479</v>
      </c>
      <c r="K48" s="87" t="s">
        <v>479</v>
      </c>
      <c r="L48" s="87" t="s">
        <v>479</v>
      </c>
      <c r="M48" s="88" t="s">
        <v>479</v>
      </c>
    </row>
    <row r="49" spans="2:13" ht="27.75" customHeight="1">
      <c r="B49" s="1179" t="s">
        <v>32</v>
      </c>
      <c r="C49" s="1180"/>
      <c r="D49" s="89"/>
      <c r="E49" s="1177" t="s">
        <v>33</v>
      </c>
      <c r="F49" s="1177"/>
      <c r="G49" s="1177"/>
      <c r="H49" s="1178"/>
      <c r="I49" s="86">
        <v>5216</v>
      </c>
      <c r="J49" s="87">
        <v>5593</v>
      </c>
      <c r="K49" s="87">
        <v>5876</v>
      </c>
      <c r="L49" s="87">
        <v>6237</v>
      </c>
      <c r="M49" s="88">
        <v>6663</v>
      </c>
    </row>
    <row r="50" spans="2:13" ht="27.75" customHeight="1">
      <c r="B50" s="1171"/>
      <c r="C50" s="1172"/>
      <c r="D50" s="85"/>
      <c r="E50" s="1177" t="s">
        <v>34</v>
      </c>
      <c r="F50" s="1177"/>
      <c r="G50" s="1177"/>
      <c r="H50" s="1178"/>
      <c r="I50" s="86">
        <v>1619</v>
      </c>
      <c r="J50" s="87">
        <v>1532</v>
      </c>
      <c r="K50" s="87">
        <v>1455</v>
      </c>
      <c r="L50" s="87">
        <v>1406</v>
      </c>
      <c r="M50" s="88">
        <v>1449</v>
      </c>
    </row>
    <row r="51" spans="2:13" ht="27.75" customHeight="1">
      <c r="B51" s="1173"/>
      <c r="C51" s="1174"/>
      <c r="D51" s="85"/>
      <c r="E51" s="1177" t="s">
        <v>35</v>
      </c>
      <c r="F51" s="1177"/>
      <c r="G51" s="1177"/>
      <c r="H51" s="1178"/>
      <c r="I51" s="86">
        <v>14833</v>
      </c>
      <c r="J51" s="87">
        <v>15204</v>
      </c>
      <c r="K51" s="87">
        <v>15153</v>
      </c>
      <c r="L51" s="87">
        <v>15455</v>
      </c>
      <c r="M51" s="88">
        <v>15442</v>
      </c>
    </row>
    <row r="52" spans="2:13" ht="27.75" customHeight="1" thickBot="1">
      <c r="B52" s="1181" t="s">
        <v>36</v>
      </c>
      <c r="C52" s="1182"/>
      <c r="D52" s="90"/>
      <c r="E52" s="1183" t="s">
        <v>37</v>
      </c>
      <c r="F52" s="1183"/>
      <c r="G52" s="1183"/>
      <c r="H52" s="1184"/>
      <c r="I52" s="91">
        <v>7466</v>
      </c>
      <c r="J52" s="92">
        <v>6097</v>
      </c>
      <c r="K52" s="92">
        <v>4277</v>
      </c>
      <c r="L52" s="92">
        <v>2664</v>
      </c>
      <c r="M52" s="93">
        <v>1678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7"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31614</v>
      </c>
      <c r="E3" s="116"/>
      <c r="F3" s="117">
        <v>47569</v>
      </c>
      <c r="G3" s="118"/>
      <c r="H3" s="119"/>
    </row>
    <row r="4" spans="1:8">
      <c r="A4" s="120"/>
      <c r="B4" s="121"/>
      <c r="C4" s="122"/>
      <c r="D4" s="123">
        <v>23720</v>
      </c>
      <c r="E4" s="124"/>
      <c r="F4" s="125">
        <v>26255</v>
      </c>
      <c r="G4" s="126"/>
      <c r="H4" s="127"/>
    </row>
    <row r="5" spans="1:8">
      <c r="A5" s="108" t="s">
        <v>512</v>
      </c>
      <c r="B5" s="113"/>
      <c r="C5" s="114"/>
      <c r="D5" s="115">
        <v>17770</v>
      </c>
      <c r="E5" s="116"/>
      <c r="F5" s="117">
        <v>50880</v>
      </c>
      <c r="G5" s="118"/>
      <c r="H5" s="119"/>
    </row>
    <row r="6" spans="1:8">
      <c r="A6" s="120"/>
      <c r="B6" s="121"/>
      <c r="C6" s="122"/>
      <c r="D6" s="123">
        <v>7799</v>
      </c>
      <c r="E6" s="124"/>
      <c r="F6" s="125">
        <v>26879</v>
      </c>
      <c r="G6" s="126"/>
      <c r="H6" s="127"/>
    </row>
    <row r="7" spans="1:8">
      <c r="A7" s="108" t="s">
        <v>513</v>
      </c>
      <c r="B7" s="113"/>
      <c r="C7" s="114"/>
      <c r="D7" s="115">
        <v>45458</v>
      </c>
      <c r="E7" s="116"/>
      <c r="F7" s="117">
        <v>63956</v>
      </c>
      <c r="G7" s="118"/>
      <c r="H7" s="119"/>
    </row>
    <row r="8" spans="1:8">
      <c r="A8" s="120"/>
      <c r="B8" s="121"/>
      <c r="C8" s="122"/>
      <c r="D8" s="123">
        <v>16351</v>
      </c>
      <c r="E8" s="124"/>
      <c r="F8" s="125">
        <v>29239</v>
      </c>
      <c r="G8" s="126"/>
      <c r="H8" s="127"/>
    </row>
    <row r="9" spans="1:8">
      <c r="A9" s="108" t="s">
        <v>514</v>
      </c>
      <c r="B9" s="113"/>
      <c r="C9" s="114"/>
      <c r="D9" s="115">
        <v>56959</v>
      </c>
      <c r="E9" s="116"/>
      <c r="F9" s="117">
        <v>66255</v>
      </c>
      <c r="G9" s="118"/>
      <c r="H9" s="119"/>
    </row>
    <row r="10" spans="1:8">
      <c r="A10" s="120"/>
      <c r="B10" s="121"/>
      <c r="C10" s="122"/>
      <c r="D10" s="123">
        <v>13847</v>
      </c>
      <c r="E10" s="124"/>
      <c r="F10" s="125">
        <v>31822</v>
      </c>
      <c r="G10" s="126"/>
      <c r="H10" s="127"/>
    </row>
    <row r="11" spans="1:8">
      <c r="A11" s="108" t="s">
        <v>515</v>
      </c>
      <c r="B11" s="113"/>
      <c r="C11" s="114"/>
      <c r="D11" s="115">
        <v>38031</v>
      </c>
      <c r="E11" s="116"/>
      <c r="F11" s="117">
        <v>47278</v>
      </c>
      <c r="G11" s="118"/>
      <c r="H11" s="119"/>
    </row>
    <row r="12" spans="1:8">
      <c r="A12" s="120"/>
      <c r="B12" s="121"/>
      <c r="C12" s="128"/>
      <c r="D12" s="123">
        <v>16434</v>
      </c>
      <c r="E12" s="124"/>
      <c r="F12" s="125">
        <v>24096</v>
      </c>
      <c r="G12" s="126"/>
      <c r="H12" s="127"/>
    </row>
    <row r="13" spans="1:8">
      <c r="A13" s="108"/>
      <c r="B13" s="113"/>
      <c r="C13" s="129"/>
      <c r="D13" s="130">
        <v>37966</v>
      </c>
      <c r="E13" s="131"/>
      <c r="F13" s="132">
        <v>55188</v>
      </c>
      <c r="G13" s="133"/>
      <c r="H13" s="119"/>
    </row>
    <row r="14" spans="1:8">
      <c r="A14" s="120"/>
      <c r="B14" s="121"/>
      <c r="C14" s="122"/>
      <c r="D14" s="123">
        <v>15630</v>
      </c>
      <c r="E14" s="124"/>
      <c r="F14" s="125">
        <v>27658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2.56</v>
      </c>
      <c r="C19" s="134">
        <f>ROUND(VALUE(SUBSTITUTE(実質収支比率等に係る経年分析!G$48,"▲","-")),2)</f>
        <v>3.99</v>
      </c>
      <c r="D19" s="134">
        <f>ROUND(VALUE(SUBSTITUTE(実質収支比率等に係る経年分析!H$48,"▲","-")),2)</f>
        <v>2.74</v>
      </c>
      <c r="E19" s="134">
        <f>ROUND(VALUE(SUBSTITUTE(実質収支比率等に係る経年分析!I$48,"▲","-")),2)</f>
        <v>3.37</v>
      </c>
      <c r="F19" s="134">
        <f>ROUND(VALUE(SUBSTITUTE(実質収支比率等に係る経年分析!J$48,"▲","-")),2)</f>
        <v>6.79</v>
      </c>
    </row>
    <row r="20" spans="1:11">
      <c r="A20" s="134" t="s">
        <v>42</v>
      </c>
      <c r="B20" s="134">
        <f>ROUND(VALUE(SUBSTITUTE(実質収支比率等に係る経年分析!F$47,"▲","-")),2)</f>
        <v>20.23</v>
      </c>
      <c r="C20" s="134">
        <f>ROUND(VALUE(SUBSTITUTE(実質収支比率等に係る経年分析!G$47,"▲","-")),2)</f>
        <v>21.87</v>
      </c>
      <c r="D20" s="134">
        <f>ROUND(VALUE(SUBSTITUTE(実質収支比率等に係る経年分析!H$47,"▲","-")),2)</f>
        <v>23.53</v>
      </c>
      <c r="E20" s="134">
        <f>ROUND(VALUE(SUBSTITUTE(実質収支比率等に係る経年分析!I$47,"▲","-")),2)</f>
        <v>25.04</v>
      </c>
      <c r="F20" s="134">
        <f>ROUND(VALUE(SUBSTITUTE(実質収支比率等に係る経年分析!J$47,"▲","-")),2)</f>
        <v>26.1</v>
      </c>
    </row>
    <row r="21" spans="1:11">
      <c r="A21" s="134" t="s">
        <v>43</v>
      </c>
      <c r="B21" s="134">
        <f>IF(ISNUMBER(VALUE(SUBSTITUTE(実質収支比率等に係る経年分析!F$49,"▲","-"))),ROUND(VALUE(SUBSTITUTE(実質収支比率等に係る経年分析!F$49,"▲","-")),2),NA())</f>
        <v>-1.73</v>
      </c>
      <c r="C21" s="134">
        <f>IF(ISNUMBER(VALUE(SUBSTITUTE(実質収支比率等に係る経年分析!G$49,"▲","-"))),ROUND(VALUE(SUBSTITUTE(実質収支比率等に係る経年分析!G$49,"▲","-")),2),NA())</f>
        <v>1.65</v>
      </c>
      <c r="D21" s="134">
        <f>IF(ISNUMBER(VALUE(SUBSTITUTE(実質収支比率等に係る経年分析!H$49,"▲","-"))),ROUND(VALUE(SUBSTITUTE(実質収支比率等に係る経年分析!H$49,"▲","-")),2),NA())</f>
        <v>2.71</v>
      </c>
      <c r="E21" s="134">
        <f>IF(ISNUMBER(VALUE(SUBSTITUTE(実質収支比率等に係る経年分析!I$49,"▲","-"))),ROUND(VALUE(SUBSTITUTE(実質収支比率等に係る経年分析!I$49,"▲","-")),2),NA())</f>
        <v>2.48</v>
      </c>
      <c r="F21" s="134">
        <f>IF(ISNUMBER(VALUE(SUBSTITUTE(実質収支比率等に係る経年分析!J$49,"▲","-"))),ROUND(VALUE(SUBSTITUTE(実質収支比率等に係る経年分析!J$49,"▲","-")),2),NA())</f>
        <v>5.18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荒尾市介護保険特別会計（介護サービス勘定）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荒尾市後期高齢者医療特別会計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荒尾市介護保険特別会計（保険勘定）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0.89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1.23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0.97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1.1000000000000001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1.84</v>
      </c>
    </row>
    <row r="32" spans="1:11">
      <c r="A32" s="135" t="str">
        <f>IF(連結実質赤字比率に係る赤字・黒字の構成分析!C$38="",NA(),連結実質赤字比率に係る赤字・黒字の構成分析!C$38)</f>
        <v>荒尾市病院事業会計</v>
      </c>
      <c r="B32" s="135">
        <f>IF(ROUND(VALUE(SUBSTITUTE(連結実質赤字比率に係る赤字・黒字の構成分析!F$38,"▲", "-")), 2) &lt; 0, ABS(ROUND(VALUE(SUBSTITUTE(連結実質赤字比率に係る赤字・黒字の構成分析!F$38,"▲", "-")), 2)), NA())</f>
        <v>2.48</v>
      </c>
      <c r="C32" s="135" t="e">
        <f>IF(ROUND(VALUE(SUBSTITUTE(連結実質赤字比率に係る赤字・黒字の構成分析!F$38,"▲", "-")), 2) &gt;= 0, ABS(ROUND(VALUE(SUBSTITUTE(連結実質赤字比率に係る赤字・黒字の構成分析!F$38,"▲", "-")), 2)), NA())</f>
        <v>#N/A</v>
      </c>
      <c r="D32" s="135">
        <f>IF(ROUND(VALUE(SUBSTITUTE(連結実質赤字比率に係る赤字・黒字の構成分析!G$38,"▲", "-")), 2) &lt; 0, ABS(ROUND(VALUE(SUBSTITUTE(連結実質赤字比率に係る赤字・黒字の構成分析!G$38,"▲", "-")), 2)), NA())</f>
        <v>1.17</v>
      </c>
      <c r="E32" s="135" t="e">
        <f>IF(ROUND(VALUE(SUBSTITUTE(連結実質赤字比率に係る赤字・黒字の構成分析!G$38,"▲", "-")), 2) &gt;= 0, ABS(ROUND(VALUE(SUBSTITUTE(連結実質赤字比率に係る赤字・黒字の構成分析!G$38,"▲", "-")), 2)), NA())</f>
        <v>#N/A</v>
      </c>
      <c r="F32" s="135">
        <f>IF(ROUND(VALUE(SUBSTITUTE(連結実質赤字比率に係る赤字・黒字の構成分析!H$38,"▲", "-")), 2) &lt; 0, ABS(ROUND(VALUE(SUBSTITUTE(連結実質赤字比率に係る赤字・黒字の構成分析!H$38,"▲", "-")), 2)), NA())</f>
        <v>1.1200000000000001</v>
      </c>
      <c r="G32" s="135" t="e">
        <f>IF(ROUND(VALUE(SUBSTITUTE(連結実質赤字比率に係る赤字・黒字の構成分析!H$38,"▲", "-")), 2) &gt;= 0, ABS(ROUND(VALUE(SUBSTITUTE(連結実質赤字比率に係る赤字・黒字の構成分析!H$38,"▲", "-")), 2)), NA())</f>
        <v>#N/A</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1.88</v>
      </c>
    </row>
    <row r="33" spans="1:16">
      <c r="A33" s="135" t="str">
        <f>IF(連結実質赤字比率に係る赤字・黒字の構成分析!C$37="",NA(),連結実質赤字比率に係る赤字・黒字の構成分析!C$37)</f>
        <v>荒尾市下水道事業会計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2.0099999999999998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2.31</v>
      </c>
    </row>
    <row r="34" spans="1:16">
      <c r="A34" s="135" t="str">
        <f>IF(連結実質赤字比率に係る赤字・黒字の構成分析!C$36="",NA(),連結実質赤字比率に係る赤字・黒字の構成分析!C$36)</f>
        <v>荒尾市水道事業会計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3.58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3.77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4.84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5.58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5.47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3.37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6.78</v>
      </c>
    </row>
    <row r="36" spans="1:16">
      <c r="A36" s="135" t="str">
        <f>IF(連結実質赤字比率に係る赤字・黒字の構成分析!C$34="",NA(),連結実質赤字比率に係る赤字・黒字の構成分析!C$34)</f>
        <v>荒尾市国民健康保険特別会計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0.02</v>
      </c>
      <c r="D36" s="135">
        <f>IF(ROUND(VALUE(SUBSTITUTE(連結実質赤字比率に係る赤字・黒字の構成分析!G$34,"▲", "-")), 2) &lt; 0, ABS(ROUND(VALUE(SUBSTITUTE(連結実質赤字比率に係る赤字・黒字の構成分析!G$34,"▲", "-")), 2)), NA())</f>
        <v>0.2</v>
      </c>
      <c r="E36" s="135" t="e">
        <f>IF(ROUND(VALUE(SUBSTITUTE(連結実質赤字比率に係る赤字・黒字の構成分析!G$34,"▲", "-")), 2) &gt;= 0, ABS(ROUND(VALUE(SUBSTITUTE(連結実質赤字比率に係る赤字・黒字の構成分析!G$34,"▲", "-")), 2)), NA())</f>
        <v>#N/A</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0.56999999999999995</v>
      </c>
      <c r="H36" s="135">
        <f>IF(ROUND(VALUE(SUBSTITUTE(連結実質赤字比率に係る赤字・黒字の構成分析!I$34,"▲", "-")), 2) &lt; 0, ABS(ROUND(VALUE(SUBSTITUTE(連結実質赤字比率に係る赤字・黒字の構成分析!I$34,"▲", "-")), 2)), NA())</f>
        <v>1.51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0.53</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1352</v>
      </c>
      <c r="E42" s="136"/>
      <c r="F42" s="136"/>
      <c r="G42" s="136">
        <f>'実質公債費比率（分子）の構造'!L$52</f>
        <v>1403</v>
      </c>
      <c r="H42" s="136"/>
      <c r="I42" s="136"/>
      <c r="J42" s="136">
        <f>'実質公債費比率（分子）の構造'!M$52</f>
        <v>1461</v>
      </c>
      <c r="K42" s="136"/>
      <c r="L42" s="136"/>
      <c r="M42" s="136">
        <f>'実質公債費比率（分子）の構造'!N$52</f>
        <v>1479</v>
      </c>
      <c r="N42" s="136"/>
      <c r="O42" s="136"/>
      <c r="P42" s="136">
        <f>'実質公債費比率（分子）の構造'!O$52</f>
        <v>1473</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13</v>
      </c>
      <c r="C44" s="136"/>
      <c r="D44" s="136"/>
      <c r="E44" s="136">
        <f>'実質公債費比率（分子）の構造'!L$50</f>
        <v>8</v>
      </c>
      <c r="F44" s="136"/>
      <c r="G44" s="136"/>
      <c r="H44" s="136">
        <f>'実質公債費比率（分子）の構造'!M$50</f>
        <v>9</v>
      </c>
      <c r="I44" s="136"/>
      <c r="J44" s="136"/>
      <c r="K44" s="136">
        <f>'実質公債費比率（分子）の構造'!N$50</f>
        <v>9</v>
      </c>
      <c r="L44" s="136"/>
      <c r="M44" s="136"/>
      <c r="N44" s="136">
        <f>'実質公債費比率（分子）の構造'!O$50</f>
        <v>9</v>
      </c>
      <c r="O44" s="136"/>
      <c r="P44" s="136"/>
    </row>
    <row r="45" spans="1:16">
      <c r="A45" s="136" t="s">
        <v>53</v>
      </c>
      <c r="B45" s="136">
        <f>'実質公債費比率（分子）の構造'!K$49</f>
        <v>100</v>
      </c>
      <c r="C45" s="136"/>
      <c r="D45" s="136"/>
      <c r="E45" s="136">
        <f>'実質公債費比率（分子）の構造'!L$49</f>
        <v>106</v>
      </c>
      <c r="F45" s="136"/>
      <c r="G45" s="136"/>
      <c r="H45" s="136">
        <f>'実質公債費比率（分子）の構造'!M$49</f>
        <v>103</v>
      </c>
      <c r="I45" s="136"/>
      <c r="J45" s="136"/>
      <c r="K45" s="136">
        <f>'実質公債費比率（分子）の構造'!N$49</f>
        <v>146</v>
      </c>
      <c r="L45" s="136"/>
      <c r="M45" s="136"/>
      <c r="N45" s="136">
        <f>'実質公債費比率（分子）の構造'!O$49</f>
        <v>101</v>
      </c>
      <c r="O45" s="136"/>
      <c r="P45" s="136"/>
    </row>
    <row r="46" spans="1:16">
      <c r="A46" s="136" t="s">
        <v>54</v>
      </c>
      <c r="B46" s="136">
        <f>'実質公債費比率（分子）の構造'!K$48</f>
        <v>776</v>
      </c>
      <c r="C46" s="136"/>
      <c r="D46" s="136"/>
      <c r="E46" s="136">
        <f>'実質公債費比率（分子）の構造'!L$48</f>
        <v>770</v>
      </c>
      <c r="F46" s="136"/>
      <c r="G46" s="136"/>
      <c r="H46" s="136">
        <f>'実質公債費比率（分子）の構造'!M$48</f>
        <v>926</v>
      </c>
      <c r="I46" s="136"/>
      <c r="J46" s="136"/>
      <c r="K46" s="136">
        <f>'実質公債費比率（分子）の構造'!N$48</f>
        <v>886</v>
      </c>
      <c r="L46" s="136"/>
      <c r="M46" s="136"/>
      <c r="N46" s="136">
        <f>'実質公債費比率（分子）の構造'!O$48</f>
        <v>837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1485</v>
      </c>
      <c r="C49" s="136"/>
      <c r="D49" s="136"/>
      <c r="E49" s="136">
        <f>'実質公債費比率（分子）の構造'!L$45</f>
        <v>1640</v>
      </c>
      <c r="F49" s="136"/>
      <c r="G49" s="136"/>
      <c r="H49" s="136">
        <f>'実質公債費比率（分子）の構造'!M$45</f>
        <v>1650</v>
      </c>
      <c r="I49" s="136"/>
      <c r="J49" s="136"/>
      <c r="K49" s="136">
        <f>'実質公債費比率（分子）の構造'!N$45</f>
        <v>1606</v>
      </c>
      <c r="L49" s="136"/>
      <c r="M49" s="136"/>
      <c r="N49" s="136">
        <f>'実質公債費比率（分子）の構造'!O$45</f>
        <v>1487</v>
      </c>
      <c r="O49" s="136"/>
      <c r="P49" s="136"/>
    </row>
    <row r="50" spans="1:16">
      <c r="A50" s="136" t="s">
        <v>58</v>
      </c>
      <c r="B50" s="136" t="e">
        <f>NA()</f>
        <v>#N/A</v>
      </c>
      <c r="C50" s="136">
        <f>IF(ISNUMBER('実質公債費比率（分子）の構造'!K$53),'実質公債費比率（分子）の構造'!K$53,NA())</f>
        <v>1022</v>
      </c>
      <c r="D50" s="136" t="e">
        <f>NA()</f>
        <v>#N/A</v>
      </c>
      <c r="E50" s="136" t="e">
        <f>NA()</f>
        <v>#N/A</v>
      </c>
      <c r="F50" s="136">
        <f>IF(ISNUMBER('実質公債費比率（分子）の構造'!L$53),'実質公債費比率（分子）の構造'!L$53,NA())</f>
        <v>1121</v>
      </c>
      <c r="G50" s="136" t="e">
        <f>NA()</f>
        <v>#N/A</v>
      </c>
      <c r="H50" s="136" t="e">
        <f>NA()</f>
        <v>#N/A</v>
      </c>
      <c r="I50" s="136">
        <f>IF(ISNUMBER('実質公債費比率（分子）の構造'!M$53),'実質公債費比率（分子）の構造'!M$53,NA())</f>
        <v>1227</v>
      </c>
      <c r="J50" s="136" t="e">
        <f>NA()</f>
        <v>#N/A</v>
      </c>
      <c r="K50" s="136" t="e">
        <f>NA()</f>
        <v>#N/A</v>
      </c>
      <c r="L50" s="136">
        <f>IF(ISNUMBER('実質公債費比率（分子）の構造'!N$53),'実質公債費比率（分子）の構造'!N$53,NA())</f>
        <v>1168</v>
      </c>
      <c r="M50" s="136" t="e">
        <f>NA()</f>
        <v>#N/A</v>
      </c>
      <c r="N50" s="136" t="e">
        <f>NA()</f>
        <v>#N/A</v>
      </c>
      <c r="O50" s="136">
        <f>IF(ISNUMBER('実質公債費比率（分子）の構造'!O$53),'実質公債費比率（分子）の構造'!O$53,NA())</f>
        <v>961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14833</v>
      </c>
      <c r="E56" s="135"/>
      <c r="F56" s="135"/>
      <c r="G56" s="135">
        <f>'将来負担比率（分子）の構造'!J$51</f>
        <v>15204</v>
      </c>
      <c r="H56" s="135"/>
      <c r="I56" s="135"/>
      <c r="J56" s="135">
        <f>'将来負担比率（分子）の構造'!K$51</f>
        <v>15153</v>
      </c>
      <c r="K56" s="135"/>
      <c r="L56" s="135"/>
      <c r="M56" s="135">
        <f>'将来負担比率（分子）の構造'!L$51</f>
        <v>15455</v>
      </c>
      <c r="N56" s="135"/>
      <c r="O56" s="135"/>
      <c r="P56" s="135">
        <f>'将来負担比率（分子）の構造'!M$51</f>
        <v>15442</v>
      </c>
    </row>
    <row r="57" spans="1:16">
      <c r="A57" s="135" t="s">
        <v>34</v>
      </c>
      <c r="B57" s="135"/>
      <c r="C57" s="135"/>
      <c r="D57" s="135">
        <f>'将来負担比率（分子）の構造'!I$50</f>
        <v>1619</v>
      </c>
      <c r="E57" s="135"/>
      <c r="F57" s="135"/>
      <c r="G57" s="135">
        <f>'将来負担比率（分子）の構造'!J$50</f>
        <v>1532</v>
      </c>
      <c r="H57" s="135"/>
      <c r="I57" s="135"/>
      <c r="J57" s="135">
        <f>'将来負担比率（分子）の構造'!K$50</f>
        <v>1455</v>
      </c>
      <c r="K57" s="135"/>
      <c r="L57" s="135"/>
      <c r="M57" s="135">
        <f>'将来負担比率（分子）の構造'!L$50</f>
        <v>1406</v>
      </c>
      <c r="N57" s="135"/>
      <c r="O57" s="135"/>
      <c r="P57" s="135">
        <f>'将来負担比率（分子）の構造'!M$50</f>
        <v>1449</v>
      </c>
    </row>
    <row r="58" spans="1:16">
      <c r="A58" s="135" t="s">
        <v>33</v>
      </c>
      <c r="B58" s="135"/>
      <c r="C58" s="135"/>
      <c r="D58" s="135">
        <f>'将来負担比率（分子）の構造'!I$49</f>
        <v>5216</v>
      </c>
      <c r="E58" s="135"/>
      <c r="F58" s="135"/>
      <c r="G58" s="135">
        <f>'将来負担比率（分子）の構造'!J$49</f>
        <v>5593</v>
      </c>
      <c r="H58" s="135"/>
      <c r="I58" s="135"/>
      <c r="J58" s="135">
        <f>'将来負担比率（分子）の構造'!K$49</f>
        <v>5876</v>
      </c>
      <c r="K58" s="135"/>
      <c r="L58" s="135"/>
      <c r="M58" s="135">
        <f>'将来負担比率（分子）の構造'!L$49</f>
        <v>6237</v>
      </c>
      <c r="N58" s="135"/>
      <c r="O58" s="135"/>
      <c r="P58" s="135">
        <f>'将来負担比率（分子）の構造'!M$49</f>
        <v>6663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f>'将来負担比率（分子）の構造'!K$46</f>
        <v>2</v>
      </c>
      <c r="I61" s="135"/>
      <c r="J61" s="135"/>
      <c r="K61" s="135">
        <f>'将来負担比率（分子）の構造'!L$46</f>
        <v>1</v>
      </c>
      <c r="L61" s="135"/>
      <c r="M61" s="135"/>
      <c r="N61" s="135">
        <f>'将来負担比率（分子）の構造'!M$46</f>
        <v>1</v>
      </c>
      <c r="O61" s="135"/>
      <c r="P61" s="135"/>
    </row>
    <row r="62" spans="1:16">
      <c r="A62" s="135" t="s">
        <v>28</v>
      </c>
      <c r="B62" s="135">
        <f>'将来負担比率（分子）の構造'!I$45</f>
        <v>2814</v>
      </c>
      <c r="C62" s="135"/>
      <c r="D62" s="135"/>
      <c r="E62" s="135">
        <f>'将来負担比率（分子）の構造'!J$45</f>
        <v>2616</v>
      </c>
      <c r="F62" s="135"/>
      <c r="G62" s="135"/>
      <c r="H62" s="135">
        <f>'将来負担比率（分子）の構造'!K$45</f>
        <v>2266</v>
      </c>
      <c r="I62" s="135"/>
      <c r="J62" s="135"/>
      <c r="K62" s="135">
        <f>'将来負担比率（分子）の構造'!L$45</f>
        <v>2052</v>
      </c>
      <c r="L62" s="135"/>
      <c r="M62" s="135"/>
      <c r="N62" s="135">
        <f>'将来負担比率（分子）の構造'!M$45</f>
        <v>1905</v>
      </c>
      <c r="O62" s="135"/>
      <c r="P62" s="135"/>
    </row>
    <row r="63" spans="1:16">
      <c r="A63" s="135" t="s">
        <v>27</v>
      </c>
      <c r="B63" s="135">
        <f>'将来負担比率（分子）の構造'!I$44</f>
        <v>1227</v>
      </c>
      <c r="C63" s="135"/>
      <c r="D63" s="135"/>
      <c r="E63" s="135">
        <f>'将来負担比率（分子）の構造'!J$44</f>
        <v>1041</v>
      </c>
      <c r="F63" s="135"/>
      <c r="G63" s="135"/>
      <c r="H63" s="135">
        <f>'将来負担比率（分子）の構造'!K$44</f>
        <v>974</v>
      </c>
      <c r="I63" s="135"/>
      <c r="J63" s="135"/>
      <c r="K63" s="135">
        <f>'将来負担比率（分子）の構造'!L$44</f>
        <v>778</v>
      </c>
      <c r="L63" s="135"/>
      <c r="M63" s="135"/>
      <c r="N63" s="135">
        <f>'将来負担比率（分子）の構造'!M$44</f>
        <v>671</v>
      </c>
      <c r="O63" s="135"/>
      <c r="P63" s="135"/>
    </row>
    <row r="64" spans="1:16">
      <c r="A64" s="135" t="s">
        <v>26</v>
      </c>
      <c r="B64" s="135">
        <f>'将来負担比率（分子）の構造'!I$43</f>
        <v>8378</v>
      </c>
      <c r="C64" s="135"/>
      <c r="D64" s="135"/>
      <c r="E64" s="135">
        <f>'将来負担比率（分子）の構造'!J$43</f>
        <v>8480</v>
      </c>
      <c r="F64" s="135"/>
      <c r="G64" s="135"/>
      <c r="H64" s="135">
        <f>'将来負担比率（分子）の構造'!K$43</f>
        <v>7459</v>
      </c>
      <c r="I64" s="135"/>
      <c r="J64" s="135"/>
      <c r="K64" s="135">
        <f>'将来負担比率（分子）の構造'!L$43</f>
        <v>7048</v>
      </c>
      <c r="L64" s="135"/>
      <c r="M64" s="135"/>
      <c r="N64" s="135">
        <f>'将来負担比率（分子）の構造'!M$43</f>
        <v>6534</v>
      </c>
      <c r="O64" s="135"/>
      <c r="P64" s="135"/>
    </row>
    <row r="65" spans="1:16">
      <c r="A65" s="135" t="s">
        <v>25</v>
      </c>
      <c r="B65" s="135">
        <f>'将来負担比率（分子）の構造'!I$42</f>
        <v>314</v>
      </c>
      <c r="C65" s="135"/>
      <c r="D65" s="135"/>
      <c r="E65" s="135">
        <f>'将来負担比率（分子）の構造'!J$42</f>
        <v>260</v>
      </c>
      <c r="F65" s="135"/>
      <c r="G65" s="135"/>
      <c r="H65" s="135">
        <f>'将来負担比率（分子）の構造'!K$42</f>
        <v>243</v>
      </c>
      <c r="I65" s="135"/>
      <c r="J65" s="135"/>
      <c r="K65" s="135">
        <f>'将来負担比率（分子）の構造'!L$42</f>
        <v>224</v>
      </c>
      <c r="L65" s="135"/>
      <c r="M65" s="135"/>
      <c r="N65" s="135">
        <f>'将来負担比率（分子）の構造'!M$42</f>
        <v>203</v>
      </c>
      <c r="O65" s="135"/>
      <c r="P65" s="135"/>
    </row>
    <row r="66" spans="1:16">
      <c r="A66" s="135" t="s">
        <v>24</v>
      </c>
      <c r="B66" s="135">
        <f>'将来負担比率（分子）の構造'!I$41</f>
        <v>16403</v>
      </c>
      <c r="C66" s="135"/>
      <c r="D66" s="135"/>
      <c r="E66" s="135">
        <f>'将来負担比率（分子）の構造'!J$41</f>
        <v>16029</v>
      </c>
      <c r="F66" s="135"/>
      <c r="G66" s="135"/>
      <c r="H66" s="135">
        <f>'将来負担比率（分子）の構造'!K$41</f>
        <v>15818</v>
      </c>
      <c r="I66" s="135"/>
      <c r="J66" s="135"/>
      <c r="K66" s="135">
        <f>'将来負担比率（分子）の構造'!L$41</f>
        <v>15660</v>
      </c>
      <c r="L66" s="135"/>
      <c r="M66" s="135"/>
      <c r="N66" s="135">
        <f>'将来負担比率（分子）の構造'!M$41</f>
        <v>15918</v>
      </c>
      <c r="O66" s="135"/>
      <c r="P66" s="135"/>
    </row>
    <row r="67" spans="1:16">
      <c r="A67" s="135" t="s">
        <v>62</v>
      </c>
      <c r="B67" s="135" t="e">
        <f>NA()</f>
        <v>#N/A</v>
      </c>
      <c r="C67" s="135">
        <f>IF(ISNUMBER('将来負担比率（分子）の構造'!I$52), IF('将来負担比率（分子）の構造'!I$52 &lt; 0, 0, '将来負担比率（分子）の構造'!I$52), NA())</f>
        <v>7466</v>
      </c>
      <c r="D67" s="135" t="e">
        <f>NA()</f>
        <v>#N/A</v>
      </c>
      <c r="E67" s="135" t="e">
        <f>NA()</f>
        <v>#N/A</v>
      </c>
      <c r="F67" s="135">
        <f>IF(ISNUMBER('将来負担比率（分子）の構造'!J$52), IF('将来負担比率（分子）の構造'!J$52 &lt; 0, 0, '将来負担比率（分子）の構造'!J$52), NA())</f>
        <v>6097</v>
      </c>
      <c r="G67" s="135" t="e">
        <f>NA()</f>
        <v>#N/A</v>
      </c>
      <c r="H67" s="135" t="e">
        <f>NA()</f>
        <v>#N/A</v>
      </c>
      <c r="I67" s="135">
        <f>IF(ISNUMBER('将来負担比率（分子）の構造'!K$52), IF('将来負担比率（分子）の構造'!K$52 &lt; 0, 0, '将来負担比率（分子）の構造'!K$52), NA())</f>
        <v>4277</v>
      </c>
      <c r="J67" s="135" t="e">
        <f>NA()</f>
        <v>#N/A</v>
      </c>
      <c r="K67" s="135" t="e">
        <f>NA()</f>
        <v>#N/A</v>
      </c>
      <c r="L67" s="135">
        <f>IF(ISNUMBER('将来負担比率（分子）の構造'!L$52), IF('将来負担比率（分子）の構造'!L$52 &lt; 0, 0, '将来負担比率（分子）の構造'!L$52), NA())</f>
        <v>2664</v>
      </c>
      <c r="M67" s="135" t="e">
        <f>NA()</f>
        <v>#N/A</v>
      </c>
      <c r="N67" s="135" t="e">
        <f>NA()</f>
        <v>#N/A</v>
      </c>
      <c r="O67" s="135">
        <f>IF(ISNUMBER('将来負担比率（分子）の構造'!M$52), IF('将来負担比率（分子）の構造'!M$52 &lt; 0, 0, '将来負担比率（分子）の構造'!M$52), NA())</f>
        <v>1678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4947542</v>
      </c>
      <c r="S5" s="583"/>
      <c r="T5" s="583"/>
      <c r="U5" s="583"/>
      <c r="V5" s="583"/>
      <c r="W5" s="583"/>
      <c r="X5" s="583"/>
      <c r="Y5" s="584"/>
      <c r="Z5" s="585">
        <v>22.9</v>
      </c>
      <c r="AA5" s="585"/>
      <c r="AB5" s="585"/>
      <c r="AC5" s="585"/>
      <c r="AD5" s="586">
        <v>4947542</v>
      </c>
      <c r="AE5" s="586"/>
      <c r="AF5" s="586"/>
      <c r="AG5" s="586"/>
      <c r="AH5" s="586"/>
      <c r="AI5" s="586"/>
      <c r="AJ5" s="586"/>
      <c r="AK5" s="586"/>
      <c r="AL5" s="587">
        <v>42.9</v>
      </c>
      <c r="AM5" s="588"/>
      <c r="AN5" s="588"/>
      <c r="AO5" s="589"/>
      <c r="AP5" s="579" t="s">
        <v>209</v>
      </c>
      <c r="AQ5" s="580"/>
      <c r="AR5" s="580"/>
      <c r="AS5" s="580"/>
      <c r="AT5" s="580"/>
      <c r="AU5" s="580"/>
      <c r="AV5" s="580"/>
      <c r="AW5" s="580"/>
      <c r="AX5" s="580"/>
      <c r="AY5" s="580"/>
      <c r="AZ5" s="580"/>
      <c r="BA5" s="580"/>
      <c r="BB5" s="580"/>
      <c r="BC5" s="580"/>
      <c r="BD5" s="580"/>
      <c r="BE5" s="580"/>
      <c r="BF5" s="581"/>
      <c r="BG5" s="593">
        <v>4938386</v>
      </c>
      <c r="BH5" s="594"/>
      <c r="BI5" s="594"/>
      <c r="BJ5" s="594"/>
      <c r="BK5" s="594"/>
      <c r="BL5" s="594"/>
      <c r="BM5" s="594"/>
      <c r="BN5" s="595"/>
      <c r="BO5" s="596">
        <v>99.8</v>
      </c>
      <c r="BP5" s="596"/>
      <c r="BQ5" s="596"/>
      <c r="BR5" s="596"/>
      <c r="BS5" s="597">
        <v>198637</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136249</v>
      </c>
      <c r="S6" s="594"/>
      <c r="T6" s="594"/>
      <c r="U6" s="594"/>
      <c r="V6" s="594"/>
      <c r="W6" s="594"/>
      <c r="X6" s="594"/>
      <c r="Y6" s="595"/>
      <c r="Z6" s="596">
        <v>0.6</v>
      </c>
      <c r="AA6" s="596"/>
      <c r="AB6" s="596"/>
      <c r="AC6" s="596"/>
      <c r="AD6" s="597">
        <v>136249</v>
      </c>
      <c r="AE6" s="597"/>
      <c r="AF6" s="597"/>
      <c r="AG6" s="597"/>
      <c r="AH6" s="597"/>
      <c r="AI6" s="597"/>
      <c r="AJ6" s="597"/>
      <c r="AK6" s="597"/>
      <c r="AL6" s="598">
        <v>1.2</v>
      </c>
      <c r="AM6" s="599"/>
      <c r="AN6" s="599"/>
      <c r="AO6" s="600"/>
      <c r="AP6" s="590" t="s">
        <v>214</v>
      </c>
      <c r="AQ6" s="591"/>
      <c r="AR6" s="591"/>
      <c r="AS6" s="591"/>
      <c r="AT6" s="591"/>
      <c r="AU6" s="591"/>
      <c r="AV6" s="591"/>
      <c r="AW6" s="591"/>
      <c r="AX6" s="591"/>
      <c r="AY6" s="591"/>
      <c r="AZ6" s="591"/>
      <c r="BA6" s="591"/>
      <c r="BB6" s="591"/>
      <c r="BC6" s="591"/>
      <c r="BD6" s="591"/>
      <c r="BE6" s="591"/>
      <c r="BF6" s="592"/>
      <c r="BG6" s="593">
        <v>4938386</v>
      </c>
      <c r="BH6" s="594"/>
      <c r="BI6" s="594"/>
      <c r="BJ6" s="594"/>
      <c r="BK6" s="594"/>
      <c r="BL6" s="594"/>
      <c r="BM6" s="594"/>
      <c r="BN6" s="595"/>
      <c r="BO6" s="596">
        <v>99.8</v>
      </c>
      <c r="BP6" s="596"/>
      <c r="BQ6" s="596"/>
      <c r="BR6" s="596"/>
      <c r="BS6" s="597">
        <v>198637</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230607</v>
      </c>
      <c r="CS6" s="594"/>
      <c r="CT6" s="594"/>
      <c r="CU6" s="594"/>
      <c r="CV6" s="594"/>
      <c r="CW6" s="594"/>
      <c r="CX6" s="594"/>
      <c r="CY6" s="595"/>
      <c r="CZ6" s="596">
        <v>1.1000000000000001</v>
      </c>
      <c r="DA6" s="596"/>
      <c r="DB6" s="596"/>
      <c r="DC6" s="596"/>
      <c r="DD6" s="602">
        <v>6095</v>
      </c>
      <c r="DE6" s="594"/>
      <c r="DF6" s="594"/>
      <c r="DG6" s="594"/>
      <c r="DH6" s="594"/>
      <c r="DI6" s="594"/>
      <c r="DJ6" s="594"/>
      <c r="DK6" s="594"/>
      <c r="DL6" s="594"/>
      <c r="DM6" s="594"/>
      <c r="DN6" s="594"/>
      <c r="DO6" s="594"/>
      <c r="DP6" s="595"/>
      <c r="DQ6" s="602">
        <v>230607</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6800</v>
      </c>
      <c r="S7" s="594"/>
      <c r="T7" s="594"/>
      <c r="U7" s="594"/>
      <c r="V7" s="594"/>
      <c r="W7" s="594"/>
      <c r="X7" s="594"/>
      <c r="Y7" s="595"/>
      <c r="Z7" s="596">
        <v>0</v>
      </c>
      <c r="AA7" s="596"/>
      <c r="AB7" s="596"/>
      <c r="AC7" s="596"/>
      <c r="AD7" s="597">
        <v>6800</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2056765</v>
      </c>
      <c r="BH7" s="594"/>
      <c r="BI7" s="594"/>
      <c r="BJ7" s="594"/>
      <c r="BK7" s="594"/>
      <c r="BL7" s="594"/>
      <c r="BM7" s="594"/>
      <c r="BN7" s="595"/>
      <c r="BO7" s="596">
        <v>41.6</v>
      </c>
      <c r="BP7" s="596"/>
      <c r="BQ7" s="596"/>
      <c r="BR7" s="596"/>
      <c r="BS7" s="597">
        <v>46577</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2337699</v>
      </c>
      <c r="CS7" s="594"/>
      <c r="CT7" s="594"/>
      <c r="CU7" s="594"/>
      <c r="CV7" s="594"/>
      <c r="CW7" s="594"/>
      <c r="CX7" s="594"/>
      <c r="CY7" s="595"/>
      <c r="CZ7" s="596">
        <v>11.3</v>
      </c>
      <c r="DA7" s="596"/>
      <c r="DB7" s="596"/>
      <c r="DC7" s="596"/>
      <c r="DD7" s="602">
        <v>429753</v>
      </c>
      <c r="DE7" s="594"/>
      <c r="DF7" s="594"/>
      <c r="DG7" s="594"/>
      <c r="DH7" s="594"/>
      <c r="DI7" s="594"/>
      <c r="DJ7" s="594"/>
      <c r="DK7" s="594"/>
      <c r="DL7" s="594"/>
      <c r="DM7" s="594"/>
      <c r="DN7" s="594"/>
      <c r="DO7" s="594"/>
      <c r="DP7" s="595"/>
      <c r="DQ7" s="602">
        <v>1688438</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24591</v>
      </c>
      <c r="S8" s="594"/>
      <c r="T8" s="594"/>
      <c r="U8" s="594"/>
      <c r="V8" s="594"/>
      <c r="W8" s="594"/>
      <c r="X8" s="594"/>
      <c r="Y8" s="595"/>
      <c r="Z8" s="596">
        <v>0.1</v>
      </c>
      <c r="AA8" s="596"/>
      <c r="AB8" s="596"/>
      <c r="AC8" s="596"/>
      <c r="AD8" s="597">
        <v>24591</v>
      </c>
      <c r="AE8" s="597"/>
      <c r="AF8" s="597"/>
      <c r="AG8" s="597"/>
      <c r="AH8" s="597"/>
      <c r="AI8" s="597"/>
      <c r="AJ8" s="597"/>
      <c r="AK8" s="597"/>
      <c r="AL8" s="598">
        <v>0.2</v>
      </c>
      <c r="AM8" s="599"/>
      <c r="AN8" s="599"/>
      <c r="AO8" s="600"/>
      <c r="AP8" s="590" t="s">
        <v>220</v>
      </c>
      <c r="AQ8" s="591"/>
      <c r="AR8" s="591"/>
      <c r="AS8" s="591"/>
      <c r="AT8" s="591"/>
      <c r="AU8" s="591"/>
      <c r="AV8" s="591"/>
      <c r="AW8" s="591"/>
      <c r="AX8" s="591"/>
      <c r="AY8" s="591"/>
      <c r="AZ8" s="591"/>
      <c r="BA8" s="591"/>
      <c r="BB8" s="591"/>
      <c r="BC8" s="591"/>
      <c r="BD8" s="591"/>
      <c r="BE8" s="591"/>
      <c r="BF8" s="592"/>
      <c r="BG8" s="593">
        <v>78501</v>
      </c>
      <c r="BH8" s="594"/>
      <c r="BI8" s="594"/>
      <c r="BJ8" s="594"/>
      <c r="BK8" s="594"/>
      <c r="BL8" s="594"/>
      <c r="BM8" s="594"/>
      <c r="BN8" s="595"/>
      <c r="BO8" s="596">
        <v>1.6</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9763409</v>
      </c>
      <c r="CS8" s="594"/>
      <c r="CT8" s="594"/>
      <c r="CU8" s="594"/>
      <c r="CV8" s="594"/>
      <c r="CW8" s="594"/>
      <c r="CX8" s="594"/>
      <c r="CY8" s="595"/>
      <c r="CZ8" s="596">
        <v>47.1</v>
      </c>
      <c r="DA8" s="596"/>
      <c r="DB8" s="596"/>
      <c r="DC8" s="596"/>
      <c r="DD8" s="602">
        <v>246874</v>
      </c>
      <c r="DE8" s="594"/>
      <c r="DF8" s="594"/>
      <c r="DG8" s="594"/>
      <c r="DH8" s="594"/>
      <c r="DI8" s="594"/>
      <c r="DJ8" s="594"/>
      <c r="DK8" s="594"/>
      <c r="DL8" s="594"/>
      <c r="DM8" s="594"/>
      <c r="DN8" s="594"/>
      <c r="DO8" s="594"/>
      <c r="DP8" s="595"/>
      <c r="DQ8" s="602">
        <v>4739596</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20906</v>
      </c>
      <c r="S9" s="594"/>
      <c r="T9" s="594"/>
      <c r="U9" s="594"/>
      <c r="V9" s="594"/>
      <c r="W9" s="594"/>
      <c r="X9" s="594"/>
      <c r="Y9" s="595"/>
      <c r="Z9" s="596">
        <v>0.1</v>
      </c>
      <c r="AA9" s="596"/>
      <c r="AB9" s="596"/>
      <c r="AC9" s="596"/>
      <c r="AD9" s="597">
        <v>20906</v>
      </c>
      <c r="AE9" s="597"/>
      <c r="AF9" s="597"/>
      <c r="AG9" s="597"/>
      <c r="AH9" s="597"/>
      <c r="AI9" s="597"/>
      <c r="AJ9" s="597"/>
      <c r="AK9" s="597"/>
      <c r="AL9" s="598">
        <v>0.2</v>
      </c>
      <c r="AM9" s="599"/>
      <c r="AN9" s="599"/>
      <c r="AO9" s="600"/>
      <c r="AP9" s="590" t="s">
        <v>224</v>
      </c>
      <c r="AQ9" s="591"/>
      <c r="AR9" s="591"/>
      <c r="AS9" s="591"/>
      <c r="AT9" s="591"/>
      <c r="AU9" s="591"/>
      <c r="AV9" s="591"/>
      <c r="AW9" s="591"/>
      <c r="AX9" s="591"/>
      <c r="AY9" s="591"/>
      <c r="AZ9" s="591"/>
      <c r="BA9" s="591"/>
      <c r="BB9" s="591"/>
      <c r="BC9" s="591"/>
      <c r="BD9" s="591"/>
      <c r="BE9" s="591"/>
      <c r="BF9" s="592"/>
      <c r="BG9" s="593">
        <v>1693674</v>
      </c>
      <c r="BH9" s="594"/>
      <c r="BI9" s="594"/>
      <c r="BJ9" s="594"/>
      <c r="BK9" s="594"/>
      <c r="BL9" s="594"/>
      <c r="BM9" s="594"/>
      <c r="BN9" s="595"/>
      <c r="BO9" s="596">
        <v>34.200000000000003</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2570863</v>
      </c>
      <c r="CS9" s="594"/>
      <c r="CT9" s="594"/>
      <c r="CU9" s="594"/>
      <c r="CV9" s="594"/>
      <c r="CW9" s="594"/>
      <c r="CX9" s="594"/>
      <c r="CY9" s="595"/>
      <c r="CZ9" s="596">
        <v>12.4</v>
      </c>
      <c r="DA9" s="596"/>
      <c r="DB9" s="596"/>
      <c r="DC9" s="596"/>
      <c r="DD9" s="602">
        <v>78266</v>
      </c>
      <c r="DE9" s="594"/>
      <c r="DF9" s="594"/>
      <c r="DG9" s="594"/>
      <c r="DH9" s="594"/>
      <c r="DI9" s="594"/>
      <c r="DJ9" s="594"/>
      <c r="DK9" s="594"/>
      <c r="DL9" s="594"/>
      <c r="DM9" s="594"/>
      <c r="DN9" s="594"/>
      <c r="DO9" s="594"/>
      <c r="DP9" s="595"/>
      <c r="DQ9" s="602">
        <v>2216227</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971219</v>
      </c>
      <c r="S10" s="594"/>
      <c r="T10" s="594"/>
      <c r="U10" s="594"/>
      <c r="V10" s="594"/>
      <c r="W10" s="594"/>
      <c r="X10" s="594"/>
      <c r="Y10" s="595"/>
      <c r="Z10" s="596">
        <v>4.5</v>
      </c>
      <c r="AA10" s="596"/>
      <c r="AB10" s="596"/>
      <c r="AC10" s="596"/>
      <c r="AD10" s="597">
        <v>971219</v>
      </c>
      <c r="AE10" s="597"/>
      <c r="AF10" s="597"/>
      <c r="AG10" s="597"/>
      <c r="AH10" s="597"/>
      <c r="AI10" s="597"/>
      <c r="AJ10" s="597"/>
      <c r="AK10" s="597"/>
      <c r="AL10" s="598">
        <v>8.4</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106849</v>
      </c>
      <c r="BH10" s="594"/>
      <c r="BI10" s="594"/>
      <c r="BJ10" s="594"/>
      <c r="BK10" s="594"/>
      <c r="BL10" s="594"/>
      <c r="BM10" s="594"/>
      <c r="BN10" s="595"/>
      <c r="BO10" s="596">
        <v>2.2000000000000002</v>
      </c>
      <c r="BP10" s="596"/>
      <c r="BQ10" s="596"/>
      <c r="BR10" s="596"/>
      <c r="BS10" s="602">
        <v>17597</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15212</v>
      </c>
      <c r="CS10" s="594"/>
      <c r="CT10" s="594"/>
      <c r="CU10" s="594"/>
      <c r="CV10" s="594"/>
      <c r="CW10" s="594"/>
      <c r="CX10" s="594"/>
      <c r="CY10" s="595"/>
      <c r="CZ10" s="596">
        <v>0.1</v>
      </c>
      <c r="DA10" s="596"/>
      <c r="DB10" s="596"/>
      <c r="DC10" s="596"/>
      <c r="DD10" s="602" t="s">
        <v>221</v>
      </c>
      <c r="DE10" s="594"/>
      <c r="DF10" s="594"/>
      <c r="DG10" s="594"/>
      <c r="DH10" s="594"/>
      <c r="DI10" s="594"/>
      <c r="DJ10" s="594"/>
      <c r="DK10" s="594"/>
      <c r="DL10" s="594"/>
      <c r="DM10" s="594"/>
      <c r="DN10" s="594"/>
      <c r="DO10" s="594"/>
      <c r="DP10" s="595"/>
      <c r="DQ10" s="602">
        <v>15212</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29085</v>
      </c>
      <c r="S11" s="594"/>
      <c r="T11" s="594"/>
      <c r="U11" s="594"/>
      <c r="V11" s="594"/>
      <c r="W11" s="594"/>
      <c r="X11" s="594"/>
      <c r="Y11" s="595"/>
      <c r="Z11" s="596">
        <v>0.1</v>
      </c>
      <c r="AA11" s="596"/>
      <c r="AB11" s="596"/>
      <c r="AC11" s="596"/>
      <c r="AD11" s="597">
        <v>29085</v>
      </c>
      <c r="AE11" s="597"/>
      <c r="AF11" s="597"/>
      <c r="AG11" s="597"/>
      <c r="AH11" s="597"/>
      <c r="AI11" s="597"/>
      <c r="AJ11" s="597"/>
      <c r="AK11" s="597"/>
      <c r="AL11" s="598">
        <v>0.3</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177741</v>
      </c>
      <c r="BH11" s="594"/>
      <c r="BI11" s="594"/>
      <c r="BJ11" s="594"/>
      <c r="BK11" s="594"/>
      <c r="BL11" s="594"/>
      <c r="BM11" s="594"/>
      <c r="BN11" s="595"/>
      <c r="BO11" s="596">
        <v>3.6</v>
      </c>
      <c r="BP11" s="596"/>
      <c r="BQ11" s="596"/>
      <c r="BR11" s="596"/>
      <c r="BS11" s="602">
        <v>28980</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504906</v>
      </c>
      <c r="CS11" s="594"/>
      <c r="CT11" s="594"/>
      <c r="CU11" s="594"/>
      <c r="CV11" s="594"/>
      <c r="CW11" s="594"/>
      <c r="CX11" s="594"/>
      <c r="CY11" s="595"/>
      <c r="CZ11" s="596">
        <v>2.4</v>
      </c>
      <c r="DA11" s="596"/>
      <c r="DB11" s="596"/>
      <c r="DC11" s="596"/>
      <c r="DD11" s="602">
        <v>305683</v>
      </c>
      <c r="DE11" s="594"/>
      <c r="DF11" s="594"/>
      <c r="DG11" s="594"/>
      <c r="DH11" s="594"/>
      <c r="DI11" s="594"/>
      <c r="DJ11" s="594"/>
      <c r="DK11" s="594"/>
      <c r="DL11" s="594"/>
      <c r="DM11" s="594"/>
      <c r="DN11" s="594"/>
      <c r="DO11" s="594"/>
      <c r="DP11" s="595"/>
      <c r="DQ11" s="602">
        <v>160371</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2335675</v>
      </c>
      <c r="BH12" s="594"/>
      <c r="BI12" s="594"/>
      <c r="BJ12" s="594"/>
      <c r="BK12" s="594"/>
      <c r="BL12" s="594"/>
      <c r="BM12" s="594"/>
      <c r="BN12" s="595"/>
      <c r="BO12" s="596">
        <v>47.2</v>
      </c>
      <c r="BP12" s="596"/>
      <c r="BQ12" s="596"/>
      <c r="BR12" s="596"/>
      <c r="BS12" s="602">
        <v>152060</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371677</v>
      </c>
      <c r="CS12" s="594"/>
      <c r="CT12" s="594"/>
      <c r="CU12" s="594"/>
      <c r="CV12" s="594"/>
      <c r="CW12" s="594"/>
      <c r="CX12" s="594"/>
      <c r="CY12" s="595"/>
      <c r="CZ12" s="596">
        <v>1.8</v>
      </c>
      <c r="DA12" s="596"/>
      <c r="DB12" s="596"/>
      <c r="DC12" s="596"/>
      <c r="DD12" s="602">
        <v>73970</v>
      </c>
      <c r="DE12" s="594"/>
      <c r="DF12" s="594"/>
      <c r="DG12" s="594"/>
      <c r="DH12" s="594"/>
      <c r="DI12" s="594"/>
      <c r="DJ12" s="594"/>
      <c r="DK12" s="594"/>
      <c r="DL12" s="594"/>
      <c r="DM12" s="594"/>
      <c r="DN12" s="594"/>
      <c r="DO12" s="594"/>
      <c r="DP12" s="595"/>
      <c r="DQ12" s="602">
        <v>161634</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18403</v>
      </c>
      <c r="S13" s="594"/>
      <c r="T13" s="594"/>
      <c r="U13" s="594"/>
      <c r="V13" s="594"/>
      <c r="W13" s="594"/>
      <c r="X13" s="594"/>
      <c r="Y13" s="595"/>
      <c r="Z13" s="596">
        <v>0.1</v>
      </c>
      <c r="AA13" s="596"/>
      <c r="AB13" s="596"/>
      <c r="AC13" s="596"/>
      <c r="AD13" s="597">
        <v>18403</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2328436</v>
      </c>
      <c r="BH13" s="594"/>
      <c r="BI13" s="594"/>
      <c r="BJ13" s="594"/>
      <c r="BK13" s="594"/>
      <c r="BL13" s="594"/>
      <c r="BM13" s="594"/>
      <c r="BN13" s="595"/>
      <c r="BO13" s="596">
        <v>47.1</v>
      </c>
      <c r="BP13" s="596"/>
      <c r="BQ13" s="596"/>
      <c r="BR13" s="596"/>
      <c r="BS13" s="602">
        <v>152060</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1509332</v>
      </c>
      <c r="CS13" s="594"/>
      <c r="CT13" s="594"/>
      <c r="CU13" s="594"/>
      <c r="CV13" s="594"/>
      <c r="CW13" s="594"/>
      <c r="CX13" s="594"/>
      <c r="CY13" s="595"/>
      <c r="CZ13" s="596">
        <v>7.3</v>
      </c>
      <c r="DA13" s="596"/>
      <c r="DB13" s="596"/>
      <c r="DC13" s="596"/>
      <c r="DD13" s="602">
        <v>687653</v>
      </c>
      <c r="DE13" s="594"/>
      <c r="DF13" s="594"/>
      <c r="DG13" s="594"/>
      <c r="DH13" s="594"/>
      <c r="DI13" s="594"/>
      <c r="DJ13" s="594"/>
      <c r="DK13" s="594"/>
      <c r="DL13" s="594"/>
      <c r="DM13" s="594"/>
      <c r="DN13" s="594"/>
      <c r="DO13" s="594"/>
      <c r="DP13" s="595"/>
      <c r="DQ13" s="602">
        <v>769871</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133772</v>
      </c>
      <c r="BH14" s="594"/>
      <c r="BI14" s="594"/>
      <c r="BJ14" s="594"/>
      <c r="BK14" s="594"/>
      <c r="BL14" s="594"/>
      <c r="BM14" s="594"/>
      <c r="BN14" s="595"/>
      <c r="BO14" s="596">
        <v>2.7</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602558</v>
      </c>
      <c r="CS14" s="594"/>
      <c r="CT14" s="594"/>
      <c r="CU14" s="594"/>
      <c r="CV14" s="594"/>
      <c r="CW14" s="594"/>
      <c r="CX14" s="594"/>
      <c r="CY14" s="595"/>
      <c r="CZ14" s="596">
        <v>2.9</v>
      </c>
      <c r="DA14" s="596"/>
      <c r="DB14" s="596"/>
      <c r="DC14" s="596"/>
      <c r="DD14" s="602">
        <v>25024</v>
      </c>
      <c r="DE14" s="594"/>
      <c r="DF14" s="594"/>
      <c r="DG14" s="594"/>
      <c r="DH14" s="594"/>
      <c r="DI14" s="594"/>
      <c r="DJ14" s="594"/>
      <c r="DK14" s="594"/>
      <c r="DL14" s="594"/>
      <c r="DM14" s="594"/>
      <c r="DN14" s="594"/>
      <c r="DO14" s="594"/>
      <c r="DP14" s="595"/>
      <c r="DQ14" s="602">
        <v>564276</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24894</v>
      </c>
      <c r="S15" s="594"/>
      <c r="T15" s="594"/>
      <c r="U15" s="594"/>
      <c r="V15" s="594"/>
      <c r="W15" s="594"/>
      <c r="X15" s="594"/>
      <c r="Y15" s="595"/>
      <c r="Z15" s="596">
        <v>0.1</v>
      </c>
      <c r="AA15" s="596"/>
      <c r="AB15" s="596"/>
      <c r="AC15" s="596"/>
      <c r="AD15" s="597">
        <v>24894</v>
      </c>
      <c r="AE15" s="597"/>
      <c r="AF15" s="597"/>
      <c r="AG15" s="597"/>
      <c r="AH15" s="597"/>
      <c r="AI15" s="597"/>
      <c r="AJ15" s="597"/>
      <c r="AK15" s="597"/>
      <c r="AL15" s="598">
        <v>0.2</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412174</v>
      </c>
      <c r="BH15" s="594"/>
      <c r="BI15" s="594"/>
      <c r="BJ15" s="594"/>
      <c r="BK15" s="594"/>
      <c r="BL15" s="594"/>
      <c r="BM15" s="594"/>
      <c r="BN15" s="595"/>
      <c r="BO15" s="596">
        <v>8.3000000000000007</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1317054</v>
      </c>
      <c r="CS15" s="594"/>
      <c r="CT15" s="594"/>
      <c r="CU15" s="594"/>
      <c r="CV15" s="594"/>
      <c r="CW15" s="594"/>
      <c r="CX15" s="594"/>
      <c r="CY15" s="595"/>
      <c r="CZ15" s="596">
        <v>6.4</v>
      </c>
      <c r="DA15" s="596"/>
      <c r="DB15" s="596"/>
      <c r="DC15" s="596"/>
      <c r="DD15" s="602">
        <v>218005</v>
      </c>
      <c r="DE15" s="594"/>
      <c r="DF15" s="594"/>
      <c r="DG15" s="594"/>
      <c r="DH15" s="594"/>
      <c r="DI15" s="594"/>
      <c r="DJ15" s="594"/>
      <c r="DK15" s="594"/>
      <c r="DL15" s="594"/>
      <c r="DM15" s="594"/>
      <c r="DN15" s="594"/>
      <c r="DO15" s="594"/>
      <c r="DP15" s="595"/>
      <c r="DQ15" s="602">
        <v>917720</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6225751</v>
      </c>
      <c r="S16" s="594"/>
      <c r="T16" s="594"/>
      <c r="U16" s="594"/>
      <c r="V16" s="594"/>
      <c r="W16" s="594"/>
      <c r="X16" s="594"/>
      <c r="Y16" s="595"/>
      <c r="Z16" s="596">
        <v>28.8</v>
      </c>
      <c r="AA16" s="596"/>
      <c r="AB16" s="596"/>
      <c r="AC16" s="596"/>
      <c r="AD16" s="597">
        <v>5320235</v>
      </c>
      <c r="AE16" s="597"/>
      <c r="AF16" s="597"/>
      <c r="AG16" s="597"/>
      <c r="AH16" s="597"/>
      <c r="AI16" s="597"/>
      <c r="AJ16" s="597"/>
      <c r="AK16" s="597"/>
      <c r="AL16" s="598">
        <v>46.2</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8112</v>
      </c>
      <c r="CS16" s="594"/>
      <c r="CT16" s="594"/>
      <c r="CU16" s="594"/>
      <c r="CV16" s="594"/>
      <c r="CW16" s="594"/>
      <c r="CX16" s="594"/>
      <c r="CY16" s="595"/>
      <c r="CZ16" s="596">
        <v>0</v>
      </c>
      <c r="DA16" s="596"/>
      <c r="DB16" s="596"/>
      <c r="DC16" s="596"/>
      <c r="DD16" s="602" t="s">
        <v>221</v>
      </c>
      <c r="DE16" s="594"/>
      <c r="DF16" s="594"/>
      <c r="DG16" s="594"/>
      <c r="DH16" s="594"/>
      <c r="DI16" s="594"/>
      <c r="DJ16" s="594"/>
      <c r="DK16" s="594"/>
      <c r="DL16" s="594"/>
      <c r="DM16" s="594"/>
      <c r="DN16" s="594"/>
      <c r="DO16" s="594"/>
      <c r="DP16" s="595"/>
      <c r="DQ16" s="602">
        <v>7265</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5320235</v>
      </c>
      <c r="S17" s="594"/>
      <c r="T17" s="594"/>
      <c r="U17" s="594"/>
      <c r="V17" s="594"/>
      <c r="W17" s="594"/>
      <c r="X17" s="594"/>
      <c r="Y17" s="595"/>
      <c r="Z17" s="596">
        <v>24.6</v>
      </c>
      <c r="AA17" s="596"/>
      <c r="AB17" s="596"/>
      <c r="AC17" s="596"/>
      <c r="AD17" s="597">
        <v>5320235</v>
      </c>
      <c r="AE17" s="597"/>
      <c r="AF17" s="597"/>
      <c r="AG17" s="597"/>
      <c r="AH17" s="597"/>
      <c r="AI17" s="597"/>
      <c r="AJ17" s="597"/>
      <c r="AK17" s="597"/>
      <c r="AL17" s="598">
        <v>46.2</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1487452</v>
      </c>
      <c r="CS17" s="594"/>
      <c r="CT17" s="594"/>
      <c r="CU17" s="594"/>
      <c r="CV17" s="594"/>
      <c r="CW17" s="594"/>
      <c r="CX17" s="594"/>
      <c r="CY17" s="595"/>
      <c r="CZ17" s="596">
        <v>7.2</v>
      </c>
      <c r="DA17" s="596"/>
      <c r="DB17" s="596"/>
      <c r="DC17" s="596"/>
      <c r="DD17" s="602" t="s">
        <v>221</v>
      </c>
      <c r="DE17" s="594"/>
      <c r="DF17" s="594"/>
      <c r="DG17" s="594"/>
      <c r="DH17" s="594"/>
      <c r="DI17" s="594"/>
      <c r="DJ17" s="594"/>
      <c r="DK17" s="594"/>
      <c r="DL17" s="594"/>
      <c r="DM17" s="594"/>
      <c r="DN17" s="594"/>
      <c r="DO17" s="594"/>
      <c r="DP17" s="595"/>
      <c r="DQ17" s="602">
        <v>1374137</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905516</v>
      </c>
      <c r="S18" s="594"/>
      <c r="T18" s="594"/>
      <c r="U18" s="594"/>
      <c r="V18" s="594"/>
      <c r="W18" s="594"/>
      <c r="X18" s="594"/>
      <c r="Y18" s="595"/>
      <c r="Z18" s="596">
        <v>4.2</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9156</v>
      </c>
      <c r="BH19" s="594"/>
      <c r="BI19" s="594"/>
      <c r="BJ19" s="594"/>
      <c r="BK19" s="594"/>
      <c r="BL19" s="594"/>
      <c r="BM19" s="594"/>
      <c r="BN19" s="595"/>
      <c r="BO19" s="596">
        <v>0.2</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12405440</v>
      </c>
      <c r="S20" s="594"/>
      <c r="T20" s="594"/>
      <c r="U20" s="594"/>
      <c r="V20" s="594"/>
      <c r="W20" s="594"/>
      <c r="X20" s="594"/>
      <c r="Y20" s="595"/>
      <c r="Z20" s="596">
        <v>57.4</v>
      </c>
      <c r="AA20" s="596"/>
      <c r="AB20" s="596"/>
      <c r="AC20" s="596"/>
      <c r="AD20" s="597">
        <v>11499924</v>
      </c>
      <c r="AE20" s="597"/>
      <c r="AF20" s="597"/>
      <c r="AG20" s="597"/>
      <c r="AH20" s="597"/>
      <c r="AI20" s="597"/>
      <c r="AJ20" s="597"/>
      <c r="AK20" s="597"/>
      <c r="AL20" s="598">
        <v>99.8</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9156</v>
      </c>
      <c r="BH20" s="594"/>
      <c r="BI20" s="594"/>
      <c r="BJ20" s="594"/>
      <c r="BK20" s="594"/>
      <c r="BL20" s="594"/>
      <c r="BM20" s="594"/>
      <c r="BN20" s="595"/>
      <c r="BO20" s="596">
        <v>0.2</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20718881</v>
      </c>
      <c r="CS20" s="594"/>
      <c r="CT20" s="594"/>
      <c r="CU20" s="594"/>
      <c r="CV20" s="594"/>
      <c r="CW20" s="594"/>
      <c r="CX20" s="594"/>
      <c r="CY20" s="595"/>
      <c r="CZ20" s="596">
        <v>100</v>
      </c>
      <c r="DA20" s="596"/>
      <c r="DB20" s="596"/>
      <c r="DC20" s="596"/>
      <c r="DD20" s="602">
        <v>2071323</v>
      </c>
      <c r="DE20" s="594"/>
      <c r="DF20" s="594"/>
      <c r="DG20" s="594"/>
      <c r="DH20" s="594"/>
      <c r="DI20" s="594"/>
      <c r="DJ20" s="594"/>
      <c r="DK20" s="594"/>
      <c r="DL20" s="594"/>
      <c r="DM20" s="594"/>
      <c r="DN20" s="594"/>
      <c r="DO20" s="594"/>
      <c r="DP20" s="595"/>
      <c r="DQ20" s="602">
        <v>12845354</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9910</v>
      </c>
      <c r="S21" s="594"/>
      <c r="T21" s="594"/>
      <c r="U21" s="594"/>
      <c r="V21" s="594"/>
      <c r="W21" s="594"/>
      <c r="X21" s="594"/>
      <c r="Y21" s="595"/>
      <c r="Z21" s="596">
        <v>0</v>
      </c>
      <c r="AA21" s="596"/>
      <c r="AB21" s="596"/>
      <c r="AC21" s="596"/>
      <c r="AD21" s="597">
        <v>9910</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9156</v>
      </c>
      <c r="BH21" s="594"/>
      <c r="BI21" s="594"/>
      <c r="BJ21" s="594"/>
      <c r="BK21" s="594"/>
      <c r="BL21" s="594"/>
      <c r="BM21" s="594"/>
      <c r="BN21" s="595"/>
      <c r="BO21" s="596">
        <v>0.2</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298182</v>
      </c>
      <c r="S22" s="594"/>
      <c r="T22" s="594"/>
      <c r="U22" s="594"/>
      <c r="V22" s="594"/>
      <c r="W22" s="594"/>
      <c r="X22" s="594"/>
      <c r="Y22" s="595"/>
      <c r="Z22" s="596">
        <v>1.4</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280434</v>
      </c>
      <c r="S23" s="594"/>
      <c r="T23" s="594"/>
      <c r="U23" s="594"/>
      <c r="V23" s="594"/>
      <c r="W23" s="594"/>
      <c r="X23" s="594"/>
      <c r="Y23" s="595"/>
      <c r="Z23" s="596">
        <v>1.3</v>
      </c>
      <c r="AA23" s="596"/>
      <c r="AB23" s="596"/>
      <c r="AC23" s="596"/>
      <c r="AD23" s="597">
        <v>1205</v>
      </c>
      <c r="AE23" s="597"/>
      <c r="AF23" s="597"/>
      <c r="AG23" s="597"/>
      <c r="AH23" s="597"/>
      <c r="AI23" s="597"/>
      <c r="AJ23" s="597"/>
      <c r="AK23" s="597"/>
      <c r="AL23" s="598">
        <v>0</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319031</v>
      </c>
      <c r="S24" s="594"/>
      <c r="T24" s="594"/>
      <c r="U24" s="594"/>
      <c r="V24" s="594"/>
      <c r="W24" s="594"/>
      <c r="X24" s="594"/>
      <c r="Y24" s="595"/>
      <c r="Z24" s="596">
        <v>1.5</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10523932</v>
      </c>
      <c r="CS24" s="583"/>
      <c r="CT24" s="583"/>
      <c r="CU24" s="583"/>
      <c r="CV24" s="583"/>
      <c r="CW24" s="583"/>
      <c r="CX24" s="583"/>
      <c r="CY24" s="584"/>
      <c r="CZ24" s="620">
        <v>50.8</v>
      </c>
      <c r="DA24" s="621"/>
      <c r="DB24" s="621"/>
      <c r="DC24" s="622"/>
      <c r="DD24" s="619">
        <v>5833638</v>
      </c>
      <c r="DE24" s="583"/>
      <c r="DF24" s="583"/>
      <c r="DG24" s="583"/>
      <c r="DH24" s="583"/>
      <c r="DI24" s="583"/>
      <c r="DJ24" s="583"/>
      <c r="DK24" s="584"/>
      <c r="DL24" s="619">
        <v>5692459</v>
      </c>
      <c r="DM24" s="583"/>
      <c r="DN24" s="583"/>
      <c r="DO24" s="583"/>
      <c r="DP24" s="583"/>
      <c r="DQ24" s="583"/>
      <c r="DR24" s="583"/>
      <c r="DS24" s="583"/>
      <c r="DT24" s="583"/>
      <c r="DU24" s="583"/>
      <c r="DV24" s="584"/>
      <c r="DW24" s="587">
        <v>46.3</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3945870</v>
      </c>
      <c r="S25" s="594"/>
      <c r="T25" s="594"/>
      <c r="U25" s="594"/>
      <c r="V25" s="594"/>
      <c r="W25" s="594"/>
      <c r="X25" s="594"/>
      <c r="Y25" s="595"/>
      <c r="Z25" s="596">
        <v>18.2</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2799277</v>
      </c>
      <c r="CS25" s="625"/>
      <c r="CT25" s="625"/>
      <c r="CU25" s="625"/>
      <c r="CV25" s="625"/>
      <c r="CW25" s="625"/>
      <c r="CX25" s="625"/>
      <c r="CY25" s="626"/>
      <c r="CZ25" s="627">
        <v>13.5</v>
      </c>
      <c r="DA25" s="628"/>
      <c r="DB25" s="628"/>
      <c r="DC25" s="629"/>
      <c r="DD25" s="602">
        <v>2583002</v>
      </c>
      <c r="DE25" s="625"/>
      <c r="DF25" s="625"/>
      <c r="DG25" s="625"/>
      <c r="DH25" s="625"/>
      <c r="DI25" s="625"/>
      <c r="DJ25" s="625"/>
      <c r="DK25" s="626"/>
      <c r="DL25" s="602">
        <v>2442799</v>
      </c>
      <c r="DM25" s="625"/>
      <c r="DN25" s="625"/>
      <c r="DO25" s="625"/>
      <c r="DP25" s="625"/>
      <c r="DQ25" s="625"/>
      <c r="DR25" s="625"/>
      <c r="DS25" s="625"/>
      <c r="DT25" s="625"/>
      <c r="DU25" s="625"/>
      <c r="DV25" s="626"/>
      <c r="DW25" s="598">
        <v>19.8</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1689721</v>
      </c>
      <c r="CS26" s="594"/>
      <c r="CT26" s="594"/>
      <c r="CU26" s="594"/>
      <c r="CV26" s="594"/>
      <c r="CW26" s="594"/>
      <c r="CX26" s="594"/>
      <c r="CY26" s="595"/>
      <c r="CZ26" s="627">
        <v>8.1999999999999993</v>
      </c>
      <c r="DA26" s="628"/>
      <c r="DB26" s="628"/>
      <c r="DC26" s="629"/>
      <c r="DD26" s="602">
        <v>1521106</v>
      </c>
      <c r="DE26" s="594"/>
      <c r="DF26" s="594"/>
      <c r="DG26" s="594"/>
      <c r="DH26" s="594"/>
      <c r="DI26" s="594"/>
      <c r="DJ26" s="594"/>
      <c r="DK26" s="595"/>
      <c r="DL26" s="602" t="s">
        <v>280</v>
      </c>
      <c r="DM26" s="594"/>
      <c r="DN26" s="594"/>
      <c r="DO26" s="594"/>
      <c r="DP26" s="594"/>
      <c r="DQ26" s="594"/>
      <c r="DR26" s="594"/>
      <c r="DS26" s="594"/>
      <c r="DT26" s="594"/>
      <c r="DU26" s="594"/>
      <c r="DV26" s="595"/>
      <c r="DW26" s="598" t="s">
        <v>280</v>
      </c>
      <c r="DX26" s="623"/>
      <c r="DY26" s="623"/>
      <c r="DZ26" s="623"/>
      <c r="EA26" s="623"/>
      <c r="EB26" s="623"/>
      <c r="EC26" s="624"/>
    </row>
    <row r="27" spans="2:133" ht="11.25" customHeight="1">
      <c r="B27" s="590" t="s">
        <v>281</v>
      </c>
      <c r="C27" s="591"/>
      <c r="D27" s="591"/>
      <c r="E27" s="591"/>
      <c r="F27" s="591"/>
      <c r="G27" s="591"/>
      <c r="H27" s="591"/>
      <c r="I27" s="591"/>
      <c r="J27" s="591"/>
      <c r="K27" s="591"/>
      <c r="L27" s="591"/>
      <c r="M27" s="591"/>
      <c r="N27" s="591"/>
      <c r="O27" s="591"/>
      <c r="P27" s="591"/>
      <c r="Q27" s="592"/>
      <c r="R27" s="593">
        <v>1808832</v>
      </c>
      <c r="S27" s="594"/>
      <c r="T27" s="594"/>
      <c r="U27" s="594"/>
      <c r="V27" s="594"/>
      <c r="W27" s="594"/>
      <c r="X27" s="594"/>
      <c r="Y27" s="595"/>
      <c r="Z27" s="596">
        <v>8.4</v>
      </c>
      <c r="AA27" s="596"/>
      <c r="AB27" s="596"/>
      <c r="AC27" s="596"/>
      <c r="AD27" s="597" t="s">
        <v>221</v>
      </c>
      <c r="AE27" s="597"/>
      <c r="AF27" s="597"/>
      <c r="AG27" s="597"/>
      <c r="AH27" s="597"/>
      <c r="AI27" s="597"/>
      <c r="AJ27" s="597"/>
      <c r="AK27" s="597"/>
      <c r="AL27" s="598" t="s">
        <v>221</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4947542</v>
      </c>
      <c r="BH27" s="594"/>
      <c r="BI27" s="594"/>
      <c r="BJ27" s="594"/>
      <c r="BK27" s="594"/>
      <c r="BL27" s="594"/>
      <c r="BM27" s="594"/>
      <c r="BN27" s="595"/>
      <c r="BO27" s="596">
        <v>100</v>
      </c>
      <c r="BP27" s="596"/>
      <c r="BQ27" s="596"/>
      <c r="BR27" s="596"/>
      <c r="BS27" s="602">
        <v>198637</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6237203</v>
      </c>
      <c r="CS27" s="625"/>
      <c r="CT27" s="625"/>
      <c r="CU27" s="625"/>
      <c r="CV27" s="625"/>
      <c r="CW27" s="625"/>
      <c r="CX27" s="625"/>
      <c r="CY27" s="626"/>
      <c r="CZ27" s="627">
        <v>30.1</v>
      </c>
      <c r="DA27" s="628"/>
      <c r="DB27" s="628"/>
      <c r="DC27" s="629"/>
      <c r="DD27" s="602">
        <v>1876499</v>
      </c>
      <c r="DE27" s="625"/>
      <c r="DF27" s="625"/>
      <c r="DG27" s="625"/>
      <c r="DH27" s="625"/>
      <c r="DI27" s="625"/>
      <c r="DJ27" s="625"/>
      <c r="DK27" s="626"/>
      <c r="DL27" s="602">
        <v>1875523</v>
      </c>
      <c r="DM27" s="625"/>
      <c r="DN27" s="625"/>
      <c r="DO27" s="625"/>
      <c r="DP27" s="625"/>
      <c r="DQ27" s="625"/>
      <c r="DR27" s="625"/>
      <c r="DS27" s="625"/>
      <c r="DT27" s="625"/>
      <c r="DU27" s="625"/>
      <c r="DV27" s="626"/>
      <c r="DW27" s="598">
        <v>15.2</v>
      </c>
      <c r="DX27" s="623"/>
      <c r="DY27" s="623"/>
      <c r="DZ27" s="623"/>
      <c r="EA27" s="623"/>
      <c r="EB27" s="623"/>
      <c r="EC27" s="624"/>
    </row>
    <row r="28" spans="2:133" ht="11.25" customHeight="1">
      <c r="B28" s="590" t="s">
        <v>284</v>
      </c>
      <c r="C28" s="591"/>
      <c r="D28" s="591"/>
      <c r="E28" s="591"/>
      <c r="F28" s="591"/>
      <c r="G28" s="591"/>
      <c r="H28" s="591"/>
      <c r="I28" s="591"/>
      <c r="J28" s="591"/>
      <c r="K28" s="591"/>
      <c r="L28" s="591"/>
      <c r="M28" s="591"/>
      <c r="N28" s="591"/>
      <c r="O28" s="591"/>
      <c r="P28" s="591"/>
      <c r="Q28" s="592"/>
      <c r="R28" s="593">
        <v>157300</v>
      </c>
      <c r="S28" s="594"/>
      <c r="T28" s="594"/>
      <c r="U28" s="594"/>
      <c r="V28" s="594"/>
      <c r="W28" s="594"/>
      <c r="X28" s="594"/>
      <c r="Y28" s="595"/>
      <c r="Z28" s="596">
        <v>0.7</v>
      </c>
      <c r="AA28" s="596"/>
      <c r="AB28" s="596"/>
      <c r="AC28" s="596"/>
      <c r="AD28" s="597">
        <v>8917</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1487452</v>
      </c>
      <c r="CS28" s="594"/>
      <c r="CT28" s="594"/>
      <c r="CU28" s="594"/>
      <c r="CV28" s="594"/>
      <c r="CW28" s="594"/>
      <c r="CX28" s="594"/>
      <c r="CY28" s="595"/>
      <c r="CZ28" s="627">
        <v>7.2</v>
      </c>
      <c r="DA28" s="628"/>
      <c r="DB28" s="628"/>
      <c r="DC28" s="629"/>
      <c r="DD28" s="602">
        <v>1374137</v>
      </c>
      <c r="DE28" s="594"/>
      <c r="DF28" s="594"/>
      <c r="DG28" s="594"/>
      <c r="DH28" s="594"/>
      <c r="DI28" s="594"/>
      <c r="DJ28" s="594"/>
      <c r="DK28" s="595"/>
      <c r="DL28" s="602">
        <v>1374137</v>
      </c>
      <c r="DM28" s="594"/>
      <c r="DN28" s="594"/>
      <c r="DO28" s="594"/>
      <c r="DP28" s="594"/>
      <c r="DQ28" s="594"/>
      <c r="DR28" s="594"/>
      <c r="DS28" s="594"/>
      <c r="DT28" s="594"/>
      <c r="DU28" s="594"/>
      <c r="DV28" s="595"/>
      <c r="DW28" s="598">
        <v>11.2</v>
      </c>
      <c r="DX28" s="623"/>
      <c r="DY28" s="623"/>
      <c r="DZ28" s="623"/>
      <c r="EA28" s="623"/>
      <c r="EB28" s="623"/>
      <c r="EC28" s="624"/>
    </row>
    <row r="29" spans="2:133" ht="11.25" customHeight="1">
      <c r="B29" s="590" t="s">
        <v>286</v>
      </c>
      <c r="C29" s="591"/>
      <c r="D29" s="591"/>
      <c r="E29" s="591"/>
      <c r="F29" s="591"/>
      <c r="G29" s="591"/>
      <c r="H29" s="591"/>
      <c r="I29" s="591"/>
      <c r="J29" s="591"/>
      <c r="K29" s="591"/>
      <c r="L29" s="591"/>
      <c r="M29" s="591"/>
      <c r="N29" s="591"/>
      <c r="O29" s="591"/>
      <c r="P29" s="591"/>
      <c r="Q29" s="592"/>
      <c r="R29" s="593">
        <v>1997</v>
      </c>
      <c r="S29" s="594"/>
      <c r="T29" s="594"/>
      <c r="U29" s="594"/>
      <c r="V29" s="594"/>
      <c r="W29" s="594"/>
      <c r="X29" s="594"/>
      <c r="Y29" s="595"/>
      <c r="Z29" s="596">
        <v>0</v>
      </c>
      <c r="AA29" s="596"/>
      <c r="AB29" s="596"/>
      <c r="AC29" s="596"/>
      <c r="AD29" s="597" t="s">
        <v>221</v>
      </c>
      <c r="AE29" s="597"/>
      <c r="AF29" s="597"/>
      <c r="AG29" s="597"/>
      <c r="AH29" s="597"/>
      <c r="AI29" s="597"/>
      <c r="AJ29" s="597"/>
      <c r="AK29" s="597"/>
      <c r="AL29" s="598" t="s">
        <v>221</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1487261</v>
      </c>
      <c r="CS29" s="625"/>
      <c r="CT29" s="625"/>
      <c r="CU29" s="625"/>
      <c r="CV29" s="625"/>
      <c r="CW29" s="625"/>
      <c r="CX29" s="625"/>
      <c r="CY29" s="626"/>
      <c r="CZ29" s="627">
        <v>7.2</v>
      </c>
      <c r="DA29" s="628"/>
      <c r="DB29" s="628"/>
      <c r="DC29" s="629"/>
      <c r="DD29" s="602">
        <v>1373946</v>
      </c>
      <c r="DE29" s="625"/>
      <c r="DF29" s="625"/>
      <c r="DG29" s="625"/>
      <c r="DH29" s="625"/>
      <c r="DI29" s="625"/>
      <c r="DJ29" s="625"/>
      <c r="DK29" s="626"/>
      <c r="DL29" s="602">
        <v>1373946</v>
      </c>
      <c r="DM29" s="625"/>
      <c r="DN29" s="625"/>
      <c r="DO29" s="625"/>
      <c r="DP29" s="625"/>
      <c r="DQ29" s="625"/>
      <c r="DR29" s="625"/>
      <c r="DS29" s="625"/>
      <c r="DT29" s="625"/>
      <c r="DU29" s="625"/>
      <c r="DV29" s="626"/>
      <c r="DW29" s="598">
        <v>11.2</v>
      </c>
      <c r="DX29" s="623"/>
      <c r="DY29" s="623"/>
      <c r="DZ29" s="623"/>
      <c r="EA29" s="623"/>
      <c r="EB29" s="623"/>
      <c r="EC29" s="624"/>
    </row>
    <row r="30" spans="2:133" ht="11.25" customHeight="1">
      <c r="B30" s="590" t="s">
        <v>291</v>
      </c>
      <c r="C30" s="591"/>
      <c r="D30" s="591"/>
      <c r="E30" s="591"/>
      <c r="F30" s="591"/>
      <c r="G30" s="591"/>
      <c r="H30" s="591"/>
      <c r="I30" s="591"/>
      <c r="J30" s="591"/>
      <c r="K30" s="591"/>
      <c r="L30" s="591"/>
      <c r="M30" s="591"/>
      <c r="N30" s="591"/>
      <c r="O30" s="591"/>
      <c r="P30" s="591"/>
      <c r="Q30" s="592"/>
      <c r="R30" s="593">
        <v>20022</v>
      </c>
      <c r="S30" s="594"/>
      <c r="T30" s="594"/>
      <c r="U30" s="594"/>
      <c r="V30" s="594"/>
      <c r="W30" s="594"/>
      <c r="X30" s="594"/>
      <c r="Y30" s="595"/>
      <c r="Z30" s="596">
        <v>0.1</v>
      </c>
      <c r="AA30" s="596"/>
      <c r="AB30" s="596"/>
      <c r="AC30" s="596"/>
      <c r="AD30" s="597" t="s">
        <v>221</v>
      </c>
      <c r="AE30" s="597"/>
      <c r="AF30" s="597"/>
      <c r="AG30" s="597"/>
      <c r="AH30" s="597"/>
      <c r="AI30" s="597"/>
      <c r="AJ30" s="597"/>
      <c r="AK30" s="597"/>
      <c r="AL30" s="598" t="s">
        <v>221</v>
      </c>
      <c r="AM30" s="599"/>
      <c r="AN30" s="599"/>
      <c r="AO30" s="600"/>
      <c r="AP30" s="639" t="s">
        <v>292</v>
      </c>
      <c r="AQ30" s="640"/>
      <c r="AR30" s="640"/>
      <c r="AS30" s="640"/>
      <c r="AT30" s="645" t="s">
        <v>293</v>
      </c>
      <c r="AU30" s="182"/>
      <c r="AV30" s="182"/>
      <c r="AW30" s="182"/>
      <c r="AX30" s="579" t="s">
        <v>170</v>
      </c>
      <c r="AY30" s="580"/>
      <c r="AZ30" s="580"/>
      <c r="BA30" s="580"/>
      <c r="BB30" s="580"/>
      <c r="BC30" s="580"/>
      <c r="BD30" s="580"/>
      <c r="BE30" s="580"/>
      <c r="BF30" s="581"/>
      <c r="BG30" s="651">
        <v>98.8</v>
      </c>
      <c r="BH30" s="652"/>
      <c r="BI30" s="652"/>
      <c r="BJ30" s="652"/>
      <c r="BK30" s="652"/>
      <c r="BL30" s="652"/>
      <c r="BM30" s="588">
        <v>94.4</v>
      </c>
      <c r="BN30" s="652"/>
      <c r="BO30" s="652"/>
      <c r="BP30" s="652"/>
      <c r="BQ30" s="653"/>
      <c r="BR30" s="651">
        <v>98.5</v>
      </c>
      <c r="BS30" s="652"/>
      <c r="BT30" s="652"/>
      <c r="BU30" s="652"/>
      <c r="BV30" s="652"/>
      <c r="BW30" s="652"/>
      <c r="BX30" s="588">
        <v>93.3</v>
      </c>
      <c r="BY30" s="652"/>
      <c r="BZ30" s="652"/>
      <c r="CA30" s="652"/>
      <c r="CB30" s="653"/>
      <c r="CD30" s="656"/>
      <c r="CE30" s="657"/>
      <c r="CF30" s="607" t="s">
        <v>294</v>
      </c>
      <c r="CG30" s="608"/>
      <c r="CH30" s="608"/>
      <c r="CI30" s="608"/>
      <c r="CJ30" s="608"/>
      <c r="CK30" s="608"/>
      <c r="CL30" s="608"/>
      <c r="CM30" s="608"/>
      <c r="CN30" s="608"/>
      <c r="CO30" s="608"/>
      <c r="CP30" s="608"/>
      <c r="CQ30" s="609"/>
      <c r="CR30" s="593">
        <v>1309534</v>
      </c>
      <c r="CS30" s="594"/>
      <c r="CT30" s="594"/>
      <c r="CU30" s="594"/>
      <c r="CV30" s="594"/>
      <c r="CW30" s="594"/>
      <c r="CX30" s="594"/>
      <c r="CY30" s="595"/>
      <c r="CZ30" s="627">
        <v>6.3</v>
      </c>
      <c r="DA30" s="628"/>
      <c r="DB30" s="628"/>
      <c r="DC30" s="629"/>
      <c r="DD30" s="602">
        <v>1213239</v>
      </c>
      <c r="DE30" s="594"/>
      <c r="DF30" s="594"/>
      <c r="DG30" s="594"/>
      <c r="DH30" s="594"/>
      <c r="DI30" s="594"/>
      <c r="DJ30" s="594"/>
      <c r="DK30" s="595"/>
      <c r="DL30" s="602">
        <v>1213239</v>
      </c>
      <c r="DM30" s="594"/>
      <c r="DN30" s="594"/>
      <c r="DO30" s="594"/>
      <c r="DP30" s="594"/>
      <c r="DQ30" s="594"/>
      <c r="DR30" s="594"/>
      <c r="DS30" s="594"/>
      <c r="DT30" s="594"/>
      <c r="DU30" s="594"/>
      <c r="DV30" s="595"/>
      <c r="DW30" s="598">
        <v>9.9</v>
      </c>
      <c r="DX30" s="623"/>
      <c r="DY30" s="623"/>
      <c r="DZ30" s="623"/>
      <c r="EA30" s="623"/>
      <c r="EB30" s="623"/>
      <c r="EC30" s="624"/>
    </row>
    <row r="31" spans="2:133" ht="11.25" customHeight="1">
      <c r="B31" s="590" t="s">
        <v>295</v>
      </c>
      <c r="C31" s="591"/>
      <c r="D31" s="591"/>
      <c r="E31" s="591"/>
      <c r="F31" s="591"/>
      <c r="G31" s="591"/>
      <c r="H31" s="591"/>
      <c r="I31" s="591"/>
      <c r="J31" s="591"/>
      <c r="K31" s="591"/>
      <c r="L31" s="591"/>
      <c r="M31" s="591"/>
      <c r="N31" s="591"/>
      <c r="O31" s="591"/>
      <c r="P31" s="591"/>
      <c r="Q31" s="592"/>
      <c r="R31" s="593">
        <v>601881</v>
      </c>
      <c r="S31" s="594"/>
      <c r="T31" s="594"/>
      <c r="U31" s="594"/>
      <c r="V31" s="594"/>
      <c r="W31" s="594"/>
      <c r="X31" s="594"/>
      <c r="Y31" s="595"/>
      <c r="Z31" s="596">
        <v>2.8</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99</v>
      </c>
      <c r="BH31" s="625"/>
      <c r="BI31" s="625"/>
      <c r="BJ31" s="625"/>
      <c r="BK31" s="625"/>
      <c r="BL31" s="625"/>
      <c r="BM31" s="599">
        <v>94.7</v>
      </c>
      <c r="BN31" s="649"/>
      <c r="BO31" s="649"/>
      <c r="BP31" s="649"/>
      <c r="BQ31" s="650"/>
      <c r="BR31" s="648">
        <v>98.8</v>
      </c>
      <c r="BS31" s="625"/>
      <c r="BT31" s="625"/>
      <c r="BU31" s="625"/>
      <c r="BV31" s="625"/>
      <c r="BW31" s="625"/>
      <c r="BX31" s="599">
        <v>93.4</v>
      </c>
      <c r="BY31" s="649"/>
      <c r="BZ31" s="649"/>
      <c r="CA31" s="649"/>
      <c r="CB31" s="650"/>
      <c r="CD31" s="656"/>
      <c r="CE31" s="657"/>
      <c r="CF31" s="607" t="s">
        <v>298</v>
      </c>
      <c r="CG31" s="608"/>
      <c r="CH31" s="608"/>
      <c r="CI31" s="608"/>
      <c r="CJ31" s="608"/>
      <c r="CK31" s="608"/>
      <c r="CL31" s="608"/>
      <c r="CM31" s="608"/>
      <c r="CN31" s="608"/>
      <c r="CO31" s="608"/>
      <c r="CP31" s="608"/>
      <c r="CQ31" s="609"/>
      <c r="CR31" s="593">
        <v>177727</v>
      </c>
      <c r="CS31" s="625"/>
      <c r="CT31" s="625"/>
      <c r="CU31" s="625"/>
      <c r="CV31" s="625"/>
      <c r="CW31" s="625"/>
      <c r="CX31" s="625"/>
      <c r="CY31" s="626"/>
      <c r="CZ31" s="627">
        <v>0.9</v>
      </c>
      <c r="DA31" s="628"/>
      <c r="DB31" s="628"/>
      <c r="DC31" s="629"/>
      <c r="DD31" s="602">
        <v>160707</v>
      </c>
      <c r="DE31" s="625"/>
      <c r="DF31" s="625"/>
      <c r="DG31" s="625"/>
      <c r="DH31" s="625"/>
      <c r="DI31" s="625"/>
      <c r="DJ31" s="625"/>
      <c r="DK31" s="626"/>
      <c r="DL31" s="602">
        <v>160707</v>
      </c>
      <c r="DM31" s="625"/>
      <c r="DN31" s="625"/>
      <c r="DO31" s="625"/>
      <c r="DP31" s="625"/>
      <c r="DQ31" s="625"/>
      <c r="DR31" s="625"/>
      <c r="DS31" s="625"/>
      <c r="DT31" s="625"/>
      <c r="DU31" s="625"/>
      <c r="DV31" s="626"/>
      <c r="DW31" s="598">
        <v>1.3</v>
      </c>
      <c r="DX31" s="623"/>
      <c r="DY31" s="623"/>
      <c r="DZ31" s="623"/>
      <c r="EA31" s="623"/>
      <c r="EB31" s="623"/>
      <c r="EC31" s="624"/>
    </row>
    <row r="32" spans="2:133" ht="11.25" customHeight="1">
      <c r="B32" s="590" t="s">
        <v>299</v>
      </c>
      <c r="C32" s="591"/>
      <c r="D32" s="591"/>
      <c r="E32" s="591"/>
      <c r="F32" s="591"/>
      <c r="G32" s="591"/>
      <c r="H32" s="591"/>
      <c r="I32" s="591"/>
      <c r="J32" s="591"/>
      <c r="K32" s="591"/>
      <c r="L32" s="591"/>
      <c r="M32" s="591"/>
      <c r="N32" s="591"/>
      <c r="O32" s="591"/>
      <c r="P32" s="591"/>
      <c r="Q32" s="592"/>
      <c r="R32" s="593">
        <v>214871</v>
      </c>
      <c r="S32" s="594"/>
      <c r="T32" s="594"/>
      <c r="U32" s="594"/>
      <c r="V32" s="594"/>
      <c r="W32" s="594"/>
      <c r="X32" s="594"/>
      <c r="Y32" s="595"/>
      <c r="Z32" s="596">
        <v>1</v>
      </c>
      <c r="AA32" s="596"/>
      <c r="AB32" s="596"/>
      <c r="AC32" s="596"/>
      <c r="AD32" s="597">
        <v>314</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98.5</v>
      </c>
      <c r="BH32" s="661"/>
      <c r="BI32" s="661"/>
      <c r="BJ32" s="661"/>
      <c r="BK32" s="661"/>
      <c r="BL32" s="661"/>
      <c r="BM32" s="662">
        <v>93.1</v>
      </c>
      <c r="BN32" s="661"/>
      <c r="BO32" s="661"/>
      <c r="BP32" s="661"/>
      <c r="BQ32" s="663"/>
      <c r="BR32" s="660">
        <v>98</v>
      </c>
      <c r="BS32" s="661"/>
      <c r="BT32" s="661"/>
      <c r="BU32" s="661"/>
      <c r="BV32" s="661"/>
      <c r="BW32" s="661"/>
      <c r="BX32" s="662">
        <v>92.1</v>
      </c>
      <c r="BY32" s="661"/>
      <c r="BZ32" s="661"/>
      <c r="CA32" s="661"/>
      <c r="CB32" s="663"/>
      <c r="CD32" s="658"/>
      <c r="CE32" s="659"/>
      <c r="CF32" s="607" t="s">
        <v>301</v>
      </c>
      <c r="CG32" s="608"/>
      <c r="CH32" s="608"/>
      <c r="CI32" s="608"/>
      <c r="CJ32" s="608"/>
      <c r="CK32" s="608"/>
      <c r="CL32" s="608"/>
      <c r="CM32" s="608"/>
      <c r="CN32" s="608"/>
      <c r="CO32" s="608"/>
      <c r="CP32" s="608"/>
      <c r="CQ32" s="609"/>
      <c r="CR32" s="593">
        <v>191</v>
      </c>
      <c r="CS32" s="594"/>
      <c r="CT32" s="594"/>
      <c r="CU32" s="594"/>
      <c r="CV32" s="594"/>
      <c r="CW32" s="594"/>
      <c r="CX32" s="594"/>
      <c r="CY32" s="595"/>
      <c r="CZ32" s="627">
        <v>0</v>
      </c>
      <c r="DA32" s="628"/>
      <c r="DB32" s="628"/>
      <c r="DC32" s="629"/>
      <c r="DD32" s="602">
        <v>191</v>
      </c>
      <c r="DE32" s="594"/>
      <c r="DF32" s="594"/>
      <c r="DG32" s="594"/>
      <c r="DH32" s="594"/>
      <c r="DI32" s="594"/>
      <c r="DJ32" s="594"/>
      <c r="DK32" s="595"/>
      <c r="DL32" s="602">
        <v>191</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302</v>
      </c>
      <c r="C33" s="591"/>
      <c r="D33" s="591"/>
      <c r="E33" s="591"/>
      <c r="F33" s="591"/>
      <c r="G33" s="591"/>
      <c r="H33" s="591"/>
      <c r="I33" s="591"/>
      <c r="J33" s="591"/>
      <c r="K33" s="591"/>
      <c r="L33" s="591"/>
      <c r="M33" s="591"/>
      <c r="N33" s="591"/>
      <c r="O33" s="591"/>
      <c r="P33" s="591"/>
      <c r="Q33" s="592"/>
      <c r="R33" s="593">
        <v>1566857</v>
      </c>
      <c r="S33" s="594"/>
      <c r="T33" s="594"/>
      <c r="U33" s="594"/>
      <c r="V33" s="594"/>
      <c r="W33" s="594"/>
      <c r="X33" s="594"/>
      <c r="Y33" s="595"/>
      <c r="Z33" s="596">
        <v>7.2</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8115514</v>
      </c>
      <c r="CS33" s="625"/>
      <c r="CT33" s="625"/>
      <c r="CU33" s="625"/>
      <c r="CV33" s="625"/>
      <c r="CW33" s="625"/>
      <c r="CX33" s="625"/>
      <c r="CY33" s="626"/>
      <c r="CZ33" s="627">
        <v>39.200000000000003</v>
      </c>
      <c r="DA33" s="628"/>
      <c r="DB33" s="628"/>
      <c r="DC33" s="629"/>
      <c r="DD33" s="602">
        <v>6572278</v>
      </c>
      <c r="DE33" s="625"/>
      <c r="DF33" s="625"/>
      <c r="DG33" s="625"/>
      <c r="DH33" s="625"/>
      <c r="DI33" s="625"/>
      <c r="DJ33" s="625"/>
      <c r="DK33" s="626"/>
      <c r="DL33" s="602">
        <v>5034331</v>
      </c>
      <c r="DM33" s="625"/>
      <c r="DN33" s="625"/>
      <c r="DO33" s="625"/>
      <c r="DP33" s="625"/>
      <c r="DQ33" s="625"/>
      <c r="DR33" s="625"/>
      <c r="DS33" s="625"/>
      <c r="DT33" s="625"/>
      <c r="DU33" s="625"/>
      <c r="DV33" s="626"/>
      <c r="DW33" s="598">
        <v>40.9</v>
      </c>
      <c r="DX33" s="623"/>
      <c r="DY33" s="623"/>
      <c r="DZ33" s="623"/>
      <c r="EA33" s="623"/>
      <c r="EB33" s="623"/>
      <c r="EC33" s="624"/>
    </row>
    <row r="34" spans="2:133" ht="11.25" customHeight="1">
      <c r="B34" s="590" t="s">
        <v>304</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1980823</v>
      </c>
      <c r="CS34" s="594"/>
      <c r="CT34" s="594"/>
      <c r="CU34" s="594"/>
      <c r="CV34" s="594"/>
      <c r="CW34" s="594"/>
      <c r="CX34" s="594"/>
      <c r="CY34" s="595"/>
      <c r="CZ34" s="627">
        <v>9.6</v>
      </c>
      <c r="DA34" s="628"/>
      <c r="DB34" s="628"/>
      <c r="DC34" s="629"/>
      <c r="DD34" s="602">
        <v>1511063</v>
      </c>
      <c r="DE34" s="594"/>
      <c r="DF34" s="594"/>
      <c r="DG34" s="594"/>
      <c r="DH34" s="594"/>
      <c r="DI34" s="594"/>
      <c r="DJ34" s="594"/>
      <c r="DK34" s="595"/>
      <c r="DL34" s="602">
        <v>1122058</v>
      </c>
      <c r="DM34" s="594"/>
      <c r="DN34" s="594"/>
      <c r="DO34" s="594"/>
      <c r="DP34" s="594"/>
      <c r="DQ34" s="594"/>
      <c r="DR34" s="594"/>
      <c r="DS34" s="594"/>
      <c r="DT34" s="594"/>
      <c r="DU34" s="594"/>
      <c r="DV34" s="595"/>
      <c r="DW34" s="598">
        <v>9.1</v>
      </c>
      <c r="DX34" s="623"/>
      <c r="DY34" s="623"/>
      <c r="DZ34" s="623"/>
      <c r="EA34" s="623"/>
      <c r="EB34" s="623"/>
      <c r="EC34" s="624"/>
    </row>
    <row r="35" spans="2:133" ht="11.25" customHeight="1">
      <c r="B35" s="590" t="s">
        <v>308</v>
      </c>
      <c r="C35" s="591"/>
      <c r="D35" s="591"/>
      <c r="E35" s="591"/>
      <c r="F35" s="591"/>
      <c r="G35" s="591"/>
      <c r="H35" s="591"/>
      <c r="I35" s="591"/>
      <c r="J35" s="591"/>
      <c r="K35" s="591"/>
      <c r="L35" s="591"/>
      <c r="M35" s="591"/>
      <c r="N35" s="591"/>
      <c r="O35" s="591"/>
      <c r="P35" s="591"/>
      <c r="Q35" s="592"/>
      <c r="R35" s="593">
        <v>787457</v>
      </c>
      <c r="S35" s="594"/>
      <c r="T35" s="594"/>
      <c r="U35" s="594"/>
      <c r="V35" s="594"/>
      <c r="W35" s="594"/>
      <c r="X35" s="594"/>
      <c r="Y35" s="595"/>
      <c r="Z35" s="596">
        <v>3.6</v>
      </c>
      <c r="AA35" s="596"/>
      <c r="AB35" s="596"/>
      <c r="AC35" s="596"/>
      <c r="AD35" s="597" t="s">
        <v>221</v>
      </c>
      <c r="AE35" s="597"/>
      <c r="AF35" s="597"/>
      <c r="AG35" s="597"/>
      <c r="AH35" s="597"/>
      <c r="AI35" s="597"/>
      <c r="AJ35" s="597"/>
      <c r="AK35" s="597"/>
      <c r="AL35" s="598" t="s">
        <v>221</v>
      </c>
      <c r="AM35" s="599"/>
      <c r="AN35" s="599"/>
      <c r="AO35" s="600"/>
      <c r="AP35" s="186"/>
      <c r="AQ35" s="604" t="s">
        <v>309</v>
      </c>
      <c r="AR35" s="605"/>
      <c r="AS35" s="605"/>
      <c r="AT35" s="605"/>
      <c r="AU35" s="605"/>
      <c r="AV35" s="605"/>
      <c r="AW35" s="605"/>
      <c r="AX35" s="605"/>
      <c r="AY35" s="606"/>
      <c r="AZ35" s="582">
        <v>4024465</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-63807</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187758</v>
      </c>
      <c r="CS35" s="625"/>
      <c r="CT35" s="625"/>
      <c r="CU35" s="625"/>
      <c r="CV35" s="625"/>
      <c r="CW35" s="625"/>
      <c r="CX35" s="625"/>
      <c r="CY35" s="626"/>
      <c r="CZ35" s="627">
        <v>0.9</v>
      </c>
      <c r="DA35" s="628"/>
      <c r="DB35" s="628"/>
      <c r="DC35" s="629"/>
      <c r="DD35" s="602">
        <v>107576</v>
      </c>
      <c r="DE35" s="625"/>
      <c r="DF35" s="625"/>
      <c r="DG35" s="625"/>
      <c r="DH35" s="625"/>
      <c r="DI35" s="625"/>
      <c r="DJ35" s="625"/>
      <c r="DK35" s="626"/>
      <c r="DL35" s="602">
        <v>107576</v>
      </c>
      <c r="DM35" s="625"/>
      <c r="DN35" s="625"/>
      <c r="DO35" s="625"/>
      <c r="DP35" s="625"/>
      <c r="DQ35" s="625"/>
      <c r="DR35" s="625"/>
      <c r="DS35" s="625"/>
      <c r="DT35" s="625"/>
      <c r="DU35" s="625"/>
      <c r="DV35" s="626"/>
      <c r="DW35" s="598">
        <v>0.9</v>
      </c>
      <c r="DX35" s="623"/>
      <c r="DY35" s="623"/>
      <c r="DZ35" s="623"/>
      <c r="EA35" s="623"/>
      <c r="EB35" s="623"/>
      <c r="EC35" s="624"/>
    </row>
    <row r="36" spans="2:133" ht="11.25" customHeight="1">
      <c r="B36" s="636" t="s">
        <v>312</v>
      </c>
      <c r="C36" s="637"/>
      <c r="D36" s="637"/>
      <c r="E36" s="637"/>
      <c r="F36" s="637"/>
      <c r="G36" s="637"/>
      <c r="H36" s="637"/>
      <c r="I36" s="637"/>
      <c r="J36" s="637"/>
      <c r="K36" s="637"/>
      <c r="L36" s="637"/>
      <c r="M36" s="637"/>
      <c r="N36" s="637"/>
      <c r="O36" s="637"/>
      <c r="P36" s="637"/>
      <c r="Q36" s="638"/>
      <c r="R36" s="665">
        <v>21630627</v>
      </c>
      <c r="S36" s="666"/>
      <c r="T36" s="666"/>
      <c r="U36" s="666"/>
      <c r="V36" s="666"/>
      <c r="W36" s="666"/>
      <c r="X36" s="666"/>
      <c r="Y36" s="667"/>
      <c r="Z36" s="668">
        <v>100</v>
      </c>
      <c r="AA36" s="668"/>
      <c r="AB36" s="668"/>
      <c r="AC36" s="668"/>
      <c r="AD36" s="669">
        <v>11520270</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702147</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-557700</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2872537</v>
      </c>
      <c r="CS36" s="594"/>
      <c r="CT36" s="594"/>
      <c r="CU36" s="594"/>
      <c r="CV36" s="594"/>
      <c r="CW36" s="594"/>
      <c r="CX36" s="594"/>
      <c r="CY36" s="595"/>
      <c r="CZ36" s="627">
        <v>13.9</v>
      </c>
      <c r="DA36" s="628"/>
      <c r="DB36" s="628"/>
      <c r="DC36" s="629"/>
      <c r="DD36" s="602">
        <v>2464239</v>
      </c>
      <c r="DE36" s="594"/>
      <c r="DF36" s="594"/>
      <c r="DG36" s="594"/>
      <c r="DH36" s="594"/>
      <c r="DI36" s="594"/>
      <c r="DJ36" s="594"/>
      <c r="DK36" s="595"/>
      <c r="DL36" s="602">
        <v>1982869</v>
      </c>
      <c r="DM36" s="594"/>
      <c r="DN36" s="594"/>
      <c r="DO36" s="594"/>
      <c r="DP36" s="594"/>
      <c r="DQ36" s="594"/>
      <c r="DR36" s="594"/>
      <c r="DS36" s="594"/>
      <c r="DT36" s="594"/>
      <c r="DU36" s="594"/>
      <c r="DV36" s="595"/>
      <c r="DW36" s="598">
        <v>16.100000000000001</v>
      </c>
      <c r="DX36" s="623"/>
      <c r="DY36" s="623"/>
      <c r="DZ36" s="623"/>
      <c r="EA36" s="623"/>
      <c r="EB36" s="623"/>
      <c r="EC36" s="624"/>
    </row>
    <row r="37" spans="2:133" ht="11.25" customHeight="1">
      <c r="AQ37" s="672" t="s">
        <v>316</v>
      </c>
      <c r="AR37" s="673"/>
      <c r="AS37" s="673"/>
      <c r="AT37" s="673"/>
      <c r="AU37" s="673"/>
      <c r="AV37" s="673"/>
      <c r="AW37" s="673"/>
      <c r="AX37" s="673"/>
      <c r="AY37" s="674"/>
      <c r="AZ37" s="593">
        <v>374091</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8585</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968059</v>
      </c>
      <c r="CS37" s="625"/>
      <c r="CT37" s="625"/>
      <c r="CU37" s="625"/>
      <c r="CV37" s="625"/>
      <c r="CW37" s="625"/>
      <c r="CX37" s="625"/>
      <c r="CY37" s="626"/>
      <c r="CZ37" s="627">
        <v>4.7</v>
      </c>
      <c r="DA37" s="628"/>
      <c r="DB37" s="628"/>
      <c r="DC37" s="629"/>
      <c r="DD37" s="602">
        <v>821671</v>
      </c>
      <c r="DE37" s="625"/>
      <c r="DF37" s="625"/>
      <c r="DG37" s="625"/>
      <c r="DH37" s="625"/>
      <c r="DI37" s="625"/>
      <c r="DJ37" s="625"/>
      <c r="DK37" s="626"/>
      <c r="DL37" s="602">
        <v>800273</v>
      </c>
      <c r="DM37" s="625"/>
      <c r="DN37" s="625"/>
      <c r="DO37" s="625"/>
      <c r="DP37" s="625"/>
      <c r="DQ37" s="625"/>
      <c r="DR37" s="625"/>
      <c r="DS37" s="625"/>
      <c r="DT37" s="625"/>
      <c r="DU37" s="625"/>
      <c r="DV37" s="626"/>
      <c r="DW37" s="598">
        <v>6.5</v>
      </c>
      <c r="DX37" s="623"/>
      <c r="DY37" s="623"/>
      <c r="DZ37" s="623"/>
      <c r="EA37" s="623"/>
      <c r="EB37" s="623"/>
      <c r="EC37" s="624"/>
    </row>
    <row r="38" spans="2:133" ht="11.25" customHeight="1">
      <c r="AQ38" s="672" t="s">
        <v>319</v>
      </c>
      <c r="AR38" s="673"/>
      <c r="AS38" s="673"/>
      <c r="AT38" s="673"/>
      <c r="AU38" s="673"/>
      <c r="AV38" s="673"/>
      <c r="AW38" s="673"/>
      <c r="AX38" s="673"/>
      <c r="AY38" s="674"/>
      <c r="AZ38" s="593">
        <v>182313</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14182</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2765914</v>
      </c>
      <c r="CS38" s="594"/>
      <c r="CT38" s="594"/>
      <c r="CU38" s="594"/>
      <c r="CV38" s="594"/>
      <c r="CW38" s="594"/>
      <c r="CX38" s="594"/>
      <c r="CY38" s="595"/>
      <c r="CZ38" s="627">
        <v>13.3</v>
      </c>
      <c r="DA38" s="628"/>
      <c r="DB38" s="628"/>
      <c r="DC38" s="629"/>
      <c r="DD38" s="602">
        <v>2293715</v>
      </c>
      <c r="DE38" s="594"/>
      <c r="DF38" s="594"/>
      <c r="DG38" s="594"/>
      <c r="DH38" s="594"/>
      <c r="DI38" s="594"/>
      <c r="DJ38" s="594"/>
      <c r="DK38" s="595"/>
      <c r="DL38" s="602">
        <v>1821828</v>
      </c>
      <c r="DM38" s="594"/>
      <c r="DN38" s="594"/>
      <c r="DO38" s="594"/>
      <c r="DP38" s="594"/>
      <c r="DQ38" s="594"/>
      <c r="DR38" s="594"/>
      <c r="DS38" s="594"/>
      <c r="DT38" s="594"/>
      <c r="DU38" s="594"/>
      <c r="DV38" s="595"/>
      <c r="DW38" s="598">
        <v>14.8</v>
      </c>
      <c r="DX38" s="623"/>
      <c r="DY38" s="623"/>
      <c r="DZ38" s="623"/>
      <c r="EA38" s="623"/>
      <c r="EB38" s="623"/>
      <c r="EC38" s="624"/>
    </row>
    <row r="39" spans="2:133" ht="11.25" customHeight="1">
      <c r="AQ39" s="672" t="s">
        <v>322</v>
      </c>
      <c r="AR39" s="673"/>
      <c r="AS39" s="673"/>
      <c r="AT39" s="673"/>
      <c r="AU39" s="673"/>
      <c r="AV39" s="673"/>
      <c r="AW39" s="673"/>
      <c r="AX39" s="673"/>
      <c r="AY39" s="674"/>
      <c r="AZ39" s="593" t="s">
        <v>323</v>
      </c>
      <c r="BA39" s="594"/>
      <c r="BB39" s="594"/>
      <c r="BC39" s="594"/>
      <c r="BD39" s="625"/>
      <c r="BE39" s="625"/>
      <c r="BF39" s="650"/>
      <c r="BG39" s="678" t="s">
        <v>324</v>
      </c>
      <c r="BH39" s="679"/>
      <c r="BI39" s="679"/>
      <c r="BJ39" s="679"/>
      <c r="BK39" s="679"/>
      <c r="BL39" s="187"/>
      <c r="BM39" s="608" t="s">
        <v>325</v>
      </c>
      <c r="BN39" s="608"/>
      <c r="BO39" s="608"/>
      <c r="BP39" s="608"/>
      <c r="BQ39" s="608"/>
      <c r="BR39" s="608"/>
      <c r="BS39" s="608"/>
      <c r="BT39" s="608"/>
      <c r="BU39" s="609"/>
      <c r="BV39" s="593">
        <v>80</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233482</v>
      </c>
      <c r="CS39" s="625"/>
      <c r="CT39" s="625"/>
      <c r="CU39" s="625"/>
      <c r="CV39" s="625"/>
      <c r="CW39" s="625"/>
      <c r="CX39" s="625"/>
      <c r="CY39" s="626"/>
      <c r="CZ39" s="627">
        <v>1.1000000000000001</v>
      </c>
      <c r="DA39" s="628"/>
      <c r="DB39" s="628"/>
      <c r="DC39" s="629"/>
      <c r="DD39" s="602">
        <v>195685</v>
      </c>
      <c r="DE39" s="625"/>
      <c r="DF39" s="625"/>
      <c r="DG39" s="625"/>
      <c r="DH39" s="625"/>
      <c r="DI39" s="625"/>
      <c r="DJ39" s="625"/>
      <c r="DK39" s="626"/>
      <c r="DL39" s="602" t="s">
        <v>323</v>
      </c>
      <c r="DM39" s="625"/>
      <c r="DN39" s="625"/>
      <c r="DO39" s="625"/>
      <c r="DP39" s="625"/>
      <c r="DQ39" s="625"/>
      <c r="DR39" s="625"/>
      <c r="DS39" s="625"/>
      <c r="DT39" s="625"/>
      <c r="DU39" s="625"/>
      <c r="DV39" s="626"/>
      <c r="DW39" s="598" t="s">
        <v>323</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985898</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152</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75000</v>
      </c>
      <c r="CS40" s="594"/>
      <c r="CT40" s="594"/>
      <c r="CU40" s="594"/>
      <c r="CV40" s="594"/>
      <c r="CW40" s="594"/>
      <c r="CX40" s="594"/>
      <c r="CY40" s="595"/>
      <c r="CZ40" s="627">
        <v>0.4</v>
      </c>
      <c r="DA40" s="628"/>
      <c r="DB40" s="628"/>
      <c r="DC40" s="629"/>
      <c r="DD40" s="602" t="s">
        <v>323</v>
      </c>
      <c r="DE40" s="594"/>
      <c r="DF40" s="594"/>
      <c r="DG40" s="594"/>
      <c r="DH40" s="594"/>
      <c r="DI40" s="594"/>
      <c r="DJ40" s="594"/>
      <c r="DK40" s="595"/>
      <c r="DL40" s="602" t="s">
        <v>323</v>
      </c>
      <c r="DM40" s="594"/>
      <c r="DN40" s="594"/>
      <c r="DO40" s="594"/>
      <c r="DP40" s="594"/>
      <c r="DQ40" s="594"/>
      <c r="DR40" s="594"/>
      <c r="DS40" s="594"/>
      <c r="DT40" s="594"/>
      <c r="DU40" s="594"/>
      <c r="DV40" s="595"/>
      <c r="DW40" s="598" t="s">
        <v>323</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1780016</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419</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25"/>
      <c r="CT41" s="625"/>
      <c r="CU41" s="625"/>
      <c r="CV41" s="625"/>
      <c r="CW41" s="625"/>
      <c r="CX41" s="625"/>
      <c r="CY41" s="626"/>
      <c r="CZ41" s="627" t="s">
        <v>333</v>
      </c>
      <c r="DA41" s="628"/>
      <c r="DB41" s="628"/>
      <c r="DC41" s="629"/>
      <c r="DD41" s="602" t="s">
        <v>333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2079435</v>
      </c>
      <c r="CS42" s="594"/>
      <c r="CT42" s="594"/>
      <c r="CU42" s="594"/>
      <c r="CV42" s="594"/>
      <c r="CW42" s="594"/>
      <c r="CX42" s="594"/>
      <c r="CY42" s="595"/>
      <c r="CZ42" s="627">
        <v>10</v>
      </c>
      <c r="DA42" s="676"/>
      <c r="DB42" s="676"/>
      <c r="DC42" s="677"/>
      <c r="DD42" s="602">
        <v>439438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44819</v>
      </c>
      <c r="CS43" s="625"/>
      <c r="CT43" s="625"/>
      <c r="CU43" s="625"/>
      <c r="CV43" s="625"/>
      <c r="CW43" s="625"/>
      <c r="CX43" s="625"/>
      <c r="CY43" s="626"/>
      <c r="CZ43" s="627">
        <v>0.2</v>
      </c>
      <c r="DA43" s="628"/>
      <c r="DB43" s="628"/>
      <c r="DC43" s="629"/>
      <c r="DD43" s="602">
        <v>35807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338</v>
      </c>
      <c r="CD44" s="699" t="s">
        <v>289</v>
      </c>
      <c r="CE44" s="700"/>
      <c r="CF44" s="590" t="s">
        <v>339</v>
      </c>
      <c r="CG44" s="591"/>
      <c r="CH44" s="591"/>
      <c r="CI44" s="591"/>
      <c r="CJ44" s="591"/>
      <c r="CK44" s="591"/>
      <c r="CL44" s="591"/>
      <c r="CM44" s="591"/>
      <c r="CN44" s="591"/>
      <c r="CO44" s="591"/>
      <c r="CP44" s="591"/>
      <c r="CQ44" s="592"/>
      <c r="CR44" s="593">
        <v>2071323</v>
      </c>
      <c r="CS44" s="594"/>
      <c r="CT44" s="594"/>
      <c r="CU44" s="594"/>
      <c r="CV44" s="594"/>
      <c r="CW44" s="594"/>
      <c r="CX44" s="594"/>
      <c r="CY44" s="595"/>
      <c r="CZ44" s="627">
        <v>10</v>
      </c>
      <c r="DA44" s="676"/>
      <c r="DB44" s="676"/>
      <c r="DC44" s="677"/>
      <c r="DD44" s="602">
        <v>432173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340</v>
      </c>
      <c r="CG45" s="591"/>
      <c r="CH45" s="591"/>
      <c r="CI45" s="591"/>
      <c r="CJ45" s="591"/>
      <c r="CK45" s="591"/>
      <c r="CL45" s="591"/>
      <c r="CM45" s="591"/>
      <c r="CN45" s="591"/>
      <c r="CO45" s="591"/>
      <c r="CP45" s="591"/>
      <c r="CQ45" s="592"/>
      <c r="CR45" s="593">
        <v>1110834</v>
      </c>
      <c r="CS45" s="625"/>
      <c r="CT45" s="625"/>
      <c r="CU45" s="625"/>
      <c r="CV45" s="625"/>
      <c r="CW45" s="625"/>
      <c r="CX45" s="625"/>
      <c r="CY45" s="626"/>
      <c r="CZ45" s="627">
        <v>5.4</v>
      </c>
      <c r="DA45" s="628"/>
      <c r="DB45" s="628"/>
      <c r="DC45" s="629"/>
      <c r="DD45" s="602">
        <v>60812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341</v>
      </c>
      <c r="CG46" s="591"/>
      <c r="CH46" s="591"/>
      <c r="CI46" s="591"/>
      <c r="CJ46" s="591"/>
      <c r="CK46" s="591"/>
      <c r="CL46" s="591"/>
      <c r="CM46" s="591"/>
      <c r="CN46" s="591"/>
      <c r="CO46" s="591"/>
      <c r="CP46" s="591"/>
      <c r="CQ46" s="592"/>
      <c r="CR46" s="593">
        <v>895035</v>
      </c>
      <c r="CS46" s="594"/>
      <c r="CT46" s="594"/>
      <c r="CU46" s="594"/>
      <c r="CV46" s="594"/>
      <c r="CW46" s="594"/>
      <c r="CX46" s="594"/>
      <c r="CY46" s="595"/>
      <c r="CZ46" s="627">
        <v>4.3</v>
      </c>
      <c r="DA46" s="676"/>
      <c r="DB46" s="676"/>
      <c r="DC46" s="677"/>
      <c r="DD46" s="602">
        <v>362405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342</v>
      </c>
      <c r="CG47" s="591"/>
      <c r="CH47" s="591"/>
      <c r="CI47" s="591"/>
      <c r="CJ47" s="591"/>
      <c r="CK47" s="591"/>
      <c r="CL47" s="591"/>
      <c r="CM47" s="591"/>
      <c r="CN47" s="591"/>
      <c r="CO47" s="591"/>
      <c r="CP47" s="591"/>
      <c r="CQ47" s="592"/>
      <c r="CR47" s="593">
        <v>8112</v>
      </c>
      <c r="CS47" s="625"/>
      <c r="CT47" s="625"/>
      <c r="CU47" s="625"/>
      <c r="CV47" s="625"/>
      <c r="CW47" s="625"/>
      <c r="CX47" s="625"/>
      <c r="CY47" s="626"/>
      <c r="CZ47" s="627">
        <v>0</v>
      </c>
      <c r="DA47" s="628"/>
      <c r="DB47" s="628"/>
      <c r="DC47" s="629"/>
      <c r="DD47" s="602">
        <v>7265</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343</v>
      </c>
      <c r="CG48" s="591"/>
      <c r="CH48" s="591"/>
      <c r="CI48" s="591"/>
      <c r="CJ48" s="591"/>
      <c r="CK48" s="591"/>
      <c r="CL48" s="591"/>
      <c r="CM48" s="591"/>
      <c r="CN48" s="591"/>
      <c r="CO48" s="591"/>
      <c r="CP48" s="591"/>
      <c r="CQ48" s="592"/>
      <c r="CR48" s="593" t="s">
        <v>221</v>
      </c>
      <c r="CS48" s="594"/>
      <c r="CT48" s="594"/>
      <c r="CU48" s="594"/>
      <c r="CV48" s="594"/>
      <c r="CW48" s="594"/>
      <c r="CX48" s="594"/>
      <c r="CY48" s="595"/>
      <c r="CZ48" s="627" t="s">
        <v>221</v>
      </c>
      <c r="DA48" s="676"/>
      <c r="DB48" s="676"/>
      <c r="DC48" s="677"/>
      <c r="DD48" s="602" t="s">
        <v>221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20718881</v>
      </c>
      <c r="CS49" s="661"/>
      <c r="CT49" s="661"/>
      <c r="CU49" s="661"/>
      <c r="CV49" s="661"/>
      <c r="CW49" s="661"/>
      <c r="CX49" s="661"/>
      <c r="CY49" s="688"/>
      <c r="CZ49" s="689">
        <v>100</v>
      </c>
      <c r="DA49" s="690"/>
      <c r="DB49" s="690"/>
      <c r="DC49" s="691"/>
      <c r="DD49" s="692">
        <v>12845354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S13" sqref="BS13:CG1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21631</v>
      </c>
      <c r="R7" s="723"/>
      <c r="S7" s="723"/>
      <c r="T7" s="723"/>
      <c r="U7" s="723"/>
      <c r="V7" s="723">
        <v>20719</v>
      </c>
      <c r="W7" s="723"/>
      <c r="X7" s="723"/>
      <c r="Y7" s="723"/>
      <c r="Z7" s="723"/>
      <c r="AA7" s="723">
        <v>912</v>
      </c>
      <c r="AB7" s="723"/>
      <c r="AC7" s="723"/>
      <c r="AD7" s="723"/>
      <c r="AE7" s="724"/>
      <c r="AF7" s="725">
        <v>804</v>
      </c>
      <c r="AG7" s="726"/>
      <c r="AH7" s="726"/>
      <c r="AI7" s="726"/>
      <c r="AJ7" s="727"/>
      <c r="AK7" s="762">
        <v>20</v>
      </c>
      <c r="AL7" s="763"/>
      <c r="AM7" s="763"/>
      <c r="AN7" s="763"/>
      <c r="AO7" s="763"/>
      <c r="AP7" s="763">
        <v>15918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550</v>
      </c>
      <c r="BS7" s="766" t="s">
        <v>545</v>
      </c>
      <c r="BT7" s="767"/>
      <c r="BU7" s="767"/>
      <c r="BV7" s="767"/>
      <c r="BW7" s="767"/>
      <c r="BX7" s="767"/>
      <c r="BY7" s="767"/>
      <c r="BZ7" s="767"/>
      <c r="CA7" s="767"/>
      <c r="CB7" s="767"/>
      <c r="CC7" s="767"/>
      <c r="CD7" s="767"/>
      <c r="CE7" s="767"/>
      <c r="CF7" s="767"/>
      <c r="CG7" s="768"/>
      <c r="CH7" s="759">
        <v>-3</v>
      </c>
      <c r="CI7" s="760"/>
      <c r="CJ7" s="760"/>
      <c r="CK7" s="760"/>
      <c r="CL7" s="761"/>
      <c r="CM7" s="759">
        <v>293</v>
      </c>
      <c r="CN7" s="760"/>
      <c r="CO7" s="760"/>
      <c r="CP7" s="760"/>
      <c r="CQ7" s="761"/>
      <c r="CR7" s="759">
        <v>1</v>
      </c>
      <c r="CS7" s="760"/>
      <c r="CT7" s="760"/>
      <c r="CU7" s="760"/>
      <c r="CV7" s="761"/>
      <c r="CW7" s="759" t="s">
        <v>544</v>
      </c>
      <c r="CX7" s="760"/>
      <c r="CY7" s="760"/>
      <c r="CZ7" s="760"/>
      <c r="DA7" s="761"/>
      <c r="DB7" s="759" t="s">
        <v>544</v>
      </c>
      <c r="DC7" s="760"/>
      <c r="DD7" s="760"/>
      <c r="DE7" s="760"/>
      <c r="DF7" s="761"/>
      <c r="DG7" s="759" t="s">
        <v>544</v>
      </c>
      <c r="DH7" s="760"/>
      <c r="DI7" s="760"/>
      <c r="DJ7" s="760"/>
      <c r="DK7" s="761"/>
      <c r="DL7" s="759" t="s">
        <v>548</v>
      </c>
      <c r="DM7" s="760"/>
      <c r="DN7" s="760"/>
      <c r="DO7" s="760"/>
      <c r="DP7" s="761"/>
      <c r="DQ7" s="759" t="s">
        <v>548</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546</v>
      </c>
      <c r="BT8" s="757"/>
      <c r="BU8" s="757"/>
      <c r="BV8" s="757"/>
      <c r="BW8" s="757"/>
      <c r="BX8" s="757"/>
      <c r="BY8" s="757"/>
      <c r="BZ8" s="757"/>
      <c r="CA8" s="757"/>
      <c r="CB8" s="757"/>
      <c r="CC8" s="757"/>
      <c r="CD8" s="757"/>
      <c r="CE8" s="757"/>
      <c r="CF8" s="757"/>
      <c r="CG8" s="758"/>
      <c r="CH8" s="769">
        <v>42</v>
      </c>
      <c r="CI8" s="770"/>
      <c r="CJ8" s="770"/>
      <c r="CK8" s="770"/>
      <c r="CL8" s="771"/>
      <c r="CM8" s="769">
        <v>771</v>
      </c>
      <c r="CN8" s="770"/>
      <c r="CO8" s="770"/>
      <c r="CP8" s="770"/>
      <c r="CQ8" s="771"/>
      <c r="CR8" s="769">
        <v>180</v>
      </c>
      <c r="CS8" s="770"/>
      <c r="CT8" s="770"/>
      <c r="CU8" s="770"/>
      <c r="CV8" s="771"/>
      <c r="CW8" s="769" t="s">
        <v>544</v>
      </c>
      <c r="CX8" s="770"/>
      <c r="CY8" s="770"/>
      <c r="CZ8" s="770"/>
      <c r="DA8" s="771"/>
      <c r="DB8" s="769" t="s">
        <v>544</v>
      </c>
      <c r="DC8" s="770"/>
      <c r="DD8" s="770"/>
      <c r="DE8" s="770"/>
      <c r="DF8" s="771"/>
      <c r="DG8" s="769" t="s">
        <v>544</v>
      </c>
      <c r="DH8" s="770"/>
      <c r="DI8" s="770"/>
      <c r="DJ8" s="770"/>
      <c r="DK8" s="771"/>
      <c r="DL8" s="769" t="s">
        <v>548</v>
      </c>
      <c r="DM8" s="770"/>
      <c r="DN8" s="770"/>
      <c r="DO8" s="770"/>
      <c r="DP8" s="771"/>
      <c r="DQ8" s="769" t="s">
        <v>548</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v>21631</v>
      </c>
      <c r="R23" s="782"/>
      <c r="S23" s="782"/>
      <c r="T23" s="782"/>
      <c r="U23" s="782"/>
      <c r="V23" s="782">
        <v>20719</v>
      </c>
      <c r="W23" s="782"/>
      <c r="X23" s="782"/>
      <c r="Y23" s="782"/>
      <c r="Z23" s="782"/>
      <c r="AA23" s="782">
        <v>912</v>
      </c>
      <c r="AB23" s="782"/>
      <c r="AC23" s="782"/>
      <c r="AD23" s="782"/>
      <c r="AE23" s="783"/>
      <c r="AF23" s="784">
        <v>804</v>
      </c>
      <c r="AG23" s="782"/>
      <c r="AH23" s="782"/>
      <c r="AI23" s="782"/>
      <c r="AJ23" s="785"/>
      <c r="AK23" s="786"/>
      <c r="AL23" s="787"/>
      <c r="AM23" s="787"/>
      <c r="AN23" s="787"/>
      <c r="AO23" s="787"/>
      <c r="AP23" s="782">
        <v>15918</v>
      </c>
      <c r="AQ23" s="782"/>
      <c r="AR23" s="782"/>
      <c r="AS23" s="782"/>
      <c r="AT23" s="782"/>
      <c r="AU23" s="788"/>
      <c r="AV23" s="788"/>
      <c r="AW23" s="788"/>
      <c r="AX23" s="788"/>
      <c r="AY23" s="789"/>
      <c r="AZ23" s="797" t="s">
        <v>221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9552</v>
      </c>
      <c r="R28" s="811"/>
      <c r="S28" s="811"/>
      <c r="T28" s="811"/>
      <c r="U28" s="811"/>
      <c r="V28" s="811">
        <v>9615</v>
      </c>
      <c r="W28" s="811"/>
      <c r="X28" s="811"/>
      <c r="Y28" s="811"/>
      <c r="Z28" s="811"/>
      <c r="AA28" s="811">
        <v>-64</v>
      </c>
      <c r="AB28" s="811"/>
      <c r="AC28" s="811"/>
      <c r="AD28" s="811"/>
      <c r="AE28" s="812"/>
      <c r="AF28" s="813">
        <v>-64</v>
      </c>
      <c r="AG28" s="811"/>
      <c r="AH28" s="811"/>
      <c r="AI28" s="811"/>
      <c r="AJ28" s="814"/>
      <c r="AK28" s="815">
        <v>1056</v>
      </c>
      <c r="AL28" s="806"/>
      <c r="AM28" s="806"/>
      <c r="AN28" s="806"/>
      <c r="AO28" s="806"/>
      <c r="AP28" s="806" t="s">
        <v>547</v>
      </c>
      <c r="AQ28" s="806"/>
      <c r="AR28" s="806"/>
      <c r="AS28" s="806"/>
      <c r="AT28" s="806"/>
      <c r="AU28" s="806" t="s">
        <v>548</v>
      </c>
      <c r="AV28" s="806"/>
      <c r="AW28" s="806"/>
      <c r="AX28" s="806"/>
      <c r="AY28" s="806"/>
      <c r="AZ28" s="807" t="s">
        <v>548</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5756</v>
      </c>
      <c r="R29" s="747"/>
      <c r="S29" s="747"/>
      <c r="T29" s="747"/>
      <c r="U29" s="747"/>
      <c r="V29" s="747">
        <v>5537</v>
      </c>
      <c r="W29" s="747"/>
      <c r="X29" s="747"/>
      <c r="Y29" s="747"/>
      <c r="Z29" s="747"/>
      <c r="AA29" s="747">
        <v>218</v>
      </c>
      <c r="AB29" s="747"/>
      <c r="AC29" s="747"/>
      <c r="AD29" s="747"/>
      <c r="AE29" s="748"/>
      <c r="AF29" s="749">
        <v>218</v>
      </c>
      <c r="AG29" s="750"/>
      <c r="AH29" s="750"/>
      <c r="AI29" s="750"/>
      <c r="AJ29" s="751"/>
      <c r="AK29" s="818">
        <v>791</v>
      </c>
      <c r="AL29" s="819"/>
      <c r="AM29" s="819"/>
      <c r="AN29" s="819"/>
      <c r="AO29" s="819"/>
      <c r="AP29" s="819" t="s">
        <v>548</v>
      </c>
      <c r="AQ29" s="819"/>
      <c r="AR29" s="819"/>
      <c r="AS29" s="819"/>
      <c r="AT29" s="819"/>
      <c r="AU29" s="819" t="s">
        <v>548</v>
      </c>
      <c r="AV29" s="819"/>
      <c r="AW29" s="819"/>
      <c r="AX29" s="819"/>
      <c r="AY29" s="819"/>
      <c r="AZ29" s="820" t="s">
        <v>548</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700</v>
      </c>
      <c r="R30" s="747"/>
      <c r="S30" s="747"/>
      <c r="T30" s="747"/>
      <c r="U30" s="747"/>
      <c r="V30" s="747">
        <v>689</v>
      </c>
      <c r="W30" s="747"/>
      <c r="X30" s="747"/>
      <c r="Y30" s="747"/>
      <c r="Z30" s="747"/>
      <c r="AA30" s="747">
        <v>11</v>
      </c>
      <c r="AB30" s="747"/>
      <c r="AC30" s="747"/>
      <c r="AD30" s="747"/>
      <c r="AE30" s="748"/>
      <c r="AF30" s="749">
        <v>11</v>
      </c>
      <c r="AG30" s="750"/>
      <c r="AH30" s="750"/>
      <c r="AI30" s="750"/>
      <c r="AJ30" s="751"/>
      <c r="AK30" s="818">
        <v>217</v>
      </c>
      <c r="AL30" s="819"/>
      <c r="AM30" s="819"/>
      <c r="AN30" s="819"/>
      <c r="AO30" s="819"/>
      <c r="AP30" s="819" t="s">
        <v>548</v>
      </c>
      <c r="AQ30" s="819"/>
      <c r="AR30" s="819"/>
      <c r="AS30" s="819"/>
      <c r="AT30" s="819"/>
      <c r="AU30" s="819" t="s">
        <v>548</v>
      </c>
      <c r="AV30" s="819"/>
      <c r="AW30" s="819"/>
      <c r="AX30" s="819"/>
      <c r="AY30" s="819"/>
      <c r="AZ30" s="820" t="s">
        <v>548</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34</v>
      </c>
      <c r="R31" s="747"/>
      <c r="S31" s="747"/>
      <c r="T31" s="747"/>
      <c r="U31" s="747"/>
      <c r="V31" s="747">
        <v>28</v>
      </c>
      <c r="W31" s="747"/>
      <c r="X31" s="747"/>
      <c r="Y31" s="747"/>
      <c r="Z31" s="747"/>
      <c r="AA31" s="747">
        <v>6</v>
      </c>
      <c r="AB31" s="747"/>
      <c r="AC31" s="747"/>
      <c r="AD31" s="747"/>
      <c r="AE31" s="748"/>
      <c r="AF31" s="749">
        <v>6</v>
      </c>
      <c r="AG31" s="750"/>
      <c r="AH31" s="750"/>
      <c r="AI31" s="750"/>
      <c r="AJ31" s="751"/>
      <c r="AK31" s="818" t="s">
        <v>549</v>
      </c>
      <c r="AL31" s="819"/>
      <c r="AM31" s="819"/>
      <c r="AN31" s="819"/>
      <c r="AO31" s="819"/>
      <c r="AP31" s="819" t="s">
        <v>548</v>
      </c>
      <c r="AQ31" s="819"/>
      <c r="AR31" s="819"/>
      <c r="AS31" s="819"/>
      <c r="AT31" s="819"/>
      <c r="AU31" s="819" t="s">
        <v>548</v>
      </c>
      <c r="AV31" s="819"/>
      <c r="AW31" s="819"/>
      <c r="AX31" s="819"/>
      <c r="AY31" s="819"/>
      <c r="AZ31" s="820" t="s">
        <v>548</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1020</v>
      </c>
      <c r="R32" s="747"/>
      <c r="S32" s="747"/>
      <c r="T32" s="747"/>
      <c r="U32" s="747"/>
      <c r="V32" s="747">
        <v>882</v>
      </c>
      <c r="W32" s="747"/>
      <c r="X32" s="747"/>
      <c r="Y32" s="747"/>
      <c r="Z32" s="747"/>
      <c r="AA32" s="747">
        <v>139</v>
      </c>
      <c r="AB32" s="747"/>
      <c r="AC32" s="747"/>
      <c r="AD32" s="747"/>
      <c r="AE32" s="748"/>
      <c r="AF32" s="749">
        <v>649</v>
      </c>
      <c r="AG32" s="750"/>
      <c r="AH32" s="750"/>
      <c r="AI32" s="750"/>
      <c r="AJ32" s="751"/>
      <c r="AK32" s="818">
        <v>182</v>
      </c>
      <c r="AL32" s="819"/>
      <c r="AM32" s="819"/>
      <c r="AN32" s="819"/>
      <c r="AO32" s="819"/>
      <c r="AP32" s="819">
        <v>4206</v>
      </c>
      <c r="AQ32" s="819"/>
      <c r="AR32" s="819"/>
      <c r="AS32" s="819"/>
      <c r="AT32" s="819"/>
      <c r="AU32" s="819">
        <v>1956</v>
      </c>
      <c r="AV32" s="819"/>
      <c r="AW32" s="819"/>
      <c r="AX32" s="819"/>
      <c r="AY32" s="819"/>
      <c r="AZ32" s="820" t="s">
        <v>548</v>
      </c>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387</v>
      </c>
      <c r="C33" s="744"/>
      <c r="D33" s="744"/>
      <c r="E33" s="744"/>
      <c r="F33" s="744"/>
      <c r="G33" s="744"/>
      <c r="H33" s="744"/>
      <c r="I33" s="744"/>
      <c r="J33" s="744"/>
      <c r="K33" s="744"/>
      <c r="L33" s="744"/>
      <c r="M33" s="744"/>
      <c r="N33" s="744"/>
      <c r="O33" s="744"/>
      <c r="P33" s="745"/>
      <c r="Q33" s="746">
        <v>1341</v>
      </c>
      <c r="R33" s="747"/>
      <c r="S33" s="747"/>
      <c r="T33" s="747"/>
      <c r="U33" s="747"/>
      <c r="V33" s="747">
        <v>1149</v>
      </c>
      <c r="W33" s="747"/>
      <c r="X33" s="747"/>
      <c r="Y33" s="747"/>
      <c r="Z33" s="747"/>
      <c r="AA33" s="747">
        <v>193</v>
      </c>
      <c r="AB33" s="747"/>
      <c r="AC33" s="747"/>
      <c r="AD33" s="747"/>
      <c r="AE33" s="748"/>
      <c r="AF33" s="749">
        <v>274</v>
      </c>
      <c r="AG33" s="750"/>
      <c r="AH33" s="750"/>
      <c r="AI33" s="750"/>
      <c r="AJ33" s="751"/>
      <c r="AK33" s="818">
        <v>374</v>
      </c>
      <c r="AL33" s="819"/>
      <c r="AM33" s="819"/>
      <c r="AN33" s="819"/>
      <c r="AO33" s="819"/>
      <c r="AP33" s="819">
        <v>7899</v>
      </c>
      <c r="AQ33" s="819"/>
      <c r="AR33" s="819"/>
      <c r="AS33" s="819"/>
      <c r="AT33" s="819"/>
      <c r="AU33" s="819">
        <v>4052</v>
      </c>
      <c r="AV33" s="819"/>
      <c r="AW33" s="819"/>
      <c r="AX33" s="819"/>
      <c r="AY33" s="819"/>
      <c r="AZ33" s="820" t="s">
        <v>548</v>
      </c>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388</v>
      </c>
      <c r="C34" s="744"/>
      <c r="D34" s="744"/>
      <c r="E34" s="744"/>
      <c r="F34" s="744"/>
      <c r="G34" s="744"/>
      <c r="H34" s="744"/>
      <c r="I34" s="744"/>
      <c r="J34" s="744"/>
      <c r="K34" s="744"/>
      <c r="L34" s="744"/>
      <c r="M34" s="744"/>
      <c r="N34" s="744"/>
      <c r="O34" s="744"/>
      <c r="P34" s="745"/>
      <c r="Q34" s="746">
        <v>6029</v>
      </c>
      <c r="R34" s="747"/>
      <c r="S34" s="747"/>
      <c r="T34" s="747"/>
      <c r="U34" s="747"/>
      <c r="V34" s="747">
        <v>5642</v>
      </c>
      <c r="W34" s="747"/>
      <c r="X34" s="747"/>
      <c r="Y34" s="747"/>
      <c r="Z34" s="747"/>
      <c r="AA34" s="747">
        <v>387</v>
      </c>
      <c r="AB34" s="747"/>
      <c r="AC34" s="747"/>
      <c r="AD34" s="747"/>
      <c r="AE34" s="748"/>
      <c r="AF34" s="749">
        <v>223</v>
      </c>
      <c r="AG34" s="750"/>
      <c r="AH34" s="750"/>
      <c r="AI34" s="750"/>
      <c r="AJ34" s="751"/>
      <c r="AK34" s="818">
        <v>775</v>
      </c>
      <c r="AL34" s="819"/>
      <c r="AM34" s="819"/>
      <c r="AN34" s="819"/>
      <c r="AO34" s="819"/>
      <c r="AP34" s="819">
        <v>970</v>
      </c>
      <c r="AQ34" s="819"/>
      <c r="AR34" s="819"/>
      <c r="AS34" s="819"/>
      <c r="AT34" s="819"/>
      <c r="AU34" s="819">
        <v>526</v>
      </c>
      <c r="AV34" s="819"/>
      <c r="AW34" s="819"/>
      <c r="AX34" s="819"/>
      <c r="AY34" s="819"/>
      <c r="AZ34" s="820" t="s">
        <v>548</v>
      </c>
      <c r="BA34" s="820"/>
      <c r="BB34" s="820"/>
      <c r="BC34" s="820"/>
      <c r="BD34" s="820"/>
      <c r="BE34" s="816" t="s">
        <v>386</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1318</v>
      </c>
      <c r="AG63" s="830"/>
      <c r="AH63" s="830"/>
      <c r="AI63" s="830"/>
      <c r="AJ63" s="831"/>
      <c r="AK63" s="832"/>
      <c r="AL63" s="827"/>
      <c r="AM63" s="827"/>
      <c r="AN63" s="827"/>
      <c r="AO63" s="827"/>
      <c r="AP63" s="830">
        <v>13075</v>
      </c>
      <c r="AQ63" s="830"/>
      <c r="AR63" s="830"/>
      <c r="AS63" s="830"/>
      <c r="AT63" s="830"/>
      <c r="AU63" s="830">
        <v>6534</v>
      </c>
      <c r="AV63" s="830"/>
      <c r="AW63" s="830"/>
      <c r="AX63" s="830"/>
      <c r="AY63" s="830"/>
      <c r="AZ63" s="834"/>
      <c r="BA63" s="834"/>
      <c r="BB63" s="834"/>
      <c r="BC63" s="834"/>
      <c r="BD63" s="834"/>
      <c r="BE63" s="835"/>
      <c r="BF63" s="835"/>
      <c r="BG63" s="835"/>
      <c r="BH63" s="835"/>
      <c r="BI63" s="836"/>
      <c r="BJ63" s="837" t="s">
        <v>221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392</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393</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540</v>
      </c>
      <c r="C68" s="858"/>
      <c r="D68" s="858"/>
      <c r="E68" s="858"/>
      <c r="F68" s="858"/>
      <c r="G68" s="858"/>
      <c r="H68" s="858"/>
      <c r="I68" s="858"/>
      <c r="J68" s="858"/>
      <c r="K68" s="858"/>
      <c r="L68" s="858"/>
      <c r="M68" s="858"/>
      <c r="N68" s="858"/>
      <c r="O68" s="858"/>
      <c r="P68" s="859"/>
      <c r="Q68" s="860">
        <v>5774</v>
      </c>
      <c r="R68" s="854"/>
      <c r="S68" s="854"/>
      <c r="T68" s="854"/>
      <c r="U68" s="854"/>
      <c r="V68" s="854">
        <v>5574</v>
      </c>
      <c r="W68" s="854"/>
      <c r="X68" s="854"/>
      <c r="Y68" s="854"/>
      <c r="Z68" s="854"/>
      <c r="AA68" s="854">
        <v>200</v>
      </c>
      <c r="AB68" s="854"/>
      <c r="AC68" s="854"/>
      <c r="AD68" s="854"/>
      <c r="AE68" s="854"/>
      <c r="AF68" s="854">
        <v>175</v>
      </c>
      <c r="AG68" s="854"/>
      <c r="AH68" s="854"/>
      <c r="AI68" s="854"/>
      <c r="AJ68" s="854"/>
      <c r="AK68" s="854">
        <v>95</v>
      </c>
      <c r="AL68" s="854"/>
      <c r="AM68" s="854"/>
      <c r="AN68" s="854"/>
      <c r="AO68" s="854"/>
      <c r="AP68" s="854">
        <v>4153</v>
      </c>
      <c r="AQ68" s="854"/>
      <c r="AR68" s="854"/>
      <c r="AS68" s="854"/>
      <c r="AT68" s="854"/>
      <c r="AU68" s="854">
        <v>482</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541</v>
      </c>
      <c r="C69" s="862"/>
      <c r="D69" s="862"/>
      <c r="E69" s="862"/>
      <c r="F69" s="862"/>
      <c r="G69" s="862"/>
      <c r="H69" s="862"/>
      <c r="I69" s="862"/>
      <c r="J69" s="862"/>
      <c r="K69" s="862"/>
      <c r="L69" s="862"/>
      <c r="M69" s="862"/>
      <c r="N69" s="862"/>
      <c r="O69" s="862"/>
      <c r="P69" s="863"/>
      <c r="Q69" s="864">
        <v>1592</v>
      </c>
      <c r="R69" s="819"/>
      <c r="S69" s="819"/>
      <c r="T69" s="819"/>
      <c r="U69" s="819"/>
      <c r="V69" s="819">
        <v>1572</v>
      </c>
      <c r="W69" s="819"/>
      <c r="X69" s="819"/>
      <c r="Y69" s="819"/>
      <c r="Z69" s="819"/>
      <c r="AA69" s="819">
        <v>20</v>
      </c>
      <c r="AB69" s="819"/>
      <c r="AC69" s="819"/>
      <c r="AD69" s="819"/>
      <c r="AE69" s="819"/>
      <c r="AF69" s="819">
        <v>20</v>
      </c>
      <c r="AG69" s="819"/>
      <c r="AH69" s="819"/>
      <c r="AI69" s="819"/>
      <c r="AJ69" s="819"/>
      <c r="AK69" s="819" t="s">
        <v>544</v>
      </c>
      <c r="AL69" s="819"/>
      <c r="AM69" s="819"/>
      <c r="AN69" s="819"/>
      <c r="AO69" s="819"/>
      <c r="AP69" s="819">
        <v>690</v>
      </c>
      <c r="AQ69" s="819"/>
      <c r="AR69" s="819"/>
      <c r="AS69" s="819"/>
      <c r="AT69" s="819"/>
      <c r="AU69" s="819">
        <v>190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542</v>
      </c>
      <c r="C70" s="862"/>
      <c r="D70" s="862"/>
      <c r="E70" s="862"/>
      <c r="F70" s="862"/>
      <c r="G70" s="862"/>
      <c r="H70" s="862"/>
      <c r="I70" s="862"/>
      <c r="J70" s="862"/>
      <c r="K70" s="862"/>
      <c r="L70" s="862"/>
      <c r="M70" s="862"/>
      <c r="N70" s="862"/>
      <c r="O70" s="862"/>
      <c r="P70" s="863"/>
      <c r="Q70" s="864">
        <v>284</v>
      </c>
      <c r="R70" s="819"/>
      <c r="S70" s="819"/>
      <c r="T70" s="819"/>
      <c r="U70" s="819"/>
      <c r="V70" s="819">
        <v>249</v>
      </c>
      <c r="W70" s="819"/>
      <c r="X70" s="819"/>
      <c r="Y70" s="819"/>
      <c r="Z70" s="819"/>
      <c r="AA70" s="819">
        <v>34</v>
      </c>
      <c r="AB70" s="819"/>
      <c r="AC70" s="819"/>
      <c r="AD70" s="819"/>
      <c r="AE70" s="819"/>
      <c r="AF70" s="819">
        <v>34</v>
      </c>
      <c r="AG70" s="819"/>
      <c r="AH70" s="819"/>
      <c r="AI70" s="819"/>
      <c r="AJ70" s="819"/>
      <c r="AK70" s="819" t="s">
        <v>544</v>
      </c>
      <c r="AL70" s="819"/>
      <c r="AM70" s="819"/>
      <c r="AN70" s="819"/>
      <c r="AO70" s="819"/>
      <c r="AP70" s="819" t="s">
        <v>544</v>
      </c>
      <c r="AQ70" s="819"/>
      <c r="AR70" s="819"/>
      <c r="AS70" s="819"/>
      <c r="AT70" s="819"/>
      <c r="AU70" s="819" t="s">
        <v>544</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543</v>
      </c>
      <c r="C71" s="862"/>
      <c r="D71" s="862"/>
      <c r="E71" s="862"/>
      <c r="F71" s="862"/>
      <c r="G71" s="862"/>
      <c r="H71" s="862"/>
      <c r="I71" s="862"/>
      <c r="J71" s="862"/>
      <c r="K71" s="862"/>
      <c r="L71" s="862"/>
      <c r="M71" s="862"/>
      <c r="N71" s="862"/>
      <c r="O71" s="862"/>
      <c r="P71" s="863"/>
      <c r="Q71" s="864">
        <v>286558</v>
      </c>
      <c r="R71" s="819"/>
      <c r="S71" s="819"/>
      <c r="T71" s="819"/>
      <c r="U71" s="819"/>
      <c r="V71" s="819">
        <v>273159</v>
      </c>
      <c r="W71" s="819"/>
      <c r="X71" s="819"/>
      <c r="Y71" s="819"/>
      <c r="Z71" s="819"/>
      <c r="AA71" s="819">
        <v>13399</v>
      </c>
      <c r="AB71" s="819"/>
      <c r="AC71" s="819"/>
      <c r="AD71" s="819"/>
      <c r="AE71" s="819"/>
      <c r="AF71" s="819">
        <v>13399</v>
      </c>
      <c r="AG71" s="819"/>
      <c r="AH71" s="819"/>
      <c r="AI71" s="819"/>
      <c r="AJ71" s="819"/>
      <c r="AK71" s="819">
        <v>294</v>
      </c>
      <c r="AL71" s="819"/>
      <c r="AM71" s="819"/>
      <c r="AN71" s="819"/>
      <c r="AO71" s="819"/>
      <c r="AP71" s="819" t="s">
        <v>544</v>
      </c>
      <c r="AQ71" s="819"/>
      <c r="AR71" s="819"/>
      <c r="AS71" s="819"/>
      <c r="AT71" s="819"/>
      <c r="AU71" s="819" t="s">
        <v>544</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394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13628</v>
      </c>
      <c r="AG88" s="830"/>
      <c r="AH88" s="830"/>
      <c r="AI88" s="830"/>
      <c r="AJ88" s="830"/>
      <c r="AK88" s="827"/>
      <c r="AL88" s="827"/>
      <c r="AM88" s="827"/>
      <c r="AN88" s="827"/>
      <c r="AO88" s="827"/>
      <c r="AP88" s="830">
        <v>4843</v>
      </c>
      <c r="AQ88" s="830"/>
      <c r="AR88" s="830"/>
      <c r="AS88" s="830"/>
      <c r="AT88" s="830"/>
      <c r="AU88" s="830">
        <v>672</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181</v>
      </c>
      <c r="CS102" s="838"/>
      <c r="CT102" s="838"/>
      <c r="CU102" s="838"/>
      <c r="CV102" s="881"/>
      <c r="CW102" s="880" t="s">
        <v>548</v>
      </c>
      <c r="CX102" s="838"/>
      <c r="CY102" s="838"/>
      <c r="CZ102" s="838"/>
      <c r="DA102" s="881"/>
      <c r="DB102" s="880" t="s">
        <v>548</v>
      </c>
      <c r="DC102" s="838"/>
      <c r="DD102" s="838"/>
      <c r="DE102" s="838"/>
      <c r="DF102" s="881"/>
      <c r="DG102" s="880" t="s">
        <v>548</v>
      </c>
      <c r="DH102" s="838"/>
      <c r="DI102" s="838"/>
      <c r="DJ102" s="838"/>
      <c r="DK102" s="881"/>
      <c r="DL102" s="880" t="s">
        <v>548</v>
      </c>
      <c r="DM102" s="838"/>
      <c r="DN102" s="838"/>
      <c r="DO102" s="838"/>
      <c r="DP102" s="881"/>
      <c r="DQ102" s="880" t="s">
        <v>548</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403</v>
      </c>
      <c r="AB109" s="883"/>
      <c r="AC109" s="883"/>
      <c r="AD109" s="883"/>
      <c r="AE109" s="884"/>
      <c r="AF109" s="882" t="s">
        <v>288</v>
      </c>
      <c r="AG109" s="883"/>
      <c r="AH109" s="883"/>
      <c r="AI109" s="883"/>
      <c r="AJ109" s="884"/>
      <c r="AK109" s="882" t="s">
        <v>287</v>
      </c>
      <c r="AL109" s="883"/>
      <c r="AM109" s="883"/>
      <c r="AN109" s="883"/>
      <c r="AO109" s="884"/>
      <c r="AP109" s="882" t="s">
        <v>404</v>
      </c>
      <c r="AQ109" s="883"/>
      <c r="AR109" s="883"/>
      <c r="AS109" s="883"/>
      <c r="AT109" s="885"/>
      <c r="AU109" s="904" t="s">
        <v>402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403</v>
      </c>
      <c r="BR109" s="883"/>
      <c r="BS109" s="883"/>
      <c r="BT109" s="883"/>
      <c r="BU109" s="884"/>
      <c r="BV109" s="882" t="s">
        <v>288</v>
      </c>
      <c r="BW109" s="883"/>
      <c r="BX109" s="883"/>
      <c r="BY109" s="883"/>
      <c r="BZ109" s="884"/>
      <c r="CA109" s="882" t="s">
        <v>287</v>
      </c>
      <c r="CB109" s="883"/>
      <c r="CC109" s="883"/>
      <c r="CD109" s="883"/>
      <c r="CE109" s="884"/>
      <c r="CF109" s="905" t="s">
        <v>404</v>
      </c>
      <c r="CG109" s="905"/>
      <c r="CH109" s="905"/>
      <c r="CI109" s="905"/>
      <c r="CJ109" s="905"/>
      <c r="CK109" s="882" t="s">
        <v>405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403</v>
      </c>
      <c r="DH109" s="883"/>
      <c r="DI109" s="883"/>
      <c r="DJ109" s="883"/>
      <c r="DK109" s="884"/>
      <c r="DL109" s="882" t="s">
        <v>288</v>
      </c>
      <c r="DM109" s="883"/>
      <c r="DN109" s="883"/>
      <c r="DO109" s="883"/>
      <c r="DP109" s="884"/>
      <c r="DQ109" s="882" t="s">
        <v>287</v>
      </c>
      <c r="DR109" s="883"/>
      <c r="DS109" s="883"/>
      <c r="DT109" s="883"/>
      <c r="DU109" s="884"/>
      <c r="DV109" s="882" t="s">
        <v>404</v>
      </c>
      <c r="DW109" s="883"/>
      <c r="DX109" s="883"/>
      <c r="DY109" s="883"/>
      <c r="DZ109" s="885"/>
    </row>
    <row r="110" spans="1:131" s="197" customFormat="1" ht="26.25" customHeight="1">
      <c r="A110" s="886" t="s">
        <v>406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1650456</v>
      </c>
      <c r="AB110" s="890"/>
      <c r="AC110" s="890"/>
      <c r="AD110" s="890"/>
      <c r="AE110" s="891"/>
      <c r="AF110" s="892">
        <v>1605862</v>
      </c>
      <c r="AG110" s="890"/>
      <c r="AH110" s="890"/>
      <c r="AI110" s="890"/>
      <c r="AJ110" s="891"/>
      <c r="AK110" s="892">
        <v>1487261</v>
      </c>
      <c r="AL110" s="890"/>
      <c r="AM110" s="890"/>
      <c r="AN110" s="890"/>
      <c r="AO110" s="891"/>
      <c r="AP110" s="893">
        <v>14.2</v>
      </c>
      <c r="AQ110" s="894"/>
      <c r="AR110" s="894"/>
      <c r="AS110" s="894"/>
      <c r="AT110" s="895"/>
      <c r="AU110" s="896" t="s">
        <v>60</v>
      </c>
      <c r="AV110" s="897"/>
      <c r="AW110" s="897"/>
      <c r="AX110" s="897"/>
      <c r="AY110" s="898"/>
      <c r="AZ110" s="940" t="s">
        <v>407</v>
      </c>
      <c r="BA110" s="887"/>
      <c r="BB110" s="887"/>
      <c r="BC110" s="887"/>
      <c r="BD110" s="887"/>
      <c r="BE110" s="887"/>
      <c r="BF110" s="887"/>
      <c r="BG110" s="887"/>
      <c r="BH110" s="887"/>
      <c r="BI110" s="887"/>
      <c r="BJ110" s="887"/>
      <c r="BK110" s="887"/>
      <c r="BL110" s="887"/>
      <c r="BM110" s="887"/>
      <c r="BN110" s="887"/>
      <c r="BO110" s="887"/>
      <c r="BP110" s="888"/>
      <c r="BQ110" s="926">
        <v>15818494</v>
      </c>
      <c r="BR110" s="927"/>
      <c r="BS110" s="927"/>
      <c r="BT110" s="927"/>
      <c r="BU110" s="927"/>
      <c r="BV110" s="927">
        <v>15660203</v>
      </c>
      <c r="BW110" s="927"/>
      <c r="BX110" s="927"/>
      <c r="BY110" s="927"/>
      <c r="BZ110" s="927"/>
      <c r="CA110" s="927">
        <v>15917526</v>
      </c>
      <c r="CB110" s="927"/>
      <c r="CC110" s="927"/>
      <c r="CD110" s="927"/>
      <c r="CE110" s="927"/>
      <c r="CF110" s="941">
        <v>151.69999999999999</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221</v>
      </c>
      <c r="DH110" s="927"/>
      <c r="DI110" s="927"/>
      <c r="DJ110" s="927"/>
      <c r="DK110" s="927"/>
      <c r="DL110" s="927" t="s">
        <v>221</v>
      </c>
      <c r="DM110" s="927"/>
      <c r="DN110" s="927"/>
      <c r="DO110" s="927"/>
      <c r="DP110" s="927"/>
      <c r="DQ110" s="927" t="s">
        <v>221</v>
      </c>
      <c r="DR110" s="927"/>
      <c r="DS110" s="927"/>
      <c r="DT110" s="927"/>
      <c r="DU110" s="927"/>
      <c r="DV110" s="928" t="s">
        <v>221</v>
      </c>
      <c r="DW110" s="928"/>
      <c r="DX110" s="928"/>
      <c r="DY110" s="928"/>
      <c r="DZ110" s="929"/>
    </row>
    <row r="111" spans="1:131" s="197" customFormat="1" ht="26.25" customHeight="1">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221</v>
      </c>
      <c r="AB111" s="934"/>
      <c r="AC111" s="934"/>
      <c r="AD111" s="934"/>
      <c r="AE111" s="935"/>
      <c r="AF111" s="936" t="s">
        <v>221</v>
      </c>
      <c r="AG111" s="934"/>
      <c r="AH111" s="934"/>
      <c r="AI111" s="934"/>
      <c r="AJ111" s="935"/>
      <c r="AK111" s="936" t="s">
        <v>221</v>
      </c>
      <c r="AL111" s="934"/>
      <c r="AM111" s="934"/>
      <c r="AN111" s="934"/>
      <c r="AO111" s="935"/>
      <c r="AP111" s="937" t="s">
        <v>221</v>
      </c>
      <c r="AQ111" s="938"/>
      <c r="AR111" s="938"/>
      <c r="AS111" s="938"/>
      <c r="AT111" s="939"/>
      <c r="AU111" s="899"/>
      <c r="AV111" s="900"/>
      <c r="AW111" s="900"/>
      <c r="AX111" s="900"/>
      <c r="AY111" s="901"/>
      <c r="AZ111" s="949" t="s">
        <v>411</v>
      </c>
      <c r="BA111" s="950"/>
      <c r="BB111" s="950"/>
      <c r="BC111" s="950"/>
      <c r="BD111" s="950"/>
      <c r="BE111" s="950"/>
      <c r="BF111" s="950"/>
      <c r="BG111" s="950"/>
      <c r="BH111" s="950"/>
      <c r="BI111" s="950"/>
      <c r="BJ111" s="950"/>
      <c r="BK111" s="950"/>
      <c r="BL111" s="950"/>
      <c r="BM111" s="950"/>
      <c r="BN111" s="950"/>
      <c r="BO111" s="950"/>
      <c r="BP111" s="951"/>
      <c r="BQ111" s="919">
        <v>243025</v>
      </c>
      <c r="BR111" s="920"/>
      <c r="BS111" s="920"/>
      <c r="BT111" s="920"/>
      <c r="BU111" s="920"/>
      <c r="BV111" s="920">
        <v>223917</v>
      </c>
      <c r="BW111" s="920"/>
      <c r="BX111" s="920"/>
      <c r="BY111" s="920"/>
      <c r="BZ111" s="920"/>
      <c r="CA111" s="920">
        <v>202821</v>
      </c>
      <c r="CB111" s="920"/>
      <c r="CC111" s="920"/>
      <c r="CD111" s="920"/>
      <c r="CE111" s="920"/>
      <c r="CF111" s="914">
        <v>1.9</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221</v>
      </c>
      <c r="DH111" s="920"/>
      <c r="DI111" s="920"/>
      <c r="DJ111" s="920"/>
      <c r="DK111" s="920"/>
      <c r="DL111" s="920" t="s">
        <v>221</v>
      </c>
      <c r="DM111" s="920"/>
      <c r="DN111" s="920"/>
      <c r="DO111" s="920"/>
      <c r="DP111" s="920"/>
      <c r="DQ111" s="920" t="s">
        <v>221</v>
      </c>
      <c r="DR111" s="920"/>
      <c r="DS111" s="920"/>
      <c r="DT111" s="920"/>
      <c r="DU111" s="920"/>
      <c r="DV111" s="921" t="s">
        <v>221</v>
      </c>
      <c r="DW111" s="921"/>
      <c r="DX111" s="921"/>
      <c r="DY111" s="921"/>
      <c r="DZ111" s="922"/>
    </row>
    <row r="112" spans="1:131" s="197" customFormat="1" ht="26.25" customHeight="1">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221</v>
      </c>
      <c r="AB112" s="959"/>
      <c r="AC112" s="959"/>
      <c r="AD112" s="959"/>
      <c r="AE112" s="960"/>
      <c r="AF112" s="961" t="s">
        <v>221</v>
      </c>
      <c r="AG112" s="959"/>
      <c r="AH112" s="959"/>
      <c r="AI112" s="959"/>
      <c r="AJ112" s="960"/>
      <c r="AK112" s="961" t="s">
        <v>221</v>
      </c>
      <c r="AL112" s="959"/>
      <c r="AM112" s="959"/>
      <c r="AN112" s="959"/>
      <c r="AO112" s="960"/>
      <c r="AP112" s="962" t="s">
        <v>221</v>
      </c>
      <c r="AQ112" s="963"/>
      <c r="AR112" s="963"/>
      <c r="AS112" s="963"/>
      <c r="AT112" s="964"/>
      <c r="AU112" s="899"/>
      <c r="AV112" s="900"/>
      <c r="AW112" s="900"/>
      <c r="AX112" s="900"/>
      <c r="AY112" s="901"/>
      <c r="AZ112" s="949" t="s">
        <v>415</v>
      </c>
      <c r="BA112" s="950"/>
      <c r="BB112" s="950"/>
      <c r="BC112" s="950"/>
      <c r="BD112" s="950"/>
      <c r="BE112" s="950"/>
      <c r="BF112" s="950"/>
      <c r="BG112" s="950"/>
      <c r="BH112" s="950"/>
      <c r="BI112" s="950"/>
      <c r="BJ112" s="950"/>
      <c r="BK112" s="950"/>
      <c r="BL112" s="950"/>
      <c r="BM112" s="950"/>
      <c r="BN112" s="950"/>
      <c r="BO112" s="950"/>
      <c r="BP112" s="951"/>
      <c r="BQ112" s="919">
        <v>7459165</v>
      </c>
      <c r="BR112" s="920"/>
      <c r="BS112" s="920"/>
      <c r="BT112" s="920"/>
      <c r="BU112" s="920"/>
      <c r="BV112" s="920">
        <v>7047567</v>
      </c>
      <c r="BW112" s="920"/>
      <c r="BX112" s="920"/>
      <c r="BY112" s="920"/>
      <c r="BZ112" s="920"/>
      <c r="CA112" s="920">
        <v>6534018</v>
      </c>
      <c r="CB112" s="920"/>
      <c r="CC112" s="920"/>
      <c r="CD112" s="920"/>
      <c r="CE112" s="920"/>
      <c r="CF112" s="914">
        <v>62.3</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221</v>
      </c>
      <c r="DH112" s="920"/>
      <c r="DI112" s="920"/>
      <c r="DJ112" s="920"/>
      <c r="DK112" s="920"/>
      <c r="DL112" s="920" t="s">
        <v>221</v>
      </c>
      <c r="DM112" s="920"/>
      <c r="DN112" s="920"/>
      <c r="DO112" s="920"/>
      <c r="DP112" s="920"/>
      <c r="DQ112" s="920" t="s">
        <v>221</v>
      </c>
      <c r="DR112" s="920"/>
      <c r="DS112" s="920"/>
      <c r="DT112" s="920"/>
      <c r="DU112" s="920"/>
      <c r="DV112" s="921" t="s">
        <v>221</v>
      </c>
      <c r="DW112" s="921"/>
      <c r="DX112" s="921"/>
      <c r="DY112" s="921"/>
      <c r="DZ112" s="922"/>
    </row>
    <row r="113" spans="1:130" s="197" customFormat="1" ht="26.25" customHeight="1">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926415</v>
      </c>
      <c r="AB113" s="934"/>
      <c r="AC113" s="934"/>
      <c r="AD113" s="934"/>
      <c r="AE113" s="935"/>
      <c r="AF113" s="936">
        <v>885658</v>
      </c>
      <c r="AG113" s="934"/>
      <c r="AH113" s="934"/>
      <c r="AI113" s="934"/>
      <c r="AJ113" s="935"/>
      <c r="AK113" s="936">
        <v>836728</v>
      </c>
      <c r="AL113" s="934"/>
      <c r="AM113" s="934"/>
      <c r="AN113" s="934"/>
      <c r="AO113" s="935"/>
      <c r="AP113" s="937">
        <v>8</v>
      </c>
      <c r="AQ113" s="938"/>
      <c r="AR113" s="938"/>
      <c r="AS113" s="938"/>
      <c r="AT113" s="939"/>
      <c r="AU113" s="899"/>
      <c r="AV113" s="900"/>
      <c r="AW113" s="900"/>
      <c r="AX113" s="900"/>
      <c r="AY113" s="901"/>
      <c r="AZ113" s="949" t="s">
        <v>418</v>
      </c>
      <c r="BA113" s="950"/>
      <c r="BB113" s="950"/>
      <c r="BC113" s="950"/>
      <c r="BD113" s="950"/>
      <c r="BE113" s="950"/>
      <c r="BF113" s="950"/>
      <c r="BG113" s="950"/>
      <c r="BH113" s="950"/>
      <c r="BI113" s="950"/>
      <c r="BJ113" s="950"/>
      <c r="BK113" s="950"/>
      <c r="BL113" s="950"/>
      <c r="BM113" s="950"/>
      <c r="BN113" s="950"/>
      <c r="BO113" s="950"/>
      <c r="BP113" s="951"/>
      <c r="BQ113" s="919">
        <v>973780</v>
      </c>
      <c r="BR113" s="920"/>
      <c r="BS113" s="920"/>
      <c r="BT113" s="920"/>
      <c r="BU113" s="920"/>
      <c r="BV113" s="920">
        <v>778143</v>
      </c>
      <c r="BW113" s="920"/>
      <c r="BX113" s="920"/>
      <c r="BY113" s="920"/>
      <c r="BZ113" s="920"/>
      <c r="CA113" s="920">
        <v>671449</v>
      </c>
      <c r="CB113" s="920"/>
      <c r="CC113" s="920"/>
      <c r="CD113" s="920"/>
      <c r="CE113" s="920"/>
      <c r="CF113" s="914">
        <v>6.4</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221</v>
      </c>
      <c r="DH113" s="959"/>
      <c r="DI113" s="959"/>
      <c r="DJ113" s="959"/>
      <c r="DK113" s="960"/>
      <c r="DL113" s="961" t="s">
        <v>221</v>
      </c>
      <c r="DM113" s="959"/>
      <c r="DN113" s="959"/>
      <c r="DO113" s="959"/>
      <c r="DP113" s="960"/>
      <c r="DQ113" s="961" t="s">
        <v>221</v>
      </c>
      <c r="DR113" s="959"/>
      <c r="DS113" s="959"/>
      <c r="DT113" s="959"/>
      <c r="DU113" s="960"/>
      <c r="DV113" s="962" t="s">
        <v>221</v>
      </c>
      <c r="DW113" s="963"/>
      <c r="DX113" s="963"/>
      <c r="DY113" s="963"/>
      <c r="DZ113" s="964"/>
    </row>
    <row r="114" spans="1:130" s="197" customFormat="1" ht="26.25" customHeight="1">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102819</v>
      </c>
      <c r="AB114" s="959"/>
      <c r="AC114" s="959"/>
      <c r="AD114" s="959"/>
      <c r="AE114" s="960"/>
      <c r="AF114" s="961">
        <v>145550</v>
      </c>
      <c r="AG114" s="959"/>
      <c r="AH114" s="959"/>
      <c r="AI114" s="959"/>
      <c r="AJ114" s="960"/>
      <c r="AK114" s="961">
        <v>100968</v>
      </c>
      <c r="AL114" s="959"/>
      <c r="AM114" s="959"/>
      <c r="AN114" s="959"/>
      <c r="AO114" s="960"/>
      <c r="AP114" s="962">
        <v>1</v>
      </c>
      <c r="AQ114" s="963"/>
      <c r="AR114" s="963"/>
      <c r="AS114" s="963"/>
      <c r="AT114" s="964"/>
      <c r="AU114" s="899"/>
      <c r="AV114" s="900"/>
      <c r="AW114" s="900"/>
      <c r="AX114" s="900"/>
      <c r="AY114" s="901"/>
      <c r="AZ114" s="949" t="s">
        <v>421</v>
      </c>
      <c r="BA114" s="950"/>
      <c r="BB114" s="950"/>
      <c r="BC114" s="950"/>
      <c r="BD114" s="950"/>
      <c r="BE114" s="950"/>
      <c r="BF114" s="950"/>
      <c r="BG114" s="950"/>
      <c r="BH114" s="950"/>
      <c r="BI114" s="950"/>
      <c r="BJ114" s="950"/>
      <c r="BK114" s="950"/>
      <c r="BL114" s="950"/>
      <c r="BM114" s="950"/>
      <c r="BN114" s="950"/>
      <c r="BO114" s="950"/>
      <c r="BP114" s="951"/>
      <c r="BQ114" s="919">
        <v>2265620</v>
      </c>
      <c r="BR114" s="920"/>
      <c r="BS114" s="920"/>
      <c r="BT114" s="920"/>
      <c r="BU114" s="920"/>
      <c r="BV114" s="920">
        <v>2051626</v>
      </c>
      <c r="BW114" s="920"/>
      <c r="BX114" s="920"/>
      <c r="BY114" s="920"/>
      <c r="BZ114" s="920"/>
      <c r="CA114" s="920">
        <v>1904919</v>
      </c>
      <c r="CB114" s="920"/>
      <c r="CC114" s="920"/>
      <c r="CD114" s="920"/>
      <c r="CE114" s="920"/>
      <c r="CF114" s="914">
        <v>18.2</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221</v>
      </c>
      <c r="DH114" s="959"/>
      <c r="DI114" s="959"/>
      <c r="DJ114" s="959"/>
      <c r="DK114" s="960"/>
      <c r="DL114" s="961" t="s">
        <v>221</v>
      </c>
      <c r="DM114" s="959"/>
      <c r="DN114" s="959"/>
      <c r="DO114" s="959"/>
      <c r="DP114" s="960"/>
      <c r="DQ114" s="961" t="s">
        <v>221</v>
      </c>
      <c r="DR114" s="959"/>
      <c r="DS114" s="959"/>
      <c r="DT114" s="959"/>
      <c r="DU114" s="960"/>
      <c r="DV114" s="962" t="s">
        <v>221</v>
      </c>
      <c r="DW114" s="963"/>
      <c r="DX114" s="963"/>
      <c r="DY114" s="963"/>
      <c r="DZ114" s="964"/>
    </row>
    <row r="115" spans="1:130" s="197" customFormat="1" ht="26.25" customHeight="1">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8915</v>
      </c>
      <c r="AB115" s="934"/>
      <c r="AC115" s="934"/>
      <c r="AD115" s="934"/>
      <c r="AE115" s="935"/>
      <c r="AF115" s="936">
        <v>8568</v>
      </c>
      <c r="AG115" s="934"/>
      <c r="AH115" s="934"/>
      <c r="AI115" s="934"/>
      <c r="AJ115" s="935"/>
      <c r="AK115" s="936">
        <v>8625</v>
      </c>
      <c r="AL115" s="934"/>
      <c r="AM115" s="934"/>
      <c r="AN115" s="934"/>
      <c r="AO115" s="935"/>
      <c r="AP115" s="937">
        <v>0.1</v>
      </c>
      <c r="AQ115" s="938"/>
      <c r="AR115" s="938"/>
      <c r="AS115" s="938"/>
      <c r="AT115" s="939"/>
      <c r="AU115" s="899"/>
      <c r="AV115" s="900"/>
      <c r="AW115" s="900"/>
      <c r="AX115" s="900"/>
      <c r="AY115" s="901"/>
      <c r="AZ115" s="949" t="s">
        <v>424</v>
      </c>
      <c r="BA115" s="950"/>
      <c r="BB115" s="950"/>
      <c r="BC115" s="950"/>
      <c r="BD115" s="950"/>
      <c r="BE115" s="950"/>
      <c r="BF115" s="950"/>
      <c r="BG115" s="950"/>
      <c r="BH115" s="950"/>
      <c r="BI115" s="950"/>
      <c r="BJ115" s="950"/>
      <c r="BK115" s="950"/>
      <c r="BL115" s="950"/>
      <c r="BM115" s="950"/>
      <c r="BN115" s="950"/>
      <c r="BO115" s="950"/>
      <c r="BP115" s="951"/>
      <c r="BQ115" s="919">
        <v>1629</v>
      </c>
      <c r="BR115" s="920"/>
      <c r="BS115" s="920"/>
      <c r="BT115" s="920"/>
      <c r="BU115" s="920"/>
      <c r="BV115" s="920">
        <v>581</v>
      </c>
      <c r="BW115" s="920"/>
      <c r="BX115" s="920"/>
      <c r="BY115" s="920"/>
      <c r="BZ115" s="920"/>
      <c r="CA115" s="920">
        <v>924</v>
      </c>
      <c r="CB115" s="920"/>
      <c r="CC115" s="920"/>
      <c r="CD115" s="920"/>
      <c r="CE115" s="920"/>
      <c r="CF115" s="914">
        <v>0</v>
      </c>
      <c r="CG115" s="915"/>
      <c r="CH115" s="915"/>
      <c r="CI115" s="915"/>
      <c r="CJ115" s="915"/>
      <c r="CK115" s="945"/>
      <c r="CL115" s="946"/>
      <c r="CM115" s="949" t="s">
        <v>425</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221</v>
      </c>
      <c r="DH115" s="959"/>
      <c r="DI115" s="959"/>
      <c r="DJ115" s="959"/>
      <c r="DK115" s="960"/>
      <c r="DL115" s="961" t="s">
        <v>221</v>
      </c>
      <c r="DM115" s="959"/>
      <c r="DN115" s="959"/>
      <c r="DO115" s="959"/>
      <c r="DP115" s="960"/>
      <c r="DQ115" s="961" t="s">
        <v>221</v>
      </c>
      <c r="DR115" s="959"/>
      <c r="DS115" s="959"/>
      <c r="DT115" s="959"/>
      <c r="DU115" s="960"/>
      <c r="DV115" s="962" t="s">
        <v>221</v>
      </c>
      <c r="DW115" s="963"/>
      <c r="DX115" s="963"/>
      <c r="DY115" s="963"/>
      <c r="DZ115" s="964"/>
    </row>
    <row r="116" spans="1:130" s="197" customFormat="1" ht="26.25" customHeight="1">
      <c r="A116" s="956"/>
      <c r="B116" s="957"/>
      <c r="C116" s="971" t="s">
        <v>426</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221</v>
      </c>
      <c r="AB116" s="959"/>
      <c r="AC116" s="959"/>
      <c r="AD116" s="959"/>
      <c r="AE116" s="960"/>
      <c r="AF116" s="961" t="s">
        <v>221</v>
      </c>
      <c r="AG116" s="959"/>
      <c r="AH116" s="959"/>
      <c r="AI116" s="959"/>
      <c r="AJ116" s="960"/>
      <c r="AK116" s="961" t="s">
        <v>221</v>
      </c>
      <c r="AL116" s="959"/>
      <c r="AM116" s="959"/>
      <c r="AN116" s="959"/>
      <c r="AO116" s="960"/>
      <c r="AP116" s="962" t="s">
        <v>221</v>
      </c>
      <c r="AQ116" s="963"/>
      <c r="AR116" s="963"/>
      <c r="AS116" s="963"/>
      <c r="AT116" s="964"/>
      <c r="AU116" s="899"/>
      <c r="AV116" s="900"/>
      <c r="AW116" s="900"/>
      <c r="AX116" s="900"/>
      <c r="AY116" s="901"/>
      <c r="AZ116" s="949" t="s">
        <v>427</v>
      </c>
      <c r="BA116" s="950"/>
      <c r="BB116" s="950"/>
      <c r="BC116" s="950"/>
      <c r="BD116" s="950"/>
      <c r="BE116" s="950"/>
      <c r="BF116" s="950"/>
      <c r="BG116" s="950"/>
      <c r="BH116" s="950"/>
      <c r="BI116" s="950"/>
      <c r="BJ116" s="950"/>
      <c r="BK116" s="950"/>
      <c r="BL116" s="950"/>
      <c r="BM116" s="950"/>
      <c r="BN116" s="950"/>
      <c r="BO116" s="950"/>
      <c r="BP116" s="951"/>
      <c r="BQ116" s="919" t="s">
        <v>221</v>
      </c>
      <c r="BR116" s="920"/>
      <c r="BS116" s="920"/>
      <c r="BT116" s="920"/>
      <c r="BU116" s="920"/>
      <c r="BV116" s="920" t="s">
        <v>221</v>
      </c>
      <c r="BW116" s="920"/>
      <c r="BX116" s="920"/>
      <c r="BY116" s="920"/>
      <c r="BZ116" s="920"/>
      <c r="CA116" s="920" t="s">
        <v>221</v>
      </c>
      <c r="CB116" s="920"/>
      <c r="CC116" s="920"/>
      <c r="CD116" s="920"/>
      <c r="CE116" s="920"/>
      <c r="CF116" s="914" t="s">
        <v>221</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221</v>
      </c>
      <c r="DH116" s="959"/>
      <c r="DI116" s="959"/>
      <c r="DJ116" s="959"/>
      <c r="DK116" s="960"/>
      <c r="DL116" s="961" t="s">
        <v>221</v>
      </c>
      <c r="DM116" s="959"/>
      <c r="DN116" s="959"/>
      <c r="DO116" s="959"/>
      <c r="DP116" s="960"/>
      <c r="DQ116" s="961" t="s">
        <v>221</v>
      </c>
      <c r="DR116" s="959"/>
      <c r="DS116" s="959"/>
      <c r="DT116" s="959"/>
      <c r="DU116" s="960"/>
      <c r="DV116" s="962" t="s">
        <v>221</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429</v>
      </c>
      <c r="Z117" s="884"/>
      <c r="AA117" s="996">
        <v>2688605</v>
      </c>
      <c r="AB117" s="966"/>
      <c r="AC117" s="966"/>
      <c r="AD117" s="966"/>
      <c r="AE117" s="967"/>
      <c r="AF117" s="965">
        <v>2645638</v>
      </c>
      <c r="AG117" s="966"/>
      <c r="AH117" s="966"/>
      <c r="AI117" s="966"/>
      <c r="AJ117" s="967"/>
      <c r="AK117" s="965">
        <v>2433582</v>
      </c>
      <c r="AL117" s="966"/>
      <c r="AM117" s="966"/>
      <c r="AN117" s="966"/>
      <c r="AO117" s="967"/>
      <c r="AP117" s="968"/>
      <c r="AQ117" s="969"/>
      <c r="AR117" s="969"/>
      <c r="AS117" s="969"/>
      <c r="AT117" s="970"/>
      <c r="AU117" s="899"/>
      <c r="AV117" s="900"/>
      <c r="AW117" s="900"/>
      <c r="AX117" s="900"/>
      <c r="AY117" s="901"/>
      <c r="AZ117" s="995" t="s">
        <v>430</v>
      </c>
      <c r="BA117" s="971"/>
      <c r="BB117" s="971"/>
      <c r="BC117" s="971"/>
      <c r="BD117" s="971"/>
      <c r="BE117" s="971"/>
      <c r="BF117" s="971"/>
      <c r="BG117" s="971"/>
      <c r="BH117" s="971"/>
      <c r="BI117" s="971"/>
      <c r="BJ117" s="971"/>
      <c r="BK117" s="971"/>
      <c r="BL117" s="971"/>
      <c r="BM117" s="971"/>
      <c r="BN117" s="971"/>
      <c r="BO117" s="971"/>
      <c r="BP117" s="972"/>
      <c r="BQ117" s="985" t="s">
        <v>221</v>
      </c>
      <c r="BR117" s="986"/>
      <c r="BS117" s="986"/>
      <c r="BT117" s="986"/>
      <c r="BU117" s="986"/>
      <c r="BV117" s="986" t="s">
        <v>221</v>
      </c>
      <c r="BW117" s="986"/>
      <c r="BX117" s="986"/>
      <c r="BY117" s="986"/>
      <c r="BZ117" s="986"/>
      <c r="CA117" s="986" t="s">
        <v>221</v>
      </c>
      <c r="CB117" s="986"/>
      <c r="CC117" s="986"/>
      <c r="CD117" s="986"/>
      <c r="CE117" s="986"/>
      <c r="CF117" s="914" t="s">
        <v>221</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221</v>
      </c>
      <c r="DH117" s="959"/>
      <c r="DI117" s="959"/>
      <c r="DJ117" s="959"/>
      <c r="DK117" s="960"/>
      <c r="DL117" s="961" t="s">
        <v>221</v>
      </c>
      <c r="DM117" s="959"/>
      <c r="DN117" s="959"/>
      <c r="DO117" s="959"/>
      <c r="DP117" s="960"/>
      <c r="DQ117" s="961" t="s">
        <v>221</v>
      </c>
      <c r="DR117" s="959"/>
      <c r="DS117" s="959"/>
      <c r="DT117" s="959"/>
      <c r="DU117" s="960"/>
      <c r="DV117" s="962" t="s">
        <v>221</v>
      </c>
      <c r="DW117" s="963"/>
      <c r="DX117" s="963"/>
      <c r="DY117" s="963"/>
      <c r="DZ117" s="964"/>
    </row>
    <row r="118" spans="1:130" s="197" customFormat="1" ht="26.25" customHeight="1">
      <c r="A118" s="904" t="s">
        <v>405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403</v>
      </c>
      <c r="AB118" s="883"/>
      <c r="AC118" s="883"/>
      <c r="AD118" s="883"/>
      <c r="AE118" s="884"/>
      <c r="AF118" s="882" t="s">
        <v>288</v>
      </c>
      <c r="AG118" s="883"/>
      <c r="AH118" s="883"/>
      <c r="AI118" s="883"/>
      <c r="AJ118" s="884"/>
      <c r="AK118" s="882" t="s">
        <v>287</v>
      </c>
      <c r="AL118" s="883"/>
      <c r="AM118" s="883"/>
      <c r="AN118" s="883"/>
      <c r="AO118" s="884"/>
      <c r="AP118" s="990" t="s">
        <v>404</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432</v>
      </c>
      <c r="BP118" s="994"/>
      <c r="BQ118" s="985">
        <v>26761713</v>
      </c>
      <c r="BR118" s="986"/>
      <c r="BS118" s="986"/>
      <c r="BT118" s="986"/>
      <c r="BU118" s="986"/>
      <c r="BV118" s="986">
        <v>25762037</v>
      </c>
      <c r="BW118" s="986"/>
      <c r="BX118" s="986"/>
      <c r="BY118" s="986"/>
      <c r="BZ118" s="986"/>
      <c r="CA118" s="986">
        <v>25231657</v>
      </c>
      <c r="CB118" s="986"/>
      <c r="CC118" s="986"/>
      <c r="CD118" s="986"/>
      <c r="CE118" s="986"/>
      <c r="CF118" s="987"/>
      <c r="CG118" s="988"/>
      <c r="CH118" s="988"/>
      <c r="CI118" s="988"/>
      <c r="CJ118" s="989"/>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221</v>
      </c>
      <c r="DH118" s="959"/>
      <c r="DI118" s="959"/>
      <c r="DJ118" s="959"/>
      <c r="DK118" s="960"/>
      <c r="DL118" s="961" t="s">
        <v>221</v>
      </c>
      <c r="DM118" s="959"/>
      <c r="DN118" s="959"/>
      <c r="DO118" s="959"/>
      <c r="DP118" s="960"/>
      <c r="DQ118" s="961" t="s">
        <v>221</v>
      </c>
      <c r="DR118" s="959"/>
      <c r="DS118" s="959"/>
      <c r="DT118" s="959"/>
      <c r="DU118" s="960"/>
      <c r="DV118" s="962" t="s">
        <v>221</v>
      </c>
      <c r="DW118" s="963"/>
      <c r="DX118" s="963"/>
      <c r="DY118" s="963"/>
      <c r="DZ118" s="964"/>
    </row>
    <row r="119" spans="1:130" s="197" customFormat="1" ht="26.25" customHeight="1">
      <c r="A119" s="974"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221</v>
      </c>
      <c r="AB119" s="890"/>
      <c r="AC119" s="890"/>
      <c r="AD119" s="890"/>
      <c r="AE119" s="891"/>
      <c r="AF119" s="892" t="s">
        <v>221</v>
      </c>
      <c r="AG119" s="890"/>
      <c r="AH119" s="890"/>
      <c r="AI119" s="890"/>
      <c r="AJ119" s="891"/>
      <c r="AK119" s="892" t="s">
        <v>221</v>
      </c>
      <c r="AL119" s="890"/>
      <c r="AM119" s="890"/>
      <c r="AN119" s="890"/>
      <c r="AO119" s="891"/>
      <c r="AP119" s="893" t="s">
        <v>221</v>
      </c>
      <c r="AQ119" s="894"/>
      <c r="AR119" s="894"/>
      <c r="AS119" s="894"/>
      <c r="AT119" s="895"/>
      <c r="AU119" s="977" t="s">
        <v>434</v>
      </c>
      <c r="AV119" s="978"/>
      <c r="AW119" s="978"/>
      <c r="AX119" s="978"/>
      <c r="AY119" s="979"/>
      <c r="AZ119" s="940" t="s">
        <v>435</v>
      </c>
      <c r="BA119" s="887"/>
      <c r="BB119" s="887"/>
      <c r="BC119" s="887"/>
      <c r="BD119" s="887"/>
      <c r="BE119" s="887"/>
      <c r="BF119" s="887"/>
      <c r="BG119" s="887"/>
      <c r="BH119" s="887"/>
      <c r="BI119" s="887"/>
      <c r="BJ119" s="887"/>
      <c r="BK119" s="887"/>
      <c r="BL119" s="887"/>
      <c r="BM119" s="887"/>
      <c r="BN119" s="887"/>
      <c r="BO119" s="887"/>
      <c r="BP119" s="888"/>
      <c r="BQ119" s="926">
        <v>5876431</v>
      </c>
      <c r="BR119" s="927"/>
      <c r="BS119" s="927"/>
      <c r="BT119" s="927"/>
      <c r="BU119" s="927"/>
      <c r="BV119" s="927">
        <v>6236706</v>
      </c>
      <c r="BW119" s="927"/>
      <c r="BX119" s="927"/>
      <c r="BY119" s="927"/>
      <c r="BZ119" s="927"/>
      <c r="CA119" s="927">
        <v>6662741</v>
      </c>
      <c r="CB119" s="927"/>
      <c r="CC119" s="927"/>
      <c r="CD119" s="927"/>
      <c r="CE119" s="927"/>
      <c r="CF119" s="941">
        <v>63.5</v>
      </c>
      <c r="CG119" s="942"/>
      <c r="CH119" s="942"/>
      <c r="CI119" s="942"/>
      <c r="CJ119" s="942"/>
      <c r="CK119" s="947"/>
      <c r="CL119" s="948"/>
      <c r="CM119" s="1004" t="s">
        <v>436</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243025</v>
      </c>
      <c r="DH119" s="998"/>
      <c r="DI119" s="998"/>
      <c r="DJ119" s="998"/>
      <c r="DK119" s="999"/>
      <c r="DL119" s="1000">
        <v>223917</v>
      </c>
      <c r="DM119" s="998"/>
      <c r="DN119" s="998"/>
      <c r="DO119" s="998"/>
      <c r="DP119" s="999"/>
      <c r="DQ119" s="1000">
        <v>202821</v>
      </c>
      <c r="DR119" s="998"/>
      <c r="DS119" s="998"/>
      <c r="DT119" s="998"/>
      <c r="DU119" s="999"/>
      <c r="DV119" s="1001">
        <v>1.9</v>
      </c>
      <c r="DW119" s="1002"/>
      <c r="DX119" s="1002"/>
      <c r="DY119" s="1002"/>
      <c r="DZ119" s="1003"/>
    </row>
    <row r="120" spans="1:130" s="197" customFormat="1" ht="26.25" customHeight="1">
      <c r="A120" s="975"/>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221</v>
      </c>
      <c r="AB120" s="959"/>
      <c r="AC120" s="959"/>
      <c r="AD120" s="959"/>
      <c r="AE120" s="960"/>
      <c r="AF120" s="961" t="s">
        <v>221</v>
      </c>
      <c r="AG120" s="959"/>
      <c r="AH120" s="959"/>
      <c r="AI120" s="959"/>
      <c r="AJ120" s="960"/>
      <c r="AK120" s="961" t="s">
        <v>221</v>
      </c>
      <c r="AL120" s="959"/>
      <c r="AM120" s="959"/>
      <c r="AN120" s="959"/>
      <c r="AO120" s="960"/>
      <c r="AP120" s="962" t="s">
        <v>221</v>
      </c>
      <c r="AQ120" s="963"/>
      <c r="AR120" s="963"/>
      <c r="AS120" s="963"/>
      <c r="AT120" s="964"/>
      <c r="AU120" s="980"/>
      <c r="AV120" s="981"/>
      <c r="AW120" s="981"/>
      <c r="AX120" s="981"/>
      <c r="AY120" s="982"/>
      <c r="AZ120" s="949" t="s">
        <v>437</v>
      </c>
      <c r="BA120" s="950"/>
      <c r="BB120" s="950"/>
      <c r="BC120" s="950"/>
      <c r="BD120" s="950"/>
      <c r="BE120" s="950"/>
      <c r="BF120" s="950"/>
      <c r="BG120" s="950"/>
      <c r="BH120" s="950"/>
      <c r="BI120" s="950"/>
      <c r="BJ120" s="950"/>
      <c r="BK120" s="950"/>
      <c r="BL120" s="950"/>
      <c r="BM120" s="950"/>
      <c r="BN120" s="950"/>
      <c r="BO120" s="950"/>
      <c r="BP120" s="951"/>
      <c r="BQ120" s="919">
        <v>1454561</v>
      </c>
      <c r="BR120" s="920"/>
      <c r="BS120" s="920"/>
      <c r="BT120" s="920"/>
      <c r="BU120" s="920"/>
      <c r="BV120" s="920">
        <v>1406454</v>
      </c>
      <c r="BW120" s="920"/>
      <c r="BX120" s="920"/>
      <c r="BY120" s="920"/>
      <c r="BZ120" s="920"/>
      <c r="CA120" s="920">
        <v>1449163</v>
      </c>
      <c r="CB120" s="920"/>
      <c r="CC120" s="920"/>
      <c r="CD120" s="920"/>
      <c r="CE120" s="920"/>
      <c r="CF120" s="914">
        <v>13.8</v>
      </c>
      <c r="CG120" s="915"/>
      <c r="CH120" s="915"/>
      <c r="CI120" s="915"/>
      <c r="CJ120" s="915"/>
      <c r="CK120" s="1013" t="s">
        <v>438</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4940647</v>
      </c>
      <c r="DH120" s="927"/>
      <c r="DI120" s="927"/>
      <c r="DJ120" s="927"/>
      <c r="DK120" s="927"/>
      <c r="DL120" s="927">
        <v>4533155</v>
      </c>
      <c r="DM120" s="927"/>
      <c r="DN120" s="927"/>
      <c r="DO120" s="927"/>
      <c r="DP120" s="927"/>
      <c r="DQ120" s="927">
        <v>4052026</v>
      </c>
      <c r="DR120" s="927"/>
      <c r="DS120" s="927"/>
      <c r="DT120" s="927"/>
      <c r="DU120" s="927"/>
      <c r="DV120" s="928">
        <v>38.6</v>
      </c>
      <c r="DW120" s="928"/>
      <c r="DX120" s="928"/>
      <c r="DY120" s="928"/>
      <c r="DZ120" s="929"/>
    </row>
    <row r="121" spans="1:130" s="197" customFormat="1" ht="26.25" customHeight="1">
      <c r="A121" s="975"/>
      <c r="B121" s="946"/>
      <c r="C121" s="1010" t="s">
        <v>439</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221</v>
      </c>
      <c r="AB121" s="959"/>
      <c r="AC121" s="959"/>
      <c r="AD121" s="959"/>
      <c r="AE121" s="960"/>
      <c r="AF121" s="961" t="s">
        <v>221</v>
      </c>
      <c r="AG121" s="959"/>
      <c r="AH121" s="959"/>
      <c r="AI121" s="959"/>
      <c r="AJ121" s="960"/>
      <c r="AK121" s="961" t="s">
        <v>221</v>
      </c>
      <c r="AL121" s="959"/>
      <c r="AM121" s="959"/>
      <c r="AN121" s="959"/>
      <c r="AO121" s="960"/>
      <c r="AP121" s="962" t="s">
        <v>221</v>
      </c>
      <c r="AQ121" s="963"/>
      <c r="AR121" s="963"/>
      <c r="AS121" s="963"/>
      <c r="AT121" s="964"/>
      <c r="AU121" s="980"/>
      <c r="AV121" s="981"/>
      <c r="AW121" s="981"/>
      <c r="AX121" s="981"/>
      <c r="AY121" s="982"/>
      <c r="AZ121" s="995" t="s">
        <v>440</v>
      </c>
      <c r="BA121" s="971"/>
      <c r="BB121" s="971"/>
      <c r="BC121" s="971"/>
      <c r="BD121" s="971"/>
      <c r="BE121" s="971"/>
      <c r="BF121" s="971"/>
      <c r="BG121" s="971"/>
      <c r="BH121" s="971"/>
      <c r="BI121" s="971"/>
      <c r="BJ121" s="971"/>
      <c r="BK121" s="971"/>
      <c r="BL121" s="971"/>
      <c r="BM121" s="971"/>
      <c r="BN121" s="971"/>
      <c r="BO121" s="971"/>
      <c r="BP121" s="972"/>
      <c r="BQ121" s="985">
        <v>15153455</v>
      </c>
      <c r="BR121" s="986"/>
      <c r="BS121" s="986"/>
      <c r="BT121" s="986"/>
      <c r="BU121" s="986"/>
      <c r="BV121" s="986">
        <v>15454621</v>
      </c>
      <c r="BW121" s="986"/>
      <c r="BX121" s="986"/>
      <c r="BY121" s="986"/>
      <c r="BZ121" s="986"/>
      <c r="CA121" s="986">
        <v>15441618</v>
      </c>
      <c r="CB121" s="986"/>
      <c r="CC121" s="986"/>
      <c r="CD121" s="986"/>
      <c r="CE121" s="986"/>
      <c r="CF121" s="1024">
        <v>147.19999999999999</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v>1463273</v>
      </c>
      <c r="DH121" s="920"/>
      <c r="DI121" s="920"/>
      <c r="DJ121" s="920"/>
      <c r="DK121" s="920"/>
      <c r="DL121" s="920">
        <v>1718055</v>
      </c>
      <c r="DM121" s="920"/>
      <c r="DN121" s="920"/>
      <c r="DO121" s="920"/>
      <c r="DP121" s="920"/>
      <c r="DQ121" s="920">
        <v>1956158</v>
      </c>
      <c r="DR121" s="920"/>
      <c r="DS121" s="920"/>
      <c r="DT121" s="920"/>
      <c r="DU121" s="920"/>
      <c r="DV121" s="921">
        <v>18.600000000000001</v>
      </c>
      <c r="DW121" s="921"/>
      <c r="DX121" s="921"/>
      <c r="DY121" s="921"/>
      <c r="DZ121" s="922"/>
    </row>
    <row r="122" spans="1:130" s="197" customFormat="1" ht="26.25" customHeight="1">
      <c r="A122" s="975"/>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221</v>
      </c>
      <c r="AB122" s="959"/>
      <c r="AC122" s="959"/>
      <c r="AD122" s="959"/>
      <c r="AE122" s="960"/>
      <c r="AF122" s="961" t="s">
        <v>221</v>
      </c>
      <c r="AG122" s="959"/>
      <c r="AH122" s="959"/>
      <c r="AI122" s="959"/>
      <c r="AJ122" s="960"/>
      <c r="AK122" s="961" t="s">
        <v>221</v>
      </c>
      <c r="AL122" s="959"/>
      <c r="AM122" s="959"/>
      <c r="AN122" s="959"/>
      <c r="AO122" s="960"/>
      <c r="AP122" s="962" t="s">
        <v>221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441</v>
      </c>
      <c r="BP122" s="994"/>
      <c r="BQ122" s="1034">
        <v>22484447</v>
      </c>
      <c r="BR122" s="1035"/>
      <c r="BS122" s="1035"/>
      <c r="BT122" s="1035"/>
      <c r="BU122" s="1035"/>
      <c r="BV122" s="1035">
        <v>23097781</v>
      </c>
      <c r="BW122" s="1035"/>
      <c r="BX122" s="1035"/>
      <c r="BY122" s="1035"/>
      <c r="BZ122" s="1035"/>
      <c r="CA122" s="1035">
        <v>23553522</v>
      </c>
      <c r="CB122" s="1035"/>
      <c r="CC122" s="1035"/>
      <c r="CD122" s="1035"/>
      <c r="CE122" s="1035"/>
      <c r="CF122" s="987"/>
      <c r="CG122" s="988"/>
      <c r="CH122" s="988"/>
      <c r="CI122" s="988"/>
      <c r="CJ122" s="989"/>
      <c r="CK122" s="1016"/>
      <c r="CL122" s="1017"/>
      <c r="CM122" s="1017"/>
      <c r="CN122" s="1017"/>
      <c r="CO122" s="1018"/>
      <c r="CP122" s="1007" t="s">
        <v>388</v>
      </c>
      <c r="CQ122" s="1008"/>
      <c r="CR122" s="1008"/>
      <c r="CS122" s="1008"/>
      <c r="CT122" s="1008"/>
      <c r="CU122" s="1008"/>
      <c r="CV122" s="1008"/>
      <c r="CW122" s="1008"/>
      <c r="CX122" s="1008"/>
      <c r="CY122" s="1008"/>
      <c r="CZ122" s="1008"/>
      <c r="DA122" s="1008"/>
      <c r="DB122" s="1008"/>
      <c r="DC122" s="1008"/>
      <c r="DD122" s="1008"/>
      <c r="DE122" s="1008"/>
      <c r="DF122" s="1009"/>
      <c r="DG122" s="919">
        <v>1055245</v>
      </c>
      <c r="DH122" s="920"/>
      <c r="DI122" s="920"/>
      <c r="DJ122" s="920"/>
      <c r="DK122" s="920"/>
      <c r="DL122" s="920">
        <v>796357</v>
      </c>
      <c r="DM122" s="920"/>
      <c r="DN122" s="920"/>
      <c r="DO122" s="920"/>
      <c r="DP122" s="920"/>
      <c r="DQ122" s="920">
        <v>525834</v>
      </c>
      <c r="DR122" s="920"/>
      <c r="DS122" s="920"/>
      <c r="DT122" s="920"/>
      <c r="DU122" s="920"/>
      <c r="DV122" s="921">
        <v>5</v>
      </c>
      <c r="DW122" s="921"/>
      <c r="DX122" s="921"/>
      <c r="DY122" s="921"/>
      <c r="DZ122" s="922"/>
    </row>
    <row r="123" spans="1:130" s="197" customFormat="1" ht="26.25" customHeight="1" thickBot="1">
      <c r="A123" s="975"/>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221</v>
      </c>
      <c r="AB123" s="959"/>
      <c r="AC123" s="959"/>
      <c r="AD123" s="959"/>
      <c r="AE123" s="960"/>
      <c r="AF123" s="961" t="s">
        <v>221</v>
      </c>
      <c r="AG123" s="959"/>
      <c r="AH123" s="959"/>
      <c r="AI123" s="959"/>
      <c r="AJ123" s="960"/>
      <c r="AK123" s="961" t="s">
        <v>221</v>
      </c>
      <c r="AL123" s="959"/>
      <c r="AM123" s="959"/>
      <c r="AN123" s="959"/>
      <c r="AO123" s="960"/>
      <c r="AP123" s="962" t="s">
        <v>221</v>
      </c>
      <c r="AQ123" s="963"/>
      <c r="AR123" s="963"/>
      <c r="AS123" s="963"/>
      <c r="AT123" s="964"/>
      <c r="AU123" s="1031" t="s">
        <v>442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41.7</v>
      </c>
      <c r="BR123" s="1027"/>
      <c r="BS123" s="1027"/>
      <c r="BT123" s="1027"/>
      <c r="BU123" s="1027"/>
      <c r="BV123" s="1027">
        <v>26.1</v>
      </c>
      <c r="BW123" s="1027"/>
      <c r="BX123" s="1027"/>
      <c r="BY123" s="1027"/>
      <c r="BZ123" s="1027"/>
      <c r="CA123" s="1027">
        <v>15.9</v>
      </c>
      <c r="CB123" s="1027"/>
      <c r="CC123" s="1027"/>
      <c r="CD123" s="1027"/>
      <c r="CE123" s="1027"/>
      <c r="CF123" s="1028"/>
      <c r="CG123" s="1029"/>
      <c r="CH123" s="1029"/>
      <c r="CI123" s="1029"/>
      <c r="CJ123" s="1030"/>
      <c r="CK123" s="1016"/>
      <c r="CL123" s="1017"/>
      <c r="CM123" s="1017"/>
      <c r="CN123" s="1017"/>
      <c r="CO123" s="1018"/>
      <c r="CP123" s="1007" t="s">
        <v>443</v>
      </c>
      <c r="CQ123" s="1008"/>
      <c r="CR123" s="1008"/>
      <c r="CS123" s="1008"/>
      <c r="CT123" s="1008"/>
      <c r="CU123" s="1008"/>
      <c r="CV123" s="1008"/>
      <c r="CW123" s="1008"/>
      <c r="CX123" s="1008"/>
      <c r="CY123" s="1008"/>
      <c r="CZ123" s="1008"/>
      <c r="DA123" s="1008"/>
      <c r="DB123" s="1008"/>
      <c r="DC123" s="1008"/>
      <c r="DD123" s="1008"/>
      <c r="DE123" s="1008"/>
      <c r="DF123" s="1009"/>
      <c r="DG123" s="958" t="s">
        <v>221</v>
      </c>
      <c r="DH123" s="959"/>
      <c r="DI123" s="959"/>
      <c r="DJ123" s="959"/>
      <c r="DK123" s="960"/>
      <c r="DL123" s="961" t="s">
        <v>221</v>
      </c>
      <c r="DM123" s="959"/>
      <c r="DN123" s="959"/>
      <c r="DO123" s="959"/>
      <c r="DP123" s="960"/>
      <c r="DQ123" s="961" t="s">
        <v>221</v>
      </c>
      <c r="DR123" s="959"/>
      <c r="DS123" s="959"/>
      <c r="DT123" s="959"/>
      <c r="DU123" s="960"/>
      <c r="DV123" s="962" t="s">
        <v>221</v>
      </c>
      <c r="DW123" s="963"/>
      <c r="DX123" s="963"/>
      <c r="DY123" s="963"/>
      <c r="DZ123" s="964"/>
    </row>
    <row r="124" spans="1:130" s="197" customFormat="1" ht="26.25" customHeight="1">
      <c r="A124" s="975"/>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221</v>
      </c>
      <c r="AB124" s="959"/>
      <c r="AC124" s="959"/>
      <c r="AD124" s="959"/>
      <c r="AE124" s="960"/>
      <c r="AF124" s="961" t="s">
        <v>221</v>
      </c>
      <c r="AG124" s="959"/>
      <c r="AH124" s="959"/>
      <c r="AI124" s="959"/>
      <c r="AJ124" s="960"/>
      <c r="AK124" s="961" t="s">
        <v>221</v>
      </c>
      <c r="AL124" s="959"/>
      <c r="AM124" s="959"/>
      <c r="AN124" s="959"/>
      <c r="AO124" s="960"/>
      <c r="AP124" s="962" t="s">
        <v>221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t="s">
        <v>221</v>
      </c>
      <c r="DH124" s="998"/>
      <c r="DI124" s="998"/>
      <c r="DJ124" s="998"/>
      <c r="DK124" s="999"/>
      <c r="DL124" s="1000" t="s">
        <v>221</v>
      </c>
      <c r="DM124" s="998"/>
      <c r="DN124" s="998"/>
      <c r="DO124" s="998"/>
      <c r="DP124" s="999"/>
      <c r="DQ124" s="1000" t="s">
        <v>221</v>
      </c>
      <c r="DR124" s="998"/>
      <c r="DS124" s="998"/>
      <c r="DT124" s="998"/>
      <c r="DU124" s="999"/>
      <c r="DV124" s="1001" t="s">
        <v>221</v>
      </c>
      <c r="DW124" s="1002"/>
      <c r="DX124" s="1002"/>
      <c r="DY124" s="1002"/>
      <c r="DZ124" s="1003"/>
    </row>
    <row r="125" spans="1:130" s="197" customFormat="1" ht="26.25" customHeight="1" thickBot="1">
      <c r="A125" s="975"/>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221</v>
      </c>
      <c r="AB125" s="959"/>
      <c r="AC125" s="959"/>
      <c r="AD125" s="959"/>
      <c r="AE125" s="960"/>
      <c r="AF125" s="961" t="s">
        <v>221</v>
      </c>
      <c r="AG125" s="959"/>
      <c r="AH125" s="959"/>
      <c r="AI125" s="959"/>
      <c r="AJ125" s="960"/>
      <c r="AK125" s="961" t="s">
        <v>221</v>
      </c>
      <c r="AL125" s="959"/>
      <c r="AM125" s="959"/>
      <c r="AN125" s="959"/>
      <c r="AO125" s="960"/>
      <c r="AP125" s="962" t="s">
        <v>221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221</v>
      </c>
      <c r="DH125" s="927"/>
      <c r="DI125" s="927"/>
      <c r="DJ125" s="927"/>
      <c r="DK125" s="927"/>
      <c r="DL125" s="927" t="s">
        <v>221</v>
      </c>
      <c r="DM125" s="927"/>
      <c r="DN125" s="927"/>
      <c r="DO125" s="927"/>
      <c r="DP125" s="927"/>
      <c r="DQ125" s="927" t="s">
        <v>221</v>
      </c>
      <c r="DR125" s="927"/>
      <c r="DS125" s="927"/>
      <c r="DT125" s="927"/>
      <c r="DU125" s="927"/>
      <c r="DV125" s="928" t="s">
        <v>221</v>
      </c>
      <c r="DW125" s="928"/>
      <c r="DX125" s="928"/>
      <c r="DY125" s="928"/>
      <c r="DZ125" s="929"/>
    </row>
    <row r="126" spans="1:130" s="197" customFormat="1" ht="26.25" customHeight="1">
      <c r="A126" s="975"/>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8906</v>
      </c>
      <c r="AB126" s="959"/>
      <c r="AC126" s="959"/>
      <c r="AD126" s="959"/>
      <c r="AE126" s="960"/>
      <c r="AF126" s="961">
        <v>8559</v>
      </c>
      <c r="AG126" s="959"/>
      <c r="AH126" s="959"/>
      <c r="AI126" s="959"/>
      <c r="AJ126" s="960"/>
      <c r="AK126" s="961">
        <v>8625</v>
      </c>
      <c r="AL126" s="959"/>
      <c r="AM126" s="959"/>
      <c r="AN126" s="959"/>
      <c r="AO126" s="960"/>
      <c r="AP126" s="962">
        <v>0.1</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t="s">
        <v>221</v>
      </c>
      <c r="DH126" s="920"/>
      <c r="DI126" s="920"/>
      <c r="DJ126" s="920"/>
      <c r="DK126" s="920"/>
      <c r="DL126" s="920" t="s">
        <v>221</v>
      </c>
      <c r="DM126" s="920"/>
      <c r="DN126" s="920"/>
      <c r="DO126" s="920"/>
      <c r="DP126" s="920"/>
      <c r="DQ126" s="920" t="s">
        <v>221</v>
      </c>
      <c r="DR126" s="920"/>
      <c r="DS126" s="920"/>
      <c r="DT126" s="920"/>
      <c r="DU126" s="920"/>
      <c r="DV126" s="921" t="s">
        <v>221</v>
      </c>
      <c r="DW126" s="921"/>
      <c r="DX126" s="921"/>
      <c r="DY126" s="921"/>
      <c r="DZ126" s="922"/>
    </row>
    <row r="127" spans="1:130" s="197" customFormat="1" ht="26.25" customHeight="1" thickBot="1">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9</v>
      </c>
      <c r="AB127" s="959"/>
      <c r="AC127" s="959"/>
      <c r="AD127" s="959"/>
      <c r="AE127" s="960"/>
      <c r="AF127" s="961">
        <v>9</v>
      </c>
      <c r="AG127" s="959"/>
      <c r="AH127" s="959"/>
      <c r="AI127" s="959"/>
      <c r="AJ127" s="960"/>
      <c r="AK127" s="961" t="s">
        <v>221</v>
      </c>
      <c r="AL127" s="959"/>
      <c r="AM127" s="959"/>
      <c r="AN127" s="959"/>
      <c r="AO127" s="960"/>
      <c r="AP127" s="962" t="s">
        <v>221</v>
      </c>
      <c r="AQ127" s="963"/>
      <c r="AR127" s="963"/>
      <c r="AS127" s="963"/>
      <c r="AT127" s="964"/>
      <c r="AU127" s="233"/>
      <c r="AV127" s="233"/>
      <c r="AW127" s="233"/>
      <c r="AX127" s="886" t="s">
        <v>453</v>
      </c>
      <c r="AY127" s="887"/>
      <c r="AZ127" s="887"/>
      <c r="BA127" s="887"/>
      <c r="BB127" s="887"/>
      <c r="BC127" s="887"/>
      <c r="BD127" s="887"/>
      <c r="BE127" s="888"/>
      <c r="BF127" s="1041" t="s">
        <v>221</v>
      </c>
      <c r="BG127" s="1042"/>
      <c r="BH127" s="1042"/>
      <c r="BI127" s="1042"/>
      <c r="BJ127" s="1042"/>
      <c r="BK127" s="1042"/>
      <c r="BL127" s="1051"/>
      <c r="BM127" s="1041">
        <v>13.07</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v>1629</v>
      </c>
      <c r="DH127" s="1048"/>
      <c r="DI127" s="1048"/>
      <c r="DJ127" s="1048"/>
      <c r="DK127" s="1048"/>
      <c r="DL127" s="1048">
        <v>581</v>
      </c>
      <c r="DM127" s="1048"/>
      <c r="DN127" s="1048"/>
      <c r="DO127" s="1048"/>
      <c r="DP127" s="1048"/>
      <c r="DQ127" s="1048">
        <v>924</v>
      </c>
      <c r="DR127" s="1048"/>
      <c r="DS127" s="1048"/>
      <c r="DT127" s="1048"/>
      <c r="DU127" s="1048"/>
      <c r="DV127" s="1049">
        <v>0</v>
      </c>
      <c r="DW127" s="1049"/>
      <c r="DX127" s="1049"/>
      <c r="DY127" s="1049"/>
      <c r="DZ127" s="1050"/>
    </row>
    <row r="128" spans="1:130" s="197" customFormat="1" ht="26.25" customHeight="1">
      <c r="A128" s="1071" t="s">
        <v>455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456</v>
      </c>
      <c r="X128" s="1073"/>
      <c r="Y128" s="1073"/>
      <c r="Z128" s="1074"/>
      <c r="AA128" s="1089">
        <v>120563</v>
      </c>
      <c r="AB128" s="1090"/>
      <c r="AC128" s="1090"/>
      <c r="AD128" s="1090"/>
      <c r="AE128" s="1091"/>
      <c r="AF128" s="1092">
        <v>107059</v>
      </c>
      <c r="AG128" s="1090"/>
      <c r="AH128" s="1090"/>
      <c r="AI128" s="1090"/>
      <c r="AJ128" s="1091"/>
      <c r="AK128" s="1092">
        <v>113315</v>
      </c>
      <c r="AL128" s="1090"/>
      <c r="AM128" s="1090"/>
      <c r="AN128" s="1090"/>
      <c r="AO128" s="1091"/>
      <c r="AP128" s="1093"/>
      <c r="AQ128" s="1094"/>
      <c r="AR128" s="1094"/>
      <c r="AS128" s="1094"/>
      <c r="AT128" s="1095"/>
      <c r="AU128" s="235"/>
      <c r="AV128" s="235"/>
      <c r="AW128" s="235"/>
      <c r="AX128" s="1054" t="s">
        <v>457</v>
      </c>
      <c r="AY128" s="950"/>
      <c r="AZ128" s="950"/>
      <c r="BA128" s="950"/>
      <c r="BB128" s="950"/>
      <c r="BC128" s="950"/>
      <c r="BD128" s="950"/>
      <c r="BE128" s="951"/>
      <c r="BF128" s="1066" t="s">
        <v>221</v>
      </c>
      <c r="BG128" s="1067"/>
      <c r="BH128" s="1067"/>
      <c r="BI128" s="1067"/>
      <c r="BJ128" s="1067"/>
      <c r="BK128" s="1067"/>
      <c r="BL128" s="1068"/>
      <c r="BM128" s="1066">
        <v>18.07</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458</v>
      </c>
      <c r="X129" s="1061"/>
      <c r="Y129" s="1061"/>
      <c r="Z129" s="1062"/>
      <c r="AA129" s="958">
        <v>11595863</v>
      </c>
      <c r="AB129" s="959"/>
      <c r="AC129" s="959"/>
      <c r="AD129" s="959"/>
      <c r="AE129" s="960"/>
      <c r="AF129" s="961">
        <v>11554022</v>
      </c>
      <c r="AG129" s="959"/>
      <c r="AH129" s="959"/>
      <c r="AI129" s="959"/>
      <c r="AJ129" s="960"/>
      <c r="AK129" s="961">
        <v>11850300</v>
      </c>
      <c r="AL129" s="959"/>
      <c r="AM129" s="959"/>
      <c r="AN129" s="959"/>
      <c r="AO129" s="960"/>
      <c r="AP129" s="1063"/>
      <c r="AQ129" s="1064"/>
      <c r="AR129" s="1064"/>
      <c r="AS129" s="1064"/>
      <c r="AT129" s="1065"/>
      <c r="AU129" s="235"/>
      <c r="AV129" s="235"/>
      <c r="AW129" s="235"/>
      <c r="AX129" s="1054" t="s">
        <v>459</v>
      </c>
      <c r="AY129" s="950"/>
      <c r="AZ129" s="950"/>
      <c r="BA129" s="950"/>
      <c r="BB129" s="950"/>
      <c r="BC129" s="950"/>
      <c r="BD129" s="950"/>
      <c r="BE129" s="951"/>
      <c r="BF129" s="1055">
        <v>10.8</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461</v>
      </c>
      <c r="X130" s="1061"/>
      <c r="Y130" s="1061"/>
      <c r="Z130" s="1062"/>
      <c r="AA130" s="958">
        <v>1339777</v>
      </c>
      <c r="AB130" s="959"/>
      <c r="AC130" s="959"/>
      <c r="AD130" s="959"/>
      <c r="AE130" s="960"/>
      <c r="AF130" s="961">
        <v>1372161</v>
      </c>
      <c r="AG130" s="959"/>
      <c r="AH130" s="959"/>
      <c r="AI130" s="959"/>
      <c r="AJ130" s="960"/>
      <c r="AK130" s="961">
        <v>1359960</v>
      </c>
      <c r="AL130" s="959"/>
      <c r="AM130" s="959"/>
      <c r="AN130" s="959"/>
      <c r="AO130" s="960"/>
      <c r="AP130" s="1063"/>
      <c r="AQ130" s="1064"/>
      <c r="AR130" s="1064"/>
      <c r="AS130" s="1064"/>
      <c r="AT130" s="1065"/>
      <c r="AU130" s="235"/>
      <c r="AV130" s="235"/>
      <c r="AW130" s="235"/>
      <c r="AX130" s="1113" t="s">
        <v>462</v>
      </c>
      <c r="AY130" s="1045"/>
      <c r="AZ130" s="1045"/>
      <c r="BA130" s="1045"/>
      <c r="BB130" s="1045"/>
      <c r="BC130" s="1045"/>
      <c r="BD130" s="1045"/>
      <c r="BE130" s="1046"/>
      <c r="BF130" s="1075">
        <v>15.9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463</v>
      </c>
      <c r="X131" s="1084"/>
      <c r="Y131" s="1084"/>
      <c r="Z131" s="1085"/>
      <c r="AA131" s="997">
        <v>10256086</v>
      </c>
      <c r="AB131" s="998"/>
      <c r="AC131" s="998"/>
      <c r="AD131" s="998"/>
      <c r="AE131" s="999"/>
      <c r="AF131" s="1000">
        <v>10181861</v>
      </c>
      <c r="AG131" s="998"/>
      <c r="AH131" s="998"/>
      <c r="AI131" s="998"/>
      <c r="AJ131" s="999"/>
      <c r="AK131" s="1000">
        <v>10490340</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465</v>
      </c>
      <c r="W132" s="1101"/>
      <c r="X132" s="1101"/>
      <c r="Y132" s="1101"/>
      <c r="Z132" s="1102"/>
      <c r="AA132" s="1103">
        <v>11.97596237</v>
      </c>
      <c r="AB132" s="1104"/>
      <c r="AC132" s="1104"/>
      <c r="AD132" s="1104"/>
      <c r="AE132" s="1105"/>
      <c r="AF132" s="1106">
        <v>11.4558429</v>
      </c>
      <c r="AG132" s="1104"/>
      <c r="AH132" s="1104"/>
      <c r="AI132" s="1104"/>
      <c r="AJ132" s="1105"/>
      <c r="AK132" s="1106">
        <v>9.154202819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466</v>
      </c>
      <c r="W133" s="1108"/>
      <c r="X133" s="1108"/>
      <c r="Y133" s="1108"/>
      <c r="Z133" s="1109"/>
      <c r="AA133" s="1110">
        <v>11.2</v>
      </c>
      <c r="AB133" s="1111"/>
      <c r="AC133" s="1111"/>
      <c r="AD133" s="1111"/>
      <c r="AE133" s="1112"/>
      <c r="AF133" s="1110">
        <v>11.7</v>
      </c>
      <c r="AG133" s="1111"/>
      <c r="AH133" s="1111"/>
      <c r="AI133" s="1111"/>
      <c r="AJ133" s="1112"/>
      <c r="AK133" s="1110">
        <v>10.8</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19" t="s">
        <v>474</v>
      </c>
      <c r="H9" s="1120"/>
      <c r="I9" s="1120"/>
      <c r="J9" s="1121"/>
      <c r="K9" s="263">
        <v>2799277</v>
      </c>
      <c r="L9" s="264">
        <v>51397</v>
      </c>
      <c r="M9" s="265">
        <v>58112</v>
      </c>
      <c r="N9" s="266">
        <v>-11.6</v>
      </c>
    </row>
    <row r="10" spans="1:16">
      <c r="A10" s="248"/>
      <c r="B10" s="244"/>
      <c r="C10" s="244"/>
      <c r="D10" s="244"/>
      <c r="E10" s="244"/>
      <c r="F10" s="244"/>
      <c r="G10" s="1119" t="s">
        <v>475</v>
      </c>
      <c r="H10" s="1120"/>
      <c r="I10" s="1120"/>
      <c r="J10" s="1121"/>
      <c r="K10" s="267">
        <v>69593</v>
      </c>
      <c r="L10" s="268">
        <v>1278</v>
      </c>
      <c r="M10" s="269">
        <v>3510</v>
      </c>
      <c r="N10" s="270">
        <v>-63.6</v>
      </c>
    </row>
    <row r="11" spans="1:16" ht="13.5" customHeight="1">
      <c r="A11" s="248"/>
      <c r="B11" s="244"/>
      <c r="C11" s="244"/>
      <c r="D11" s="244"/>
      <c r="E11" s="244"/>
      <c r="F11" s="244"/>
      <c r="G11" s="1119" t="s">
        <v>476</v>
      </c>
      <c r="H11" s="1120"/>
      <c r="I11" s="1120"/>
      <c r="J11" s="1121"/>
      <c r="K11" s="267">
        <v>449550</v>
      </c>
      <c r="L11" s="268">
        <v>8254</v>
      </c>
      <c r="M11" s="269">
        <v>6281</v>
      </c>
      <c r="N11" s="270">
        <v>31.4</v>
      </c>
    </row>
    <row r="12" spans="1:16" ht="13.5" customHeight="1">
      <c r="A12" s="248"/>
      <c r="B12" s="244"/>
      <c r="C12" s="244"/>
      <c r="D12" s="244"/>
      <c r="E12" s="244"/>
      <c r="F12" s="244"/>
      <c r="G12" s="1119" t="s">
        <v>477</v>
      </c>
      <c r="H12" s="1120"/>
      <c r="I12" s="1120"/>
      <c r="J12" s="1121"/>
      <c r="K12" s="267">
        <v>319834</v>
      </c>
      <c r="L12" s="268">
        <v>5872</v>
      </c>
      <c r="M12" s="269">
        <v>744</v>
      </c>
      <c r="N12" s="270">
        <v>689.2</v>
      </c>
    </row>
    <row r="13" spans="1:16" ht="13.5" customHeight="1">
      <c r="A13" s="248"/>
      <c r="B13" s="244"/>
      <c r="C13" s="244"/>
      <c r="D13" s="244"/>
      <c r="E13" s="244"/>
      <c r="F13" s="244"/>
      <c r="G13" s="1119" t="s">
        <v>478</v>
      </c>
      <c r="H13" s="1120"/>
      <c r="I13" s="1120"/>
      <c r="J13" s="1121"/>
      <c r="K13" s="267" t="s">
        <v>479</v>
      </c>
      <c r="L13" s="268" t="s">
        <v>479</v>
      </c>
      <c r="M13" s="269">
        <v>1</v>
      </c>
      <c r="N13" s="270" t="s">
        <v>479</v>
      </c>
    </row>
    <row r="14" spans="1:16" ht="13.5" customHeight="1">
      <c r="A14" s="248"/>
      <c r="B14" s="244"/>
      <c r="C14" s="244"/>
      <c r="D14" s="244"/>
      <c r="E14" s="244"/>
      <c r="F14" s="244"/>
      <c r="G14" s="1119" t="s">
        <v>480</v>
      </c>
      <c r="H14" s="1120"/>
      <c r="I14" s="1120"/>
      <c r="J14" s="1121"/>
      <c r="K14" s="267">
        <v>148437</v>
      </c>
      <c r="L14" s="268">
        <v>2725</v>
      </c>
      <c r="M14" s="269">
        <v>2803</v>
      </c>
      <c r="N14" s="270">
        <v>-2.8</v>
      </c>
    </row>
    <row r="15" spans="1:16" ht="13.5" customHeight="1">
      <c r="A15" s="248"/>
      <c r="B15" s="244"/>
      <c r="C15" s="244"/>
      <c r="D15" s="244"/>
      <c r="E15" s="244"/>
      <c r="F15" s="244"/>
      <c r="G15" s="1119" t="s">
        <v>481</v>
      </c>
      <c r="H15" s="1120"/>
      <c r="I15" s="1120"/>
      <c r="J15" s="1121"/>
      <c r="K15" s="267">
        <v>44819</v>
      </c>
      <c r="L15" s="268">
        <v>823</v>
      </c>
      <c r="M15" s="269">
        <v>1119</v>
      </c>
      <c r="N15" s="270">
        <v>-26.5</v>
      </c>
    </row>
    <row r="16" spans="1:16">
      <c r="A16" s="248"/>
      <c r="B16" s="244"/>
      <c r="C16" s="244"/>
      <c r="D16" s="244"/>
      <c r="E16" s="244"/>
      <c r="F16" s="244"/>
      <c r="G16" s="1122" t="s">
        <v>482</v>
      </c>
      <c r="H16" s="1123"/>
      <c r="I16" s="1123"/>
      <c r="J16" s="1124"/>
      <c r="K16" s="268">
        <v>-276115</v>
      </c>
      <c r="L16" s="268">
        <v>-5070</v>
      </c>
      <c r="M16" s="269">
        <v>-5386</v>
      </c>
      <c r="N16" s="270">
        <v>-5.9</v>
      </c>
    </row>
    <row r="17" spans="1:16">
      <c r="A17" s="248"/>
      <c r="B17" s="244"/>
      <c r="C17" s="244"/>
      <c r="D17" s="244"/>
      <c r="E17" s="244"/>
      <c r="F17" s="244"/>
      <c r="G17" s="1122" t="s">
        <v>170</v>
      </c>
      <c r="H17" s="1123"/>
      <c r="I17" s="1123"/>
      <c r="J17" s="1124"/>
      <c r="K17" s="268">
        <v>3555395</v>
      </c>
      <c r="L17" s="268">
        <v>65280</v>
      </c>
      <c r="M17" s="269">
        <v>67183</v>
      </c>
      <c r="N17" s="270">
        <v>-2.8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4" t="s">
        <v>487</v>
      </c>
      <c r="H21" s="1115"/>
      <c r="I21" s="1115"/>
      <c r="J21" s="1116"/>
      <c r="K21" s="280">
        <v>6.02</v>
      </c>
      <c r="L21" s="281">
        <v>6.12</v>
      </c>
      <c r="M21" s="282">
        <v>-0.1</v>
      </c>
      <c r="N21" s="249"/>
      <c r="O21" s="283"/>
      <c r="P21" s="279"/>
    </row>
    <row r="22" spans="1:16" s="284" customFormat="1">
      <c r="A22" s="279"/>
      <c r="B22" s="249"/>
      <c r="C22" s="249"/>
      <c r="D22" s="249"/>
      <c r="E22" s="249"/>
      <c r="F22" s="249"/>
      <c r="G22" s="1114" t="s">
        <v>488</v>
      </c>
      <c r="H22" s="1115"/>
      <c r="I22" s="1115"/>
      <c r="J22" s="1116"/>
      <c r="K22" s="285">
        <v>97.3</v>
      </c>
      <c r="L22" s="286">
        <v>98.7</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30" t="s">
        <v>492</v>
      </c>
      <c r="H32" s="1131"/>
      <c r="I32" s="1131"/>
      <c r="J32" s="1132"/>
      <c r="K32" s="294">
        <v>1487261</v>
      </c>
      <c r="L32" s="294">
        <v>27307</v>
      </c>
      <c r="M32" s="295">
        <v>33998</v>
      </c>
      <c r="N32" s="296">
        <v>-19.7</v>
      </c>
    </row>
    <row r="33" spans="1:16" ht="13.5" customHeight="1">
      <c r="A33" s="248"/>
      <c r="B33" s="244"/>
      <c r="C33" s="244"/>
      <c r="D33" s="244"/>
      <c r="E33" s="244"/>
      <c r="F33" s="244"/>
      <c r="G33" s="1130" t="s">
        <v>493</v>
      </c>
      <c r="H33" s="1131"/>
      <c r="I33" s="1131"/>
      <c r="J33" s="1132"/>
      <c r="K33" s="294" t="s">
        <v>479</v>
      </c>
      <c r="L33" s="294" t="s">
        <v>479</v>
      </c>
      <c r="M33" s="295">
        <v>1</v>
      </c>
      <c r="N33" s="296" t="s">
        <v>479</v>
      </c>
    </row>
    <row r="34" spans="1:16" ht="27" customHeight="1">
      <c r="A34" s="248"/>
      <c r="B34" s="244"/>
      <c r="C34" s="244"/>
      <c r="D34" s="244"/>
      <c r="E34" s="244"/>
      <c r="F34" s="244"/>
      <c r="G34" s="1130" t="s">
        <v>494</v>
      </c>
      <c r="H34" s="1131"/>
      <c r="I34" s="1131"/>
      <c r="J34" s="1132"/>
      <c r="K34" s="294" t="s">
        <v>479</v>
      </c>
      <c r="L34" s="294" t="s">
        <v>479</v>
      </c>
      <c r="M34" s="295">
        <v>39</v>
      </c>
      <c r="N34" s="296" t="s">
        <v>479</v>
      </c>
    </row>
    <row r="35" spans="1:16" ht="27" customHeight="1">
      <c r="A35" s="248"/>
      <c r="B35" s="244"/>
      <c r="C35" s="244"/>
      <c r="D35" s="244"/>
      <c r="E35" s="244"/>
      <c r="F35" s="244"/>
      <c r="G35" s="1130" t="s">
        <v>495</v>
      </c>
      <c r="H35" s="1131"/>
      <c r="I35" s="1131"/>
      <c r="J35" s="1132"/>
      <c r="K35" s="294">
        <v>836728</v>
      </c>
      <c r="L35" s="294">
        <v>15363</v>
      </c>
      <c r="M35" s="295">
        <v>9007</v>
      </c>
      <c r="N35" s="296">
        <v>70.599999999999994</v>
      </c>
    </row>
    <row r="36" spans="1:16" ht="27" customHeight="1">
      <c r="A36" s="248"/>
      <c r="B36" s="244"/>
      <c r="C36" s="244"/>
      <c r="D36" s="244"/>
      <c r="E36" s="244"/>
      <c r="F36" s="244"/>
      <c r="G36" s="1130" t="s">
        <v>496</v>
      </c>
      <c r="H36" s="1131"/>
      <c r="I36" s="1131"/>
      <c r="J36" s="1132"/>
      <c r="K36" s="294">
        <v>100968</v>
      </c>
      <c r="L36" s="294">
        <v>1854</v>
      </c>
      <c r="M36" s="295">
        <v>2239</v>
      </c>
      <c r="N36" s="296">
        <v>-17.2</v>
      </c>
    </row>
    <row r="37" spans="1:16" ht="13.5" customHeight="1">
      <c r="A37" s="248"/>
      <c r="B37" s="244"/>
      <c r="C37" s="244"/>
      <c r="D37" s="244"/>
      <c r="E37" s="244"/>
      <c r="F37" s="244"/>
      <c r="G37" s="1130" t="s">
        <v>497</v>
      </c>
      <c r="H37" s="1131"/>
      <c r="I37" s="1131"/>
      <c r="J37" s="1132"/>
      <c r="K37" s="294">
        <v>8625</v>
      </c>
      <c r="L37" s="294">
        <v>158</v>
      </c>
      <c r="M37" s="295">
        <v>951</v>
      </c>
      <c r="N37" s="296">
        <v>-83.4</v>
      </c>
    </row>
    <row r="38" spans="1:16" ht="27" customHeight="1">
      <c r="A38" s="248"/>
      <c r="B38" s="244"/>
      <c r="C38" s="244"/>
      <c r="D38" s="244"/>
      <c r="E38" s="244"/>
      <c r="F38" s="244"/>
      <c r="G38" s="1133" t="s">
        <v>498</v>
      </c>
      <c r="H38" s="1134"/>
      <c r="I38" s="1134"/>
      <c r="J38" s="1135"/>
      <c r="K38" s="297" t="s">
        <v>479</v>
      </c>
      <c r="L38" s="297" t="s">
        <v>479</v>
      </c>
      <c r="M38" s="298">
        <v>6</v>
      </c>
      <c r="N38" s="299" t="s">
        <v>479</v>
      </c>
      <c r="O38" s="293"/>
    </row>
    <row r="39" spans="1:16">
      <c r="A39" s="248"/>
      <c r="B39" s="244"/>
      <c r="C39" s="244"/>
      <c r="D39" s="244"/>
      <c r="E39" s="244"/>
      <c r="F39" s="244"/>
      <c r="G39" s="1133" t="s">
        <v>499</v>
      </c>
      <c r="H39" s="1134"/>
      <c r="I39" s="1134"/>
      <c r="J39" s="1135"/>
      <c r="K39" s="300">
        <v>-113315</v>
      </c>
      <c r="L39" s="300">
        <v>-2081</v>
      </c>
      <c r="M39" s="301">
        <v>-6589</v>
      </c>
      <c r="N39" s="302">
        <v>-68.400000000000006</v>
      </c>
      <c r="O39" s="293"/>
    </row>
    <row r="40" spans="1:16" ht="27" customHeight="1">
      <c r="A40" s="248"/>
      <c r="B40" s="244"/>
      <c r="C40" s="244"/>
      <c r="D40" s="244"/>
      <c r="E40" s="244"/>
      <c r="F40" s="244"/>
      <c r="G40" s="1130" t="s">
        <v>500</v>
      </c>
      <c r="H40" s="1131"/>
      <c r="I40" s="1131"/>
      <c r="J40" s="1132"/>
      <c r="K40" s="300">
        <v>-1359960</v>
      </c>
      <c r="L40" s="300">
        <v>-24970</v>
      </c>
      <c r="M40" s="301">
        <v>-27524</v>
      </c>
      <c r="N40" s="302">
        <v>-9.3000000000000007</v>
      </c>
      <c r="O40" s="293"/>
    </row>
    <row r="41" spans="1:16">
      <c r="A41" s="248"/>
      <c r="B41" s="244"/>
      <c r="C41" s="244"/>
      <c r="D41" s="244"/>
      <c r="E41" s="244"/>
      <c r="F41" s="244"/>
      <c r="G41" s="1136" t="s">
        <v>282</v>
      </c>
      <c r="H41" s="1137"/>
      <c r="I41" s="1137"/>
      <c r="J41" s="1138"/>
      <c r="K41" s="294">
        <v>960307</v>
      </c>
      <c r="L41" s="300">
        <v>17632</v>
      </c>
      <c r="M41" s="301">
        <v>12127</v>
      </c>
      <c r="N41" s="302">
        <v>45.4</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5" t="s">
        <v>469</v>
      </c>
      <c r="J49" s="1127" t="s">
        <v>504</v>
      </c>
      <c r="K49" s="1128"/>
      <c r="L49" s="1128"/>
      <c r="M49" s="1128"/>
      <c r="N49" s="1129"/>
    </row>
    <row r="50" spans="1:14">
      <c r="A50" s="248"/>
      <c r="B50" s="244"/>
      <c r="C50" s="244"/>
      <c r="D50" s="244"/>
      <c r="E50" s="244"/>
      <c r="F50" s="244"/>
      <c r="G50" s="312"/>
      <c r="H50" s="313"/>
      <c r="I50" s="1126"/>
      <c r="J50" s="314" t="s">
        <v>505</v>
      </c>
      <c r="K50" s="315" t="s">
        <v>506</v>
      </c>
      <c r="L50" s="316" t="s">
        <v>507</v>
      </c>
      <c r="M50" s="317" t="s">
        <v>508</v>
      </c>
      <c r="N50" s="318" t="s">
        <v>509</v>
      </c>
    </row>
    <row r="51" spans="1:14">
      <c r="A51" s="248"/>
      <c r="B51" s="244"/>
      <c r="C51" s="244"/>
      <c r="D51" s="244"/>
      <c r="E51" s="244"/>
      <c r="F51" s="244"/>
      <c r="G51" s="310" t="s">
        <v>510</v>
      </c>
      <c r="H51" s="311"/>
      <c r="I51" s="319">
        <v>1761427</v>
      </c>
      <c r="J51" s="320">
        <v>31614</v>
      </c>
      <c r="K51" s="321">
        <v>-40.9</v>
      </c>
      <c r="L51" s="322">
        <v>47569</v>
      </c>
      <c r="M51" s="323">
        <v>-23.1</v>
      </c>
      <c r="N51" s="324">
        <v>-17.8</v>
      </c>
    </row>
    <row r="52" spans="1:14">
      <c r="A52" s="248"/>
      <c r="B52" s="244"/>
      <c r="C52" s="244"/>
      <c r="D52" s="244"/>
      <c r="E52" s="244"/>
      <c r="F52" s="244"/>
      <c r="G52" s="325"/>
      <c r="H52" s="326" t="s">
        <v>511</v>
      </c>
      <c r="I52" s="327">
        <v>1321591</v>
      </c>
      <c r="J52" s="328">
        <v>23720</v>
      </c>
      <c r="K52" s="329">
        <v>-26.8</v>
      </c>
      <c r="L52" s="330">
        <v>26255</v>
      </c>
      <c r="M52" s="331">
        <v>-18.399999999999999</v>
      </c>
      <c r="N52" s="332">
        <v>-8.4</v>
      </c>
    </row>
    <row r="53" spans="1:14">
      <c r="A53" s="248"/>
      <c r="B53" s="244"/>
      <c r="C53" s="244"/>
      <c r="D53" s="244"/>
      <c r="E53" s="244"/>
      <c r="F53" s="244"/>
      <c r="G53" s="310" t="s">
        <v>512</v>
      </c>
      <c r="H53" s="311"/>
      <c r="I53" s="319">
        <v>984096</v>
      </c>
      <c r="J53" s="320">
        <v>17770</v>
      </c>
      <c r="K53" s="321">
        <v>-43.8</v>
      </c>
      <c r="L53" s="322">
        <v>50880</v>
      </c>
      <c r="M53" s="323">
        <v>7</v>
      </c>
      <c r="N53" s="324">
        <v>-50.8</v>
      </c>
    </row>
    <row r="54" spans="1:14">
      <c r="A54" s="248"/>
      <c r="B54" s="244"/>
      <c r="C54" s="244"/>
      <c r="D54" s="244"/>
      <c r="E54" s="244"/>
      <c r="F54" s="244"/>
      <c r="G54" s="325"/>
      <c r="H54" s="326" t="s">
        <v>511</v>
      </c>
      <c r="I54" s="327">
        <v>431894</v>
      </c>
      <c r="J54" s="328">
        <v>7799</v>
      </c>
      <c r="K54" s="329">
        <v>-67.099999999999994</v>
      </c>
      <c r="L54" s="330">
        <v>26879</v>
      </c>
      <c r="M54" s="331">
        <v>2.4</v>
      </c>
      <c r="N54" s="332">
        <v>-69.5</v>
      </c>
    </row>
    <row r="55" spans="1:14">
      <c r="A55" s="248"/>
      <c r="B55" s="244"/>
      <c r="C55" s="244"/>
      <c r="D55" s="244"/>
      <c r="E55" s="244"/>
      <c r="F55" s="244"/>
      <c r="G55" s="310" t="s">
        <v>513</v>
      </c>
      <c r="H55" s="311"/>
      <c r="I55" s="319">
        <v>2511898</v>
      </c>
      <c r="J55" s="320">
        <v>45458</v>
      </c>
      <c r="K55" s="321">
        <v>155.80000000000001</v>
      </c>
      <c r="L55" s="322">
        <v>63956</v>
      </c>
      <c r="M55" s="323">
        <v>25.7</v>
      </c>
      <c r="N55" s="324">
        <v>130.1</v>
      </c>
    </row>
    <row r="56" spans="1:14">
      <c r="A56" s="248"/>
      <c r="B56" s="244"/>
      <c r="C56" s="244"/>
      <c r="D56" s="244"/>
      <c r="E56" s="244"/>
      <c r="F56" s="244"/>
      <c r="G56" s="325"/>
      <c r="H56" s="326" t="s">
        <v>511</v>
      </c>
      <c r="I56" s="327">
        <v>903507</v>
      </c>
      <c r="J56" s="328">
        <v>16351</v>
      </c>
      <c r="K56" s="329">
        <v>109.7</v>
      </c>
      <c r="L56" s="330">
        <v>29239</v>
      </c>
      <c r="M56" s="331">
        <v>8.8000000000000007</v>
      </c>
      <c r="N56" s="332">
        <v>100.9</v>
      </c>
    </row>
    <row r="57" spans="1:14">
      <c r="A57" s="248"/>
      <c r="B57" s="244"/>
      <c r="C57" s="244"/>
      <c r="D57" s="244"/>
      <c r="E57" s="244"/>
      <c r="F57" s="244"/>
      <c r="G57" s="310" t="s">
        <v>514</v>
      </c>
      <c r="H57" s="311"/>
      <c r="I57" s="319">
        <v>3122699</v>
      </c>
      <c r="J57" s="320">
        <v>56959</v>
      </c>
      <c r="K57" s="321">
        <v>25.3</v>
      </c>
      <c r="L57" s="322">
        <v>66255</v>
      </c>
      <c r="M57" s="323">
        <v>3.6</v>
      </c>
      <c r="N57" s="324">
        <v>21.7</v>
      </c>
    </row>
    <row r="58" spans="1:14">
      <c r="A58" s="248"/>
      <c r="B58" s="244"/>
      <c r="C58" s="244"/>
      <c r="D58" s="244"/>
      <c r="E58" s="244"/>
      <c r="F58" s="244"/>
      <c r="G58" s="325"/>
      <c r="H58" s="326" t="s">
        <v>511</v>
      </c>
      <c r="I58" s="327">
        <v>759123</v>
      </c>
      <c r="J58" s="328">
        <v>13847</v>
      </c>
      <c r="K58" s="329">
        <v>-15.3</v>
      </c>
      <c r="L58" s="330">
        <v>31822</v>
      </c>
      <c r="M58" s="331">
        <v>8.8000000000000007</v>
      </c>
      <c r="N58" s="332">
        <v>-24.1</v>
      </c>
    </row>
    <row r="59" spans="1:14">
      <c r="A59" s="248"/>
      <c r="B59" s="244"/>
      <c r="C59" s="244"/>
      <c r="D59" s="244"/>
      <c r="E59" s="244"/>
      <c r="F59" s="244"/>
      <c r="G59" s="310" t="s">
        <v>515</v>
      </c>
      <c r="H59" s="311"/>
      <c r="I59" s="319">
        <v>2071323</v>
      </c>
      <c r="J59" s="320">
        <v>38031</v>
      </c>
      <c r="K59" s="321">
        <v>-33.200000000000003</v>
      </c>
      <c r="L59" s="322">
        <v>47278</v>
      </c>
      <c r="M59" s="323">
        <v>-28.6</v>
      </c>
      <c r="N59" s="324">
        <v>-4.5999999999999996</v>
      </c>
    </row>
    <row r="60" spans="1:14">
      <c r="A60" s="248"/>
      <c r="B60" s="244"/>
      <c r="C60" s="244"/>
      <c r="D60" s="244"/>
      <c r="E60" s="244"/>
      <c r="F60" s="244"/>
      <c r="G60" s="325"/>
      <c r="H60" s="326" t="s">
        <v>511</v>
      </c>
      <c r="I60" s="333">
        <v>895035</v>
      </c>
      <c r="J60" s="328">
        <v>16434</v>
      </c>
      <c r="K60" s="329">
        <v>18.7</v>
      </c>
      <c r="L60" s="330">
        <v>24096</v>
      </c>
      <c r="M60" s="331">
        <v>-24.3</v>
      </c>
      <c r="N60" s="332">
        <v>43</v>
      </c>
    </row>
    <row r="61" spans="1:14">
      <c r="A61" s="248"/>
      <c r="B61" s="244"/>
      <c r="C61" s="244"/>
      <c r="D61" s="244"/>
      <c r="E61" s="244"/>
      <c r="F61" s="244"/>
      <c r="G61" s="310" t="s">
        <v>516</v>
      </c>
      <c r="H61" s="334"/>
      <c r="I61" s="335">
        <v>2090289</v>
      </c>
      <c r="J61" s="336">
        <v>37966</v>
      </c>
      <c r="K61" s="337">
        <v>12.6</v>
      </c>
      <c r="L61" s="338">
        <v>55188</v>
      </c>
      <c r="M61" s="339">
        <v>-3.1</v>
      </c>
      <c r="N61" s="324">
        <v>15.7</v>
      </c>
    </row>
    <row r="62" spans="1:14">
      <c r="A62" s="248"/>
      <c r="B62" s="244"/>
      <c r="C62" s="244"/>
      <c r="D62" s="244"/>
      <c r="E62" s="244"/>
      <c r="F62" s="244"/>
      <c r="G62" s="325"/>
      <c r="H62" s="326" t="s">
        <v>511</v>
      </c>
      <c r="I62" s="327">
        <v>862230</v>
      </c>
      <c r="J62" s="328">
        <v>15630</v>
      </c>
      <c r="K62" s="329">
        <v>3.8</v>
      </c>
      <c r="L62" s="330">
        <v>27658</v>
      </c>
      <c r="M62" s="331">
        <v>-4.5</v>
      </c>
      <c r="N62" s="332">
        <v>8.3000000000000007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20.23</v>
      </c>
      <c r="G47" s="12">
        <v>21.87</v>
      </c>
      <c r="H47" s="12">
        <v>23.53</v>
      </c>
      <c r="I47" s="12">
        <v>25.04</v>
      </c>
      <c r="J47" s="13">
        <v>26.1</v>
      </c>
    </row>
    <row r="48" spans="2:10" ht="57.75" customHeight="1">
      <c r="B48" s="14"/>
      <c r="C48" s="1141" t="s">
        <v>4</v>
      </c>
      <c r="D48" s="1141"/>
      <c r="E48" s="1142"/>
      <c r="F48" s="15">
        <v>2.56</v>
      </c>
      <c r="G48" s="16">
        <v>3.99</v>
      </c>
      <c r="H48" s="16">
        <v>2.74</v>
      </c>
      <c r="I48" s="16">
        <v>3.37</v>
      </c>
      <c r="J48" s="17">
        <v>6.79</v>
      </c>
    </row>
    <row r="49" spans="2:10" ht="57.75" customHeight="1" thickBot="1">
      <c r="B49" s="18"/>
      <c r="C49" s="1143" t="s">
        <v>5</v>
      </c>
      <c r="D49" s="1143"/>
      <c r="E49" s="1144"/>
      <c r="F49" s="19" t="s">
        <v>523</v>
      </c>
      <c r="G49" s="20">
        <v>1.65</v>
      </c>
      <c r="H49" s="20">
        <v>2.71</v>
      </c>
      <c r="I49" s="20">
        <v>2.48</v>
      </c>
      <c r="J49" s="21">
        <v>5.18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松浦　陽介</dc:creator>
  <cp:lastModifiedBy>松浦　陽介</cp:lastModifiedBy>
  <dcterms:created xsi:type="dcterms:W3CDTF">2017-07-07T04:18:22Z</dcterms:created>
  <dcterms:modified xsi:type="dcterms:W3CDTF">2017-07-07T04:18:25Z</dcterms:modified>
</cp:coreProperties>
</file>