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C36" i="10"/>
  <c r="BW35" i="10"/>
  <c r="BW36" i="10" s="1"/>
  <c r="BW37" i="10" s="1"/>
  <c r="BE35" i="10"/>
  <c r="BW34" i="10"/>
  <c r="BE34" i="10"/>
  <c r="C34" i="10"/>
  <c r="CO34" i="10" l="1"/>
  <c r="CO35" i="10" s="1"/>
  <c r="U34" i="10"/>
  <c r="U35" i="10" s="1"/>
  <c r="U36" i="10" s="1"/>
  <c r="U37" i="10" s="1"/>
  <c r="C35" i="10"/>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<sst xmlns="http://schemas.openxmlformats.org/spreadsheetml/2006/main" count="1060" uniqueCount="599">
  <si>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</si>
  <si>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</si>
  <si>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</si>
  <si>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</si>
  <si>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</si>
  <si>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</si>
  <si>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</si>
  <si>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</si>
  <si>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</si>
  <si>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</si>
  <si>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</si>
  <si>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</si>
  <si>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</si>
  <si>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</si>
  <si>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</si>
  <si>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</si>
  <si>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</si>
  <si>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</si>
  <si>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</si>
  <si>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</si>
  <si>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</si>
  <si>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</si>
  <si>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</si>
  <si>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</si>
  <si>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</si>
  <si>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</si>
  <si>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</si>
  <si>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</si>
  <si>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</si>
  <si>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</si>
  <si>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</si>
  <si>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</si>
  <si>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</si>
  <si>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</si>
  <si>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</si>
  <si>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</si>
  <si>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</si>
  <si>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</si>
  <si>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</si>
  <si>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</si>
  <si>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</si>
  <si>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</si>
  <si>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</si>
  <si>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</si>
  <si>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</si>
  <si>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</si>
  <si>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</si>
  <si>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</si>
  <si>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</si>
  <si>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</si>
  <si>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</si>
  <si>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</si>
  <si>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</si>
  <si>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</si>
  <si>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</si>
  <si>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</si>
  <si>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</si>
  <si>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</si>
  <si>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</si>
  <si>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</si>
  <si>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</si>
  <si>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</si>
  <si>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</si>
  <si>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</si>
  <si>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</si>
  <si>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</si>
  <si>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</si>
  <si>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</si>
  <si>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</si>
  <si>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</si>
  <si>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</si>
  <si>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</si>
  <si>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</si>
  <si>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</si>
  <si>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</si>
  <si>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</si>
  <si>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</si>
  <si>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</si>
  <si>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</si>
  <si>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</si>
  <si>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</si>
  <si>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</si>
  <si>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</si>
  <si>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</si>
  <si>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</si>
  <si>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</si>
  <si>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</si>
  <si>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</si>
  <si>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</si>
  <si>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</si>
  <si>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</si>
  <si>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</si>
  <si>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</si>
  <si>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</si>
  <si>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</si>
  <si>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</si>
  <si>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</si>
  <si>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</si>
  <si>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</si>
  <si>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</si>
  <si>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</si>
  <si>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</si>
  <si>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</si>
  <si>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</si>
  <si>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</si>
  <si>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</si>
  <si>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</si>
  <si>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</si>
  <si>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</si>
  <si>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</si>
  <si>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</si>
  <si>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</si>
  <si>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</si>
  <si>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</si>
  <si>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</si>
  <si>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</si>
  <si>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</si>
  <si>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</si>
  <si>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</si>
  <si>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</si>
  <si>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</si>
  <si>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</si>
  <si>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</si>
  <si>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</si>
  <si>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</si>
  <si>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</si>
  <si>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</si>
  <si>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</si>
  <si>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</si>
  <si>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</si>
  <si>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</si>
  <si>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</si>
  <si>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</si>
  <si>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</si>
  <si>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</si>
  <si>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</si>
  <si>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</si>
  <si>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</si>
  <si>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</si>
  <si>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</si>
  <si>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</si>
  <si>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</si>
  <si>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</si>
  <si>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</si>
  <si>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</si>
  <si>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</si>
  <si>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</si>
  <si>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</si>
  <si>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</si>
  <si>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</si>
  <si>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</si>
  <si>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</si>
  <si>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</si>
  <si>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</si>
  <si>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</si>
  <si>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</si>
  <si>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</si>
  <si>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</si>
  <si>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</si>
  <si>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</si>
  <si>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</si>
  <si>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</si>
  <si>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</si>
  <si>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</si>
  <si>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</si>
  <si>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</si>
  <si>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</si>
  <si>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</si>
  <si>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</si>
  <si>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</si>
  <si>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</si>
  <si>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</si>
  <si>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</si>
  <si>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</si>
  <si>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</si>
  <si>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</si>
  <si>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</si>
  <si>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</si>
  <si>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</si>
  <si>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</si>
  <si>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</si>
  <si>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</si>
  <si>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</si>
  <si>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</si>
  <si>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</si>
  <si>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</si>
  <si>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</si>
  <si>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</si>
  <si>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</si>
  <si>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</si>
  <si>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</si>
  <si>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</si>
  <si>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</si>
  <si>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</si>
  <si>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</si>
  <si>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</si>
  <si>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</si>
  <si>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</si>
  <si>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</si>
  <si>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</si>
  <si>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</si>
  <si>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</si>
  <si>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</si>
  <si>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</si>
  <si>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</si>
  <si>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</si>
  <si>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</si>
  <si>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</si>
  <si>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</si>
  <si>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</si>
  <si>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</si>
  <si>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</si>
  <si>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</si>
  <si>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</si>
  <si>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</si>
  <si>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</si>
  <si>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熊本県荒尾市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</si>
  <si>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</si>
  <si>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</si>
  <si>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</si>
  <si>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</si>
  <si>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</si>
  <si>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</si>
  <si>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</si>
  <si>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</si>
  <si>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</si>
  <si>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</si>
  <si>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</si>
  <si>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</si>
  <si>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</si>
  <si>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</si>
  <si>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</si>
  <si>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</si>
  <si>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</si>
  <si>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</si>
  <si>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</si>
  <si>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</si>
  <si>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</si>
  <si>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</si>
  <si>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</si>
  <si>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</si>
  <si>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</si>
  <si>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</si>
  <si>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</si>
  <si>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</si>
  <si>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</si>
  <si>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</si>
  <si>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</si>
  <si>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</si>
  <si>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</si>
  <si>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</si>
  <si>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</si>
  <si>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</si>
  <si>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</si>
  <si>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</si>
  <si>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</si>
  <si>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</si>
  <si>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</si>
  <si>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</si>
  <si>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</si>
  <si>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</si>
  <si>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</si>
  <si>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</si>
  <si>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</si>
  <si>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</si>
  <si>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</si>
  <si>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</si>
  <si>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</si>
  <si>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</si>
  <si>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</si>
  <si>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</si>
  <si>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</si>
  <si>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</si>
  <si>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</si>
  <si>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</si>
  <si>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</si>
  <si>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</si>
  <si>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</si>
  <si>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</si>
  <si>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</si>
  <si>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</si>
  <si>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</si>
  <si>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</si>
  <si>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</si>
  <si>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</si>
  <si>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</si>
  <si>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</si>
  <si>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</si>
  <si>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</si>
  <si>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</si>
  <si>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</si>
  <si>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</si>
  <si>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</si>
  <si>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</si>
  <si>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</si>
  <si>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</si>
  <si>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</si>
  <si>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</si>
  <si>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</si>
  <si>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</si>
  <si>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</si>
  <si>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</si>
  <si>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</si>
  <si>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</si>
  <si>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</si>
  <si>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</si>
  <si>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</si>
  <si>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</si>
  <si>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</si>
  <si>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</si>
  <si>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</si>
  <si>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</si>
  <si>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</si>
  <si>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</si>
  <si>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</si>
  <si>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</si>
  <si>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</si>
  <si>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</si>
  <si>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</si>
  <si>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</si>
  <si>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</si>
  <si>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</si>
  <si>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</si>
  <si>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</si>
  <si>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</si>
  <si>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</si>
  <si>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</si>
  <si>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</si>
  <si>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</si>
  <si>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</si>
  <si>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</si>
  <si>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</si>
  <si>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</si>
  <si>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</si>
  <si>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</si>
  <si>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</si>
  <si>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</si>
  <si>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</si>
  <si>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</si>
  <si>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</si>
  <si>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</si>
  <si>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</si>
  <si>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</si>
  <si>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</si>
  <si>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</si>
  <si>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</si>
  <si>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</si>
  <si>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</si>
  <si>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</si>
  <si>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</si>
  <si>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</si>
  <si>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</si>
  <si>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</si>
  <si>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</si>
  <si>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</si>
  <si>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</si>
  <si>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</si>
  <si>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</si>
  <si>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</si>
  <si>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</si>
  <si>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</si>
  <si>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</si>
  <si>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</si>
  <si>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</si>
  <si>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</si>
  <si>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</si>
  <si>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</si>
  <si>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</si>
  <si>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</si>
  <si>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</si>
  <si>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</si>
  <si>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</si>
  <si>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熊本県荒尾市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</si>
  <si>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</si>
  <si>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</si>
  <si>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</si>
  <si>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</si>
  <si>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</si>
  <si>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</si>
  <si>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</si>
  <si>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</si>
  <si>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</si>
  <si>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</si>
  <si>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</si>
  <si>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</si>
  <si>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</si>
  <si>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</si>
  <si>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</si>
  <si>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</si>
  <si>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</si>
  <si>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</si>
  <si>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</si>
  <si>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</si>
  <si>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南新地土地区画整理事業特別会計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</si>
  <si>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</si>
  <si>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</si>
  <si>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</si>
  <si>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</si>
  <si>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</si>
  <si>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</si>
  <si>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</si>
  <si>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</si>
  <si>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</si>
  <si>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</si>
  <si>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</si>
  <si>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</si>
  <si>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</si>
  <si>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</si>
  <si>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荒尾市国民健康保険特別会計</t>
    <phoneticPr fontId="5"/>
  </si>
  <si>
    <t>荒尾市介護保険特別会計（保険勘定）</t>
    <phoneticPr fontId="5"/>
  </si>
  <si>
    <t>荒尾市後期高齢者医療特別会計</t>
    <phoneticPr fontId="5"/>
  </si>
  <si>
    <t>荒尾市介護保険特別会計（介護サービス勘定）</t>
    <phoneticPr fontId="5"/>
  </si>
  <si>
    <t>-</t>
    <phoneticPr fontId="5"/>
  </si>
  <si>
    <t>荒尾市病院事業会計</t>
    <phoneticPr fontId="5"/>
  </si>
  <si>
    <t>法適用企業</t>
    <phoneticPr fontId="5"/>
  </si>
  <si>
    <t>荒尾市水道事業会計</t>
    <phoneticPr fontId="5"/>
  </si>
  <si>
    <t>荒尾市下水道事業会計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</si>
  <si>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</si>
  <si>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</si>
  <si>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</si>
  <si>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</si>
  <si>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</si>
  <si>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</si>
  <si>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</si>
  <si>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</si>
  <si>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</si>
  <si>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</si>
  <si>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</si>
  <si>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</si>
  <si>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</si>
  <si>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</si>
  <si>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</si>
  <si>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</si>
  <si>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</si>
  <si>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</si>
  <si>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</si>
  <si>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</si>
  <si>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</si>
  <si>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</si>
  <si>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</si>
  <si>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</si>
  <si>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</si>
  <si>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</si>
  <si>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</si>
  <si>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</si>
  <si>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</si>
  <si>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</si>
  <si>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</si>
  <si>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</si>
  <si>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</si>
  <si>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</si>
  <si>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</si>
  <si>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</si>
  <si>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</si>
  <si>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</si>
  <si>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</si>
  <si>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</si>
  <si>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</si>
  <si>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</si>
  <si>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</si>
  <si>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</si>
  <si>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</si>
  <si>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</si>
  <si>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</si>
  <si>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</si>
  <si>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</si>
  <si>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</si>
  <si>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</si>
  <si>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</si>
  <si>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</si>
  <si>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</si>
  <si>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</si>
  <si>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</si>
  <si>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</si>
  <si>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</si>
  <si>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</si>
  <si>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</si>
  <si>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</si>
  <si>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</si>
  <si>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</si>
  <si>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</si>
  <si>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</si>
  <si>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荒尾市病院事業会計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</si>
  <si>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</si>
  <si>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荒尾市水道事業会計</t>
    <phoneticPr fontId="5"/>
  </si>
  <si>
    <t>(Ｆ)</t>
    <phoneticPr fontId="5"/>
  </si>
  <si>
    <t>荒尾市介護保険特別会計（介護サービス事業勘定）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</si>
  <si>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</si>
  <si>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</si>
  <si>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</si>
  <si>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</si>
  <si>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</si>
  <si>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</si>
  <si>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</si>
  <si>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</si>
  <si>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</si>
  <si>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</si>
  <si>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</si>
  <si>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</si>
  <si>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</si>
  <si>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</si>
  <si>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</si>
  <si>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</si>
  <si>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</si>
  <si>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</si>
  <si>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</si>
  <si>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</si>
  <si>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</si>
  <si>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</si>
  <si>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</si>
  <si>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</si>
  <si>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</si>
  <si>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</si>
  <si>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</si>
  <si>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</si>
  <si>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</si>
  <si>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</si>
  <si>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</si>
  <si>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</si>
  <si>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</si>
  <si>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</si>
  <si>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</si>
  <si>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</si>
  <si>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</si>
  <si>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</si>
  <si>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</si>
  <si>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</si>
  <si>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</si>
  <si>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</si>
  <si>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</si>
  <si>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</si>
  <si>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</si>
  <si>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</si>
  <si>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</si>
  <si>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</si>
  <si>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</si>
  <si>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</si>
  <si>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</si>
  <si>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</si>
  <si>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</si>
  <si>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</si>
  <si>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</si>
  <si>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</si>
  <si>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</si>
  <si>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</si>
  <si>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</si>
  <si>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</si>
  <si>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</si>
  <si>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</si>
  <si>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</si>
  <si>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</si>
  <si>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</si>
  <si>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</si>
  <si>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</si>
  <si>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</si>
  <si>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</si>
  <si>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</si>
  <si>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</si>
  <si>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</si>
  <si>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</si>
  <si>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</si>
  <si>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</si>
  <si>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</si>
  <si>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</si>
  <si>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</si>
  <si>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</si>
  <si>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</si>
  <si>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</si>
  <si>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</si>
  <si>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</si>
  <si>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0.94</t>
  </si>
  <si>
    <t>▲ 2.33</t>
  </si>
  <si>
    <t>荒尾市病院事業会計</t>
  </si>
  <si>
    <t>荒尾市水道事業会計</t>
  </si>
  <si>
    <t>一般会計</t>
  </si>
  <si>
    <t>荒尾市下水道事業会計</t>
  </si>
  <si>
    <t>荒尾市介護保険特別会計（保険勘定）</t>
  </si>
  <si>
    <t>荒尾市国民健康保険特別会計</t>
  </si>
  <si>
    <t>荒尾市後期高齢者医療特別会計</t>
  </si>
  <si>
    <t>南新地土地区画整理事業特別会計</t>
  </si>
  <si>
    <t>その他会計（赤字）</t>
  </si>
  <si>
    <t>その他会計（黒字）</t>
  </si>
  <si>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</si>
  <si>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</si>
  <si>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</si>
  <si>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</si>
  <si>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</si>
  <si>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9"/>
  </si>
  <si>
    <t>荒尾市土地開発公社</t>
    <rPh sb="0" eb="3">
      <t>アラオシ</t>
    </rPh>
    <rPh sb="3" eb="5">
      <t>トチ</t>
    </rPh>
    <rPh sb="5" eb="7">
      <t>カイハツ</t>
    </rPh>
    <rPh sb="7" eb="9">
      <t>コウシャ</t>
    </rPh>
    <phoneticPr fontId="2"/>
  </si>
  <si>
    <t>荒尾商業開発</t>
    <rPh sb="0" eb="2">
      <t>アラオ</t>
    </rPh>
    <rPh sb="2" eb="4">
      <t>ショウギョウ</t>
    </rPh>
    <rPh sb="4" eb="6">
      <t>カイハツ</t>
    </rPh>
    <phoneticPr fontId="2"/>
  </si>
  <si>
    <t>有明広域行政事務組合</t>
    <rPh sb="0" eb="2">
      <t>アリアケ</t>
    </rPh>
    <rPh sb="2" eb="4">
      <t>コウイキ</t>
    </rPh>
    <rPh sb="4" eb="6">
      <t>ギョウセイ</t>
    </rPh>
    <rPh sb="6" eb="8">
      <t>ジム</t>
    </rPh>
    <rPh sb="8" eb="10">
      <t>クミアイ</t>
    </rPh>
    <phoneticPr fontId="2"/>
  </si>
  <si>
    <t>大牟田・荒尾清掃施設組合</t>
    <rPh sb="0" eb="3">
      <t>オオムタ</t>
    </rPh>
    <rPh sb="4" eb="6">
      <t>アラオ</t>
    </rPh>
    <rPh sb="6" eb="8">
      <t>セイソウ</t>
    </rPh>
    <rPh sb="8" eb="10">
      <t>シセツ</t>
    </rPh>
    <rPh sb="10" eb="12">
      <t>クミアイ</t>
    </rPh>
    <phoneticPr fontId="2"/>
  </si>
  <si>
    <t>熊本県後期高齢者医療広域連合（一般会計）</t>
    <rPh sb="0" eb="3">
      <t>クマモトケン</t>
    </rPh>
    <rPh sb="3" eb="8">
      <t>コウキコウレイシャ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</si>
  <si>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</si>
  <si>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職員退職手当基金</t>
    <rPh sb="0" eb="2">
      <t>ショクイン</t>
    </rPh>
    <rPh sb="2" eb="4">
      <t>タイショク</t>
    </rPh>
    <rPh sb="4" eb="6">
      <t>テアテ</t>
    </rPh>
    <rPh sb="6" eb="8">
      <t>キキン</t>
    </rPh>
    <phoneticPr fontId="5"/>
  </si>
  <si>
    <t>公共施設整備基金</t>
    <rPh sb="0" eb="4">
      <t>コウキョウシセツ</t>
    </rPh>
    <rPh sb="4" eb="6">
      <t>セイビ</t>
    </rPh>
    <rPh sb="6" eb="8">
      <t>キキン</t>
    </rPh>
    <phoneticPr fontId="5"/>
  </si>
  <si>
    <t>荒尾市の一般廃棄物処理施設建設基金</t>
    <rPh sb="0" eb="3">
      <t>アラオシ</t>
    </rPh>
    <rPh sb="4" eb="6">
      <t>イッパン</t>
    </rPh>
    <rPh sb="6" eb="9">
      <t>ハイキブツ</t>
    </rPh>
    <rPh sb="9" eb="11">
      <t>ショリ</t>
    </rPh>
    <rPh sb="11" eb="13">
      <t>シセツ</t>
    </rPh>
    <rPh sb="13" eb="15">
      <t>ケンセツ</t>
    </rPh>
    <rPh sb="15" eb="17">
      <t>キキン</t>
    </rPh>
    <phoneticPr fontId="5"/>
  </si>
  <si>
    <t>ふるさと応援基金</t>
    <rPh sb="4" eb="6">
      <t>オウエン</t>
    </rPh>
    <rPh sb="6" eb="8">
      <t>キキン</t>
    </rPh>
    <phoneticPr fontId="5"/>
  </si>
  <si>
    <t>府本地区（観音寺・南上揚）農業用水管理基金</t>
    <rPh sb="0" eb="4">
      <t>フモトチク</t>
    </rPh>
    <rPh sb="5" eb="8">
      <t>カンノンジ</t>
    </rPh>
    <rPh sb="9" eb="10">
      <t>ミナミ</t>
    </rPh>
    <rPh sb="10" eb="11">
      <t>カミ</t>
    </rPh>
    <rPh sb="11" eb="12">
      <t>ア</t>
    </rPh>
    <rPh sb="13" eb="15">
      <t>ノウギョウ</t>
    </rPh>
    <rPh sb="15" eb="17">
      <t>ヨウスイ</t>
    </rPh>
    <rPh sb="17" eb="19">
      <t>カンリ</t>
    </rPh>
    <rPh sb="19" eb="2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</si>
</sst>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theme="1"/>
      <name val="メイリオ"/>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0" applyFont="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xmlns:c16r2="http://schemas.microsoft.com/office/drawing/2015/06/chart">
            <c:ext xmlns:c16="http://schemas.microsoft.com/office/drawing/2014/chart" uri="{C3380CC4-5D6E-409C-BE32-E72D297353CC}">
              <c16:uniqueId val="{00000000-DBE7-45CF-A824-D024C43D3C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24513</c:v>
                </c:pt>
                <c:pt idx="1">
                  <c:v>47282</c:v>
                </c:pt>
                <c:pt idx="2">
                  <c:v>74415</c:v>
                </c:pt>
                <c:pt idx="3">
                  <c:v>77776</c:v>
                </c:pt>
                <c:pt idx="4">
                  <c:v>94797</c:v>
                </c:pt>
              </c:numCache>
            </c:numRef>
          </c:val>
          <c:smooth val="0"/>
          <c:extLst xmlns:c16r2="http://schemas.microsoft.com/office/drawing/2015/06/chart">
            <c:ext xmlns:c16="http://schemas.microsoft.com/office/drawing/2014/chart" uri="{C3380CC4-5D6E-409C-BE32-E72D297353CC}">
              <c16:uniqueId val="{00000001-DBE7-45CF-A824-D024C43D3C2C}"/>
            </c:ext>
          </c:extLst>
        </c:ser>
        <c:dLbls>
          <c:showLegendKey val="0"/>
          <c:showVal val="0"/>
          <c:showCatName val="0"/>
          <c:showSerName val="0"/>
          <c:showPercent val="0"/>
          <c:showBubbleSize val="0"/>
        </c:dLbls>
        <c:marker val="1"/>
        <c:smooth val="0"/>
        <c:axId val="120694656"/>
        <c:axId val="143089664"/>
      </c:lineChart>
      <c:catAx>
        <c:axId val="120694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089664"/>
        <c:crosses val="autoZero"/>
        <c:auto val="1"/>
        <c:lblAlgn val="ctr"/>
        <c:lblOffset val="100"/>
        <c:tickLblSkip val="1"/>
        <c:tickMarkSkip val="1"/>
        <c:noMultiLvlLbl val="0"/>
      </c:catAx>
      <c:valAx>
        <c:axId val="1430896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69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3.71</c:v>
                </c:pt>
                <c:pt idx="1">
                  <c:v>0.88</c:v>
                </c:pt>
                <c:pt idx="2">
                  <c:v>0.66</c:v>
                </c:pt>
                <c:pt idx="3">
                  <c:v>0.64</c:v>
                </c:pt>
                <c:pt idx="4">
                  <c:v>4.04</c:v>
                </c:pt>
              </c:numCache>
            </c:numRef>
          </c:val>
          <c:extLst xmlns:c16r2="http://schemas.microsoft.com/office/drawing/2015/06/chart">
            <c:ext xmlns:c16="http://schemas.microsoft.com/office/drawing/2014/chart" uri="{C3380CC4-5D6E-409C-BE32-E72D297353CC}">
              <c16:uniqueId val="{00000000-0433-4037-99C2-2A7D0E26E1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32.4</c:v>
                </c:pt>
                <c:pt idx="1">
                  <c:v>34.11</c:v>
                </c:pt>
                <c:pt idx="2">
                  <c:v>31.99</c:v>
                </c:pt>
                <c:pt idx="3">
                  <c:v>31.53</c:v>
                </c:pt>
                <c:pt idx="4">
                  <c:v>30.36</c:v>
                </c:pt>
              </c:numCache>
            </c:numRef>
          </c:val>
          <c:extLst xmlns:c16r2="http://schemas.microsoft.com/office/drawing/2015/06/chart">
            <c:ext xmlns:c16="http://schemas.microsoft.com/office/drawing/2014/chart" uri="{C3380CC4-5D6E-409C-BE32-E72D297353CC}">
              <c16:uniqueId val="{00000001-0433-4037-99C2-2A7D0E26E1D7}"/>
            </c:ext>
          </c:extLst>
        </c:ser>
        <c:dLbls>
          <c:showLegendKey val="0"/>
          <c:showVal val="0"/>
          <c:showCatName val="0"/>
          <c:showSerName val="0"/>
          <c:showPercent val="0"/>
          <c:showBubbleSize val="0"/>
        </c:dLbls>
        <c:gapWidth val="250"/>
        <c:overlap val="100"/>
        <c:axId val="156512640"/>
        <c:axId val="15651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1.33</c:v>
                </c:pt>
                <c:pt idx="1">
                  <c:v>-0.94</c:v>
                </c:pt>
                <c:pt idx="2">
                  <c:v>-2.33</c:v>
                </c:pt>
                <c:pt idx="3">
                  <c:v>0.33</c:v>
                </c:pt>
                <c:pt idx="4">
                  <c:v>3.75</c:v>
                </c:pt>
              </c:numCache>
            </c:numRef>
          </c:val>
          <c:smooth val="0"/>
          <c:extLst xmlns:c16r2="http://schemas.microsoft.com/office/drawing/2015/06/chart">
            <c:ext xmlns:c16="http://schemas.microsoft.com/office/drawing/2014/chart" uri="{C3380CC4-5D6E-409C-BE32-E72D297353CC}">
              <c16:uniqueId val="{00000002-0433-4037-99C2-2A7D0E26E1D7}"/>
            </c:ext>
          </c:extLst>
        </c:ser>
        <c:dLbls>
          <c:showLegendKey val="0"/>
          <c:showVal val="0"/>
          <c:showCatName val="0"/>
          <c:showSerName val="0"/>
          <c:showPercent val="0"/>
          <c:showBubbleSize val="0"/>
        </c:dLbls>
        <c:marker val="1"/>
        <c:smooth val="0"/>
        <c:axId val="156512640"/>
        <c:axId val="156514560"/>
      </c:lineChart>
      <c:catAx>
        <c:axId val="15651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514560"/>
        <c:crosses val="autoZero"/>
        <c:auto val="1"/>
        <c:lblAlgn val="ctr"/>
        <c:lblOffset val="100"/>
        <c:tickLblSkip val="1"/>
        <c:tickMarkSkip val="1"/>
        <c:noMultiLvlLbl val="0"/>
      </c:catAx>
      <c:valAx>
        <c:axId val="15651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51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630-449A-81C2-363E6C00FA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630-449A-81C2-363E6C00FA9E}"/>
            </c:ext>
          </c:extLst>
        </c:ser>
        <c:ser>
          <c:idx val="2"/>
          <c:order val="2"/>
          <c:tx>
            <c:strRef>
              <c:f>データシート!$A$29</c:f>
              <c:strCache>
                <c:ptCount val="1"/>
                <c:pt idx="0">
                  <c:v>南新地土地区画整理事業特別会計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630-449A-81C2-363E6C00FA9E}"/>
            </c:ext>
          </c:extLst>
        </c:ser>
        <c:ser>
          <c:idx val="3"/>
          <c:order val="3"/>
          <c:tx>
            <c:strRef>
              <c:f>データシート!$A$30</c:f>
              <c:strCache>
                <c:ptCount val="1"/>
                <c:pt idx="0">
                  <c:v>荒尾市後期高齢者医療特別会計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0.08</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3-E630-449A-81C2-363E6C00FA9E}"/>
            </c:ext>
          </c:extLst>
        </c:ser>
        <c:ser>
          <c:idx val="4"/>
          <c:order val="4"/>
          <c:tx>
            <c:strRef>
              <c:f>データシート!$A$31</c:f>
              <c:strCache>
                <c:ptCount val="1"/>
                <c:pt idx="0">
                  <c:v>荒尾市国民健康保険特別会計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2.5499999999999998</c:v>
                </c:pt>
                <c:pt idx="2">
                  <c:v>#N/A</c:v>
                </c:pt>
                <c:pt idx="3">
                  <c:v>0.97</c:v>
                </c:pt>
                <c:pt idx="4">
                  <c:v>#N/A</c:v>
                </c:pt>
                <c:pt idx="5">
                  <c:v>0.56000000000000005</c:v>
                </c:pt>
                <c:pt idx="6">
                  <c:v>#N/A</c:v>
                </c:pt>
                <c:pt idx="7">
                  <c:v>0.49</c:v>
                </c:pt>
                <c:pt idx="8">
                  <c:v>#N/A</c:v>
                </c:pt>
                <c:pt idx="9">
                  <c:v>0.81</c:v>
                </c:pt>
              </c:numCache>
            </c:numRef>
          </c:val>
          <c:extLst xmlns:c16r2="http://schemas.microsoft.com/office/drawing/2015/06/chart">
            <c:ext xmlns:c16="http://schemas.microsoft.com/office/drawing/2014/chart" uri="{C3380CC4-5D6E-409C-BE32-E72D297353CC}">
              <c16:uniqueId val="{00000004-E630-449A-81C2-363E6C00FA9E}"/>
            </c:ext>
          </c:extLst>
        </c:ser>
        <c:ser>
          <c:idx val="5"/>
          <c:order val="5"/>
          <c:tx>
            <c:strRef>
              <c:f>データシート!$A$32</c:f>
              <c:strCache>
                <c:ptCount val="1"/>
                <c:pt idx="0">
                  <c:v>荒尾市介護保険特別会計（保険勘定）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3.56</c:v>
                </c:pt>
                <c:pt idx="2">
                  <c:v>#N/A</c:v>
                </c:pt>
                <c:pt idx="3">
                  <c:v>2.93</c:v>
                </c:pt>
                <c:pt idx="4">
                  <c:v>#N/A</c:v>
                </c:pt>
                <c:pt idx="5">
                  <c:v>1.79</c:v>
                </c:pt>
                <c:pt idx="6">
                  <c:v>#N/A</c:v>
                </c:pt>
                <c:pt idx="7">
                  <c:v>0.99</c:v>
                </c:pt>
                <c:pt idx="8">
                  <c:v>#N/A</c:v>
                </c:pt>
                <c:pt idx="9">
                  <c:v>0.91</c:v>
                </c:pt>
              </c:numCache>
            </c:numRef>
          </c:val>
          <c:extLst xmlns:c16r2="http://schemas.microsoft.com/office/drawing/2015/06/chart">
            <c:ext xmlns:c16="http://schemas.microsoft.com/office/drawing/2014/chart" uri="{C3380CC4-5D6E-409C-BE32-E72D297353CC}">
              <c16:uniqueId val="{00000005-E630-449A-81C2-363E6C00FA9E}"/>
            </c:ext>
          </c:extLst>
        </c:ser>
        <c:ser>
          <c:idx val="6"/>
          <c:order val="6"/>
          <c:tx>
            <c:strRef>
              <c:f>データシート!$A$33</c:f>
              <c:strCache>
                <c:ptCount val="1"/>
                <c:pt idx="0">
                  <c:v>荒尾市下水道事業会計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2.2799999999999998</c:v>
                </c:pt>
                <c:pt idx="2">
                  <c:v>#N/A</c:v>
                </c:pt>
                <c:pt idx="3">
                  <c:v>2.1800000000000002</c:v>
                </c:pt>
                <c:pt idx="4">
                  <c:v>#N/A</c:v>
                </c:pt>
                <c:pt idx="5">
                  <c:v>2.1800000000000002</c:v>
                </c:pt>
                <c:pt idx="6">
                  <c:v>#N/A</c:v>
                </c:pt>
                <c:pt idx="7">
                  <c:v>2.34</c:v>
                </c:pt>
                <c:pt idx="8">
                  <c:v>#N/A</c:v>
                </c:pt>
                <c:pt idx="9">
                  <c:v>2</c:v>
                </c:pt>
              </c:numCache>
            </c:numRef>
          </c:val>
          <c:extLst xmlns:c16r2="http://schemas.microsoft.com/office/drawing/2015/06/chart">
            <c:ext xmlns:c16="http://schemas.microsoft.com/office/drawing/2014/chart" uri="{C3380CC4-5D6E-409C-BE32-E72D297353CC}">
              <c16:uniqueId val="{00000006-E630-449A-81C2-363E6C00FA9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c:v>
                </c:pt>
                <c:pt idx="2">
                  <c:v>#N/A</c:v>
                </c:pt>
                <c:pt idx="3">
                  <c:v>0.88</c:v>
                </c:pt>
                <c:pt idx="4">
                  <c:v>#N/A</c:v>
                </c:pt>
                <c:pt idx="5">
                  <c:v>0.66</c:v>
                </c:pt>
                <c:pt idx="6">
                  <c:v>#N/A</c:v>
                </c:pt>
                <c:pt idx="7">
                  <c:v>0.63</c:v>
                </c:pt>
                <c:pt idx="8">
                  <c:v>#N/A</c:v>
                </c:pt>
                <c:pt idx="9">
                  <c:v>4.04</c:v>
                </c:pt>
              </c:numCache>
            </c:numRef>
          </c:val>
          <c:extLst xmlns:c16r2="http://schemas.microsoft.com/office/drawing/2015/06/chart">
            <c:ext xmlns:c16="http://schemas.microsoft.com/office/drawing/2014/chart" uri="{C3380CC4-5D6E-409C-BE32-E72D297353CC}">
              <c16:uniqueId val="{00000007-E630-449A-81C2-363E6C00FA9E}"/>
            </c:ext>
          </c:extLst>
        </c:ser>
        <c:ser>
          <c:idx val="8"/>
          <c:order val="8"/>
          <c:tx>
            <c:strRef>
              <c:f>データシート!$A$35</c:f>
              <c:strCache>
                <c:ptCount val="1"/>
                <c:pt idx="0">
                  <c:v>荒尾市水道事業会計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5.74</c:v>
                </c:pt>
                <c:pt idx="2">
                  <c:v>#N/A</c:v>
                </c:pt>
                <c:pt idx="3">
                  <c:v>6.21</c:v>
                </c:pt>
                <c:pt idx="4">
                  <c:v>#N/A</c:v>
                </c:pt>
                <c:pt idx="5">
                  <c:v>6.76</c:v>
                </c:pt>
                <c:pt idx="6">
                  <c:v>#N/A</c:v>
                </c:pt>
                <c:pt idx="7">
                  <c:v>7.74</c:v>
                </c:pt>
                <c:pt idx="8">
                  <c:v>#N/A</c:v>
                </c:pt>
                <c:pt idx="9">
                  <c:v>6.49</c:v>
                </c:pt>
              </c:numCache>
            </c:numRef>
          </c:val>
          <c:extLst xmlns:c16r2="http://schemas.microsoft.com/office/drawing/2015/06/chart">
            <c:ext xmlns:c16="http://schemas.microsoft.com/office/drawing/2014/chart" uri="{C3380CC4-5D6E-409C-BE32-E72D297353CC}">
              <c16:uniqueId val="{00000008-E630-449A-81C2-363E6C00FA9E}"/>
            </c:ext>
          </c:extLst>
        </c:ser>
        <c:ser>
          <c:idx val="9"/>
          <c:order val="9"/>
          <c:tx>
            <c:strRef>
              <c:f>データシート!$A$36</c:f>
              <c:strCache>
                <c:ptCount val="1"/>
                <c:pt idx="0">
                  <c:v>荒尾市病院事業会計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c:v>
                </c:pt>
                <c:pt idx="2">
                  <c:v>#N/A</c:v>
                </c:pt>
                <c:pt idx="3">
                  <c:v>6.42</c:v>
                </c:pt>
                <c:pt idx="4">
                  <c:v>#N/A</c:v>
                </c:pt>
                <c:pt idx="5">
                  <c:v>4.95</c:v>
                </c:pt>
                <c:pt idx="6">
                  <c:v>#N/A</c:v>
                </c:pt>
                <c:pt idx="7">
                  <c:v>11.77</c:v>
                </c:pt>
                <c:pt idx="8">
                  <c:v>#N/A</c:v>
                </c:pt>
                <c:pt idx="9">
                  <c:v>16.309999999999999</c:v>
                </c:pt>
              </c:numCache>
            </c:numRef>
          </c:val>
          <c:extLst xmlns:c16r2="http://schemas.microsoft.com/office/drawing/2015/06/chart">
            <c:ext xmlns:c16="http://schemas.microsoft.com/office/drawing/2014/chart" uri="{C3380CC4-5D6E-409C-BE32-E72D297353CC}">
              <c16:uniqueId val="{00000009-E630-449A-81C2-363E6C00FA9E}"/>
            </c:ext>
          </c:extLst>
        </c:ser>
        <c:dLbls>
          <c:showLegendKey val="0"/>
          <c:showVal val="0"/>
          <c:showCatName val="0"/>
          <c:showSerName val="0"/>
          <c:showPercent val="0"/>
          <c:showBubbleSize val="0"/>
        </c:dLbls>
        <c:gapWidth val="150"/>
        <c:overlap val="100"/>
        <c:axId val="157251840"/>
        <c:axId val="157257728"/>
      </c:barChart>
      <c:catAx>
        <c:axId val="15725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257728"/>
        <c:crosses val="autoZero"/>
        <c:auto val="1"/>
        <c:lblAlgn val="ctr"/>
        <c:lblOffset val="100"/>
        <c:tickLblSkip val="1"/>
        <c:tickMarkSkip val="1"/>
        <c:noMultiLvlLbl val="0"/>
      </c:catAx>
      <c:valAx>
        <c:axId val="15725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51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1399</c:v>
                </c:pt>
                <c:pt idx="5">
                  <c:v>1359</c:v>
                </c:pt>
                <c:pt idx="8">
                  <c:v>1329</c:v>
                </c:pt>
                <c:pt idx="11">
                  <c:v>1313</c:v>
                </c:pt>
                <c:pt idx="14">
                  <c:v>1310</c:v>
                </c:pt>
              </c:numCache>
            </c:numRef>
          </c:val>
          <c:extLst xmlns:c16r2="http://schemas.microsoft.com/office/drawing/2015/06/chart">
            <c:ext xmlns:c16="http://schemas.microsoft.com/office/drawing/2014/chart" uri="{C3380CC4-5D6E-409C-BE32-E72D297353CC}">
              <c16:uniqueId val="{00000000-445B-43B8-8ACF-9F1E68D73D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45B-43B8-8ACF-9F1E68D73D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7</c:v>
                </c:pt>
                <c:pt idx="6">
                  <c:v>6</c:v>
                </c:pt>
                <c:pt idx="9">
                  <c:v>6</c:v>
                </c:pt>
                <c:pt idx="12">
                  <c:v>12</c:v>
                </c:pt>
              </c:numCache>
            </c:numRef>
          </c:val>
          <c:extLst xmlns:c16r2="http://schemas.microsoft.com/office/drawing/2015/06/chart">
            <c:ext xmlns:c16="http://schemas.microsoft.com/office/drawing/2014/chart" uri="{C3380CC4-5D6E-409C-BE32-E72D297353CC}">
              <c16:uniqueId val="{00000002-445B-43B8-8ACF-9F1E68D73D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100</c:v>
                </c:pt>
                <c:pt idx="3">
                  <c:v>39</c:v>
                </c:pt>
                <c:pt idx="6">
                  <c:v>46</c:v>
                </c:pt>
                <c:pt idx="9">
                  <c:v>47</c:v>
                </c:pt>
                <c:pt idx="12">
                  <c:v>52</c:v>
                </c:pt>
              </c:numCache>
            </c:numRef>
          </c:val>
          <c:extLst xmlns:c16r2="http://schemas.microsoft.com/office/drawing/2015/06/chart">
            <c:ext xmlns:c16="http://schemas.microsoft.com/office/drawing/2014/chart" uri="{C3380CC4-5D6E-409C-BE32-E72D297353CC}">
              <c16:uniqueId val="{00000003-445B-43B8-8ACF-9F1E68D73D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633</c:v>
                </c:pt>
                <c:pt idx="3">
                  <c:v>708</c:v>
                </c:pt>
                <c:pt idx="6">
                  <c:v>690</c:v>
                </c:pt>
                <c:pt idx="9">
                  <c:v>684</c:v>
                </c:pt>
                <c:pt idx="12">
                  <c:v>709</c:v>
                </c:pt>
              </c:numCache>
            </c:numRef>
          </c:val>
          <c:extLst xmlns:c16r2="http://schemas.microsoft.com/office/drawing/2015/06/chart">
            <c:ext xmlns:c16="http://schemas.microsoft.com/office/drawing/2014/chart" uri="{C3380CC4-5D6E-409C-BE32-E72D297353CC}">
              <c16:uniqueId val="{00000004-445B-43B8-8ACF-9F1E68D73D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5B-43B8-8ACF-9F1E68D73D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45B-43B8-8ACF-9F1E68D73D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1584</c:v>
                </c:pt>
                <c:pt idx="3">
                  <c:v>1596</c:v>
                </c:pt>
                <c:pt idx="6">
                  <c:v>1595</c:v>
                </c:pt>
                <c:pt idx="9">
                  <c:v>1580</c:v>
                </c:pt>
                <c:pt idx="12">
                  <c:v>1599</c:v>
                </c:pt>
              </c:numCache>
            </c:numRef>
          </c:val>
          <c:extLst xmlns:c16r2="http://schemas.microsoft.com/office/drawing/2015/06/chart">
            <c:ext xmlns:c16="http://schemas.microsoft.com/office/drawing/2014/chart" uri="{C3380CC4-5D6E-409C-BE32-E72D297353CC}">
              <c16:uniqueId val="{00000007-445B-43B8-8ACF-9F1E68D73D40}"/>
            </c:ext>
          </c:extLst>
        </c:ser>
        <c:dLbls>
          <c:showLegendKey val="0"/>
          <c:showVal val="0"/>
          <c:showCatName val="0"/>
          <c:showSerName val="0"/>
          <c:showPercent val="0"/>
          <c:showBubbleSize val="0"/>
        </c:dLbls>
        <c:gapWidth val="100"/>
        <c:overlap val="100"/>
        <c:axId val="153100288"/>
        <c:axId val="15310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925</c:v>
                </c:pt>
                <c:pt idx="2">
                  <c:v>#N/A</c:v>
                </c:pt>
                <c:pt idx="3">
                  <c:v>#N/A</c:v>
                </c:pt>
                <c:pt idx="4">
                  <c:v>991</c:v>
                </c:pt>
                <c:pt idx="5">
                  <c:v>#N/A</c:v>
                </c:pt>
                <c:pt idx="6">
                  <c:v>#N/A</c:v>
                </c:pt>
                <c:pt idx="7">
                  <c:v>1008</c:v>
                </c:pt>
                <c:pt idx="8">
                  <c:v>#N/A</c:v>
                </c:pt>
                <c:pt idx="9">
                  <c:v>#N/A</c:v>
                </c:pt>
                <c:pt idx="10">
                  <c:v>1004</c:v>
                </c:pt>
                <c:pt idx="11">
                  <c:v>#N/A</c:v>
                </c:pt>
                <c:pt idx="12">
                  <c:v>#N/A</c:v>
                </c:pt>
                <c:pt idx="13">
                  <c:v>1062</c:v>
                </c:pt>
                <c:pt idx="14">
                  <c:v>#N/A</c:v>
                </c:pt>
              </c:numCache>
            </c:numRef>
          </c:val>
          <c:smooth val="0"/>
          <c:extLst xmlns:c16r2="http://schemas.microsoft.com/office/drawing/2015/06/chart">
            <c:ext xmlns:c16="http://schemas.microsoft.com/office/drawing/2014/chart" uri="{C3380CC4-5D6E-409C-BE32-E72D297353CC}">
              <c16:uniqueId val="{00000008-445B-43B8-8ACF-9F1E68D73D40}"/>
            </c:ext>
          </c:extLst>
        </c:ser>
        <c:dLbls>
          <c:showLegendKey val="0"/>
          <c:showVal val="0"/>
          <c:showCatName val="0"/>
          <c:showSerName val="0"/>
          <c:showPercent val="0"/>
          <c:showBubbleSize val="0"/>
        </c:dLbls>
        <c:marker val="1"/>
        <c:smooth val="0"/>
        <c:axId val="153100288"/>
        <c:axId val="153101440"/>
      </c:lineChart>
      <c:catAx>
        <c:axId val="15310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101440"/>
        <c:crosses val="autoZero"/>
        <c:auto val="1"/>
        <c:lblAlgn val="ctr"/>
        <c:lblOffset val="100"/>
        <c:tickLblSkip val="1"/>
        <c:tickMarkSkip val="1"/>
        <c:noMultiLvlLbl val="0"/>
      </c:catAx>
      <c:valAx>
        <c:axId val="15310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0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14805</c:v>
                </c:pt>
                <c:pt idx="5">
                  <c:v>14877</c:v>
                </c:pt>
                <c:pt idx="8">
                  <c:v>15104</c:v>
                </c:pt>
                <c:pt idx="11">
                  <c:v>16280</c:v>
                </c:pt>
                <c:pt idx="14">
                  <c:v>17088</c:v>
                </c:pt>
              </c:numCache>
            </c:numRef>
          </c:val>
          <c:extLst xmlns:c16r2="http://schemas.microsoft.com/office/drawing/2015/06/chart">
            <c:ext xmlns:c16="http://schemas.microsoft.com/office/drawing/2014/chart" uri="{C3380CC4-5D6E-409C-BE32-E72D297353CC}">
              <c16:uniqueId val="{00000000-A82F-43F5-80B9-CA2EBFB4D5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1316</c:v>
                </c:pt>
                <c:pt idx="5">
                  <c:v>1102</c:v>
                </c:pt>
                <c:pt idx="8">
                  <c:v>947</c:v>
                </c:pt>
                <c:pt idx="11">
                  <c:v>739</c:v>
                </c:pt>
                <c:pt idx="14">
                  <c:v>641</c:v>
                </c:pt>
              </c:numCache>
            </c:numRef>
          </c:val>
          <c:extLst xmlns:c16r2="http://schemas.microsoft.com/office/drawing/2015/06/chart">
            <c:ext xmlns:c16="http://schemas.microsoft.com/office/drawing/2014/chart" uri="{C3380CC4-5D6E-409C-BE32-E72D297353CC}">
              <c16:uniqueId val="{00000001-A82F-43F5-80B9-CA2EBFB4D5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8152</c:v>
                </c:pt>
                <c:pt idx="5">
                  <c:v>8566</c:v>
                </c:pt>
                <c:pt idx="8">
                  <c:v>8444</c:v>
                </c:pt>
                <c:pt idx="11">
                  <c:v>8525</c:v>
                </c:pt>
                <c:pt idx="14">
                  <c:v>8636</c:v>
                </c:pt>
              </c:numCache>
            </c:numRef>
          </c:val>
          <c:extLst xmlns:c16r2="http://schemas.microsoft.com/office/drawing/2015/06/chart">
            <c:ext xmlns:c16="http://schemas.microsoft.com/office/drawing/2014/chart" uri="{C3380CC4-5D6E-409C-BE32-E72D297353CC}">
              <c16:uniqueId val="{00000002-A82F-43F5-80B9-CA2EBFB4D5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2F-43F5-80B9-CA2EBFB4D5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2F-43F5-80B9-CA2EBFB4D5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5-A82F-43F5-80B9-CA2EBFB4D5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1930</c:v>
                </c:pt>
                <c:pt idx="3">
                  <c:v>1862</c:v>
                </c:pt>
                <c:pt idx="6">
                  <c:v>1942</c:v>
                </c:pt>
                <c:pt idx="9">
                  <c:v>2003</c:v>
                </c:pt>
                <c:pt idx="12">
                  <c:v>2117</c:v>
                </c:pt>
              </c:numCache>
            </c:numRef>
          </c:val>
          <c:extLst xmlns:c16r2="http://schemas.microsoft.com/office/drawing/2015/06/chart">
            <c:ext xmlns:c16="http://schemas.microsoft.com/office/drawing/2014/chart" uri="{C3380CC4-5D6E-409C-BE32-E72D297353CC}">
              <c16:uniqueId val="{00000006-A82F-43F5-80B9-CA2EBFB4D5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506</c:v>
                </c:pt>
                <c:pt idx="3">
                  <c:v>577</c:v>
                </c:pt>
                <c:pt idx="6">
                  <c:v>592</c:v>
                </c:pt>
                <c:pt idx="9">
                  <c:v>741</c:v>
                </c:pt>
                <c:pt idx="12">
                  <c:v>802</c:v>
                </c:pt>
              </c:numCache>
            </c:numRef>
          </c:val>
          <c:extLst xmlns:c16r2="http://schemas.microsoft.com/office/drawing/2015/06/chart">
            <c:ext xmlns:c16="http://schemas.microsoft.com/office/drawing/2014/chart" uri="{C3380CC4-5D6E-409C-BE32-E72D297353CC}">
              <c16:uniqueId val="{00000007-A82F-43F5-80B9-CA2EBFB4D5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6040</c:v>
                </c:pt>
                <c:pt idx="3">
                  <c:v>6058</c:v>
                </c:pt>
                <c:pt idx="6">
                  <c:v>5626</c:v>
                </c:pt>
                <c:pt idx="9">
                  <c:v>5705</c:v>
                </c:pt>
                <c:pt idx="12">
                  <c:v>7235</c:v>
                </c:pt>
              </c:numCache>
            </c:numRef>
          </c:val>
          <c:extLst xmlns:c16r2="http://schemas.microsoft.com/office/drawing/2015/06/chart">
            <c:ext xmlns:c16="http://schemas.microsoft.com/office/drawing/2014/chart" uri="{C3380CC4-5D6E-409C-BE32-E72D297353CC}">
              <c16:uniqueId val="{00000008-A82F-43F5-80B9-CA2EBFB4D5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165</c:v>
                </c:pt>
                <c:pt idx="3">
                  <c:v>145</c:v>
                </c:pt>
                <c:pt idx="6">
                  <c:v>119</c:v>
                </c:pt>
                <c:pt idx="9">
                  <c:v>101</c:v>
                </c:pt>
                <c:pt idx="12">
                  <c:v>83</c:v>
                </c:pt>
              </c:numCache>
            </c:numRef>
          </c:val>
          <c:extLst xmlns:c16r2="http://schemas.microsoft.com/office/drawing/2015/06/chart">
            <c:ext xmlns:c16="http://schemas.microsoft.com/office/drawing/2014/chart" uri="{C3380CC4-5D6E-409C-BE32-E72D297353CC}">
              <c16:uniqueId val="{00000009-A82F-43F5-80B9-CA2EBFB4D5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15100</c:v>
                </c:pt>
                <c:pt idx="3">
                  <c:v>15240</c:v>
                </c:pt>
                <c:pt idx="6">
                  <c:v>15722</c:v>
                </c:pt>
                <c:pt idx="9">
                  <c:v>16622</c:v>
                </c:pt>
                <c:pt idx="12">
                  <c:v>17514</c:v>
                </c:pt>
              </c:numCache>
            </c:numRef>
          </c:val>
          <c:extLst xmlns:c16r2="http://schemas.microsoft.com/office/drawing/2015/06/chart">
            <c:ext xmlns:c16="http://schemas.microsoft.com/office/drawing/2014/chart" uri="{C3380CC4-5D6E-409C-BE32-E72D297353CC}">
              <c16:uniqueId val="{0000000A-A82F-43F5-80B9-CA2EBFB4D503}"/>
            </c:ext>
          </c:extLst>
        </c:ser>
        <c:dLbls>
          <c:showLegendKey val="0"/>
          <c:showVal val="0"/>
          <c:showCatName val="0"/>
          <c:showSerName val="0"/>
          <c:showPercent val="0"/>
          <c:showBubbleSize val="0"/>
        </c:dLbls>
        <c:gapWidth val="100"/>
        <c:overlap val="100"/>
        <c:axId val="157659136"/>
        <c:axId val="157661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1386</c:v>
                </c:pt>
                <c:pt idx="14">
                  <c:v>#N/A</c:v>
                </c:pt>
              </c:numCache>
            </c:numRef>
          </c:val>
          <c:smooth val="0"/>
          <c:extLst xmlns:c16r2="http://schemas.microsoft.com/office/drawing/2015/06/chart">
            <c:ext xmlns:c16="http://schemas.microsoft.com/office/drawing/2014/chart" uri="{C3380CC4-5D6E-409C-BE32-E72D297353CC}">
              <c16:uniqueId val="{0000000B-A82F-43F5-80B9-CA2EBFB4D503}"/>
            </c:ext>
          </c:extLst>
        </c:ser>
        <c:dLbls>
          <c:showLegendKey val="0"/>
          <c:showVal val="0"/>
          <c:showCatName val="0"/>
          <c:showSerName val="0"/>
          <c:showPercent val="0"/>
          <c:showBubbleSize val="0"/>
        </c:dLbls>
        <c:marker val="1"/>
        <c:smooth val="0"/>
        <c:axId val="157659136"/>
        <c:axId val="157661056"/>
      </c:lineChart>
      <c:catAx>
        <c:axId val="1576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661056"/>
        <c:crosses val="autoZero"/>
        <c:auto val="1"/>
        <c:lblAlgn val="ctr"/>
        <c:lblOffset val="100"/>
        <c:tickLblSkip val="1"/>
        <c:tickMarkSkip val="1"/>
        <c:noMultiLvlLbl val="0"/>
      </c:catAx>
      <c:valAx>
        <c:axId val="15766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3757</c:v>
                </c:pt>
                <c:pt idx="1">
                  <c:v>3797</c:v>
                </c:pt>
                <c:pt idx="2">
                  <c:v>3836</c:v>
                </c:pt>
              </c:numCache>
            </c:numRef>
          </c:val>
          <c:extLst xmlns:c16r2="http://schemas.microsoft.com/office/drawing/2015/06/chart">
            <c:ext xmlns:c16="http://schemas.microsoft.com/office/drawing/2014/chart" uri="{C3380CC4-5D6E-409C-BE32-E72D297353CC}">
              <c16:uniqueId val="{00000000-B7A5-4B30-A5F7-FD48B588C3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806</c:v>
                </c:pt>
                <c:pt idx="1">
                  <c:v>669</c:v>
                </c:pt>
                <c:pt idx="2">
                  <c:v>532</c:v>
                </c:pt>
              </c:numCache>
            </c:numRef>
          </c:val>
          <c:extLst xmlns:c16r2="http://schemas.microsoft.com/office/drawing/2015/06/chart">
            <c:ext xmlns:c16="http://schemas.microsoft.com/office/drawing/2014/chart" uri="{C3380CC4-5D6E-409C-BE32-E72D297353CC}">
              <c16:uniqueId val="{00000001-B7A5-4B30-A5F7-FD48B588C3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2022</c:v>
                </c:pt>
                <c:pt idx="1">
                  <c:v>2095</c:v>
                </c:pt>
                <c:pt idx="2">
                  <c:v>2223</c:v>
                </c:pt>
              </c:numCache>
            </c:numRef>
          </c:val>
          <c:extLst xmlns:c16r2="http://schemas.microsoft.com/office/drawing/2015/06/chart">
            <c:ext xmlns:c16="http://schemas.microsoft.com/office/drawing/2014/chart" uri="{C3380CC4-5D6E-409C-BE32-E72D297353CC}">
              <c16:uniqueId val="{00000002-B7A5-4B30-A5F7-FD48B588C3B7}"/>
            </c:ext>
          </c:extLst>
        </c:ser>
        <c:dLbls>
          <c:showLegendKey val="0"/>
          <c:showVal val="0"/>
          <c:showCatName val="0"/>
          <c:showSerName val="0"/>
          <c:showPercent val="0"/>
          <c:showBubbleSize val="0"/>
        </c:dLbls>
        <c:gapWidth val="120"/>
        <c:overlap val="100"/>
        <c:axId val="153256704"/>
        <c:axId val="153258240"/>
      </c:barChart>
      <c:catAx>
        <c:axId val="15325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258240"/>
        <c:crosses val="autoZero"/>
        <c:auto val="1"/>
        <c:lblAlgn val="ctr"/>
        <c:lblOffset val="100"/>
        <c:tickLblSkip val="1"/>
        <c:tickMarkSkip val="1"/>
        <c:noMultiLvlLbl val="0"/>
      </c:catAx>
      <c:valAx>
        <c:axId val="153258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325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年度から第三セクター等改革推進債が増加し、以降は横ばいで推移している。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年度から水道事業会計において、ありあけ浄水場の給水開始に伴い、その償還が始まったことで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増加、以降は減少傾向である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年度は雨水対策としての下水道事業会計への繰入金が増加した。</a:t>
          </a:r>
          <a:endParaRPr kumimoji="0"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・組合等が起こした地方債の元利償還金に対する負担金等：有明広域行政事務組合と大牟田・荒尾清掃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施設組合の負担金である。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年度から工業団地土地購入として発生した。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・算入公債費等：過去の起債に対する基準財政需要額であり、横ばいで推移している。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年度から増減があるものの、ほぼ横ばいで推移している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年度に競馬組合解散に伴う第三セクター等改革推進債の起債により増加。以降は微減で推移していたが、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年度から増加傾向にあり、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年度は学校給食施設設備事業等により増加となっている。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・債務負担行為に基づく支出予定額：近年、新たな事業を行っていないことから減少傾向にある。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・公営企業債等繰入見込額：減少傾向であるが、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新病院建設事業にて本体工事着工となり、病院事業会計</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において増加となっている。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・組合等負担等見込額：有明広域行政事務組合、大牟田・荒尾清掃施設組合の負担金であり、Ｈ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年度から増加傾向にあり、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年度は、南関分署及び長洲分署庁舎建設事業の影響で増加となっている。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年度は財政調整基金を取り崩したため減少したが増加傾向にあり、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年度も財政調整基金やふるさと応援基金に積立てた。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熊本県荒尾市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「財政調整基金」には前年度の決算剰余金等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百万円を積み立てた。また、一般廃棄物処理施設の大規模改修等に備えるため、「荒尾市の一般廃棄物処理施設建設基金」に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百万円を積み立て、ふるさと納税寄付金を「ふるさと応援基金」に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百万円を積み立てた一方で、「ふるさと応援基金」からふるさと納税事業費の財源として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今後も「財政調整基金」＋「減債基金」で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億円以上を維持する方針である。短期的には「荒尾市の一般廃棄物処理施設建設基金」について、継続して一定額を積み増ししていく予定である。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ふるさと応援基金：個性豊かな活力のあるふるさとづくりに役立てる事業の推進。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荒尾市の一般廃棄物処理施設建設基金：一般廃棄物処理施設建設に備える。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公共施設整備基金：公共施設の整備に要する財源の確保。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ふるさと応援基金：寄附金及び利子収入の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百万円を積み立てた。一方で、ふるさと納税事業費の財源として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荒尾市の一般廃棄物処理施設建設基金：一般廃棄物処理施設の大規模改修等に備えて、財政事情を考慮しながら、継続して一定額を積み立てる。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歴史や文化を活かしたふるさとづくり事業や、市民と行政の協働によるふるさとの元気づくり事業など、ふるさと荒尾の発展に寄与する事業に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、積極的に活用していく。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公共施設整備基金：公共施設の大規模更新を控え、公共施設総合管理計画に基づき個別施設計画を策定した上で、基金の活用について検討していく。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前年度の決算剰余金等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百万円を積み立て、取り崩しは行わなかった。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道の駅の建設、土区画整理事業の推進やその他老朽化した公共施設の更新など控えているため、安定かつ持続可能な財政健全を維持しながら、必要に応じて取り崩しを行っていく予定である。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年度第三セクター債元利償還金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百万円を取り崩し、償還を行った。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第三セクター債については、令和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年度に償還が終了した。今後は財政状況に応じて取り崩しを検討する。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50,976
50,634
57.37
28,998,019
28,275,364
510,684
12,635,369
17,513,915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旧産炭地域で高齢化の進んだ本市は、歳入に占める地方交付税の割合が高く、財政力指数が類似団体平均を下回っているが、近年は微増傾向にある。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年度に策定した「荒尾市行政経営計画」に基づき、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等を活用した業務効率化や基金等の運用益の拡大等を図り、財政健全化を推進する。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扶助費を中心に義務的経費の割合が高く、経常収支比率は慢性的に高い傾向にある。扶助費の減や地方交付税の増等により、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年度に引き続き減少しており、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％の減少になった。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今後も経常経費抑制努力及び各種経常一般財源確保策等により、財政体質の弾力性向上に努める。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97282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101699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116586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10700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116586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01217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49022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101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158259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78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109999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類似団体平均に比べ、人件費、物件費ともに低く推移している。これまでの行財政改革の効果が出ているものと考えられる。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一方で、若年層の職員の割合が高いことから人件費が類似団体と比べて低くなっていることが考えられるが、今後は昇給による人件費増額が見込まれる。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人件費削減策として、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年度からＲＰＡやＡＩ－ＯＣＲなどＩＣＴを活用した定例的な業務の効率化を推進しており、経費削減に努めていく。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130914</xdr:rowOff>
    </xdr:from>
    <xdr:to>
      <xdr:col>23</xdr:col>
      <xdr:colOff>133350</xdr:colOff>
      <xdr:row>82</xdr:row>
      <xdr:rowOff>85665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4018364"/>
          <a:ext cx="838200" cy="12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1141</xdr:rowOff>
    </xdr:from>
    <xdr:to>
      <xdr:col>19</xdr:col>
      <xdr:colOff>133350</xdr:colOff>
      <xdr:row>81</xdr:row>
      <xdr:rowOff>130914</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3888591"/>
          <a:ext cx="889000" cy="12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90940</xdr:rowOff>
    </xdr:from>
    <xdr:to>
      <xdr:col>15</xdr:col>
      <xdr:colOff>82550</xdr:colOff>
      <xdr:row>81</xdr:row>
      <xdr:rowOff>1141</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3806940"/>
          <a:ext cx="889000" cy="8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39889</xdr:rowOff>
    </xdr:from>
    <xdr:to>
      <xdr:col>11</xdr:col>
      <xdr:colOff>31750</xdr:colOff>
      <xdr:row>80</xdr:row>
      <xdr:rowOff>90940</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3755889"/>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34865</xdr:rowOff>
    </xdr:from>
    <xdr:to>
      <xdr:col>23</xdr:col>
      <xdr:colOff>184150</xdr:colOff>
      <xdr:row>82</xdr:row>
      <xdr:rowOff>136465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51392</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39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80114</xdr:rowOff>
    </xdr:from>
    <xdr:to>
      <xdr:col>19</xdr:col>
      <xdr:colOff>184150</xdr:colOff>
      <xdr:row>82</xdr:row>
      <xdr:rowOff>10264</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39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20441</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73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121791</xdr:rowOff>
    </xdr:from>
    <xdr:to>
      <xdr:col>15</xdr:col>
      <xdr:colOff>133350</xdr:colOff>
      <xdr:row>81</xdr:row>
      <xdr:rowOff>51941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383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62118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60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40140</xdr:rowOff>
    </xdr:from>
    <xdr:to>
      <xdr:col>11</xdr:col>
      <xdr:colOff>82550</xdr:colOff>
      <xdr:row>80</xdr:row>
      <xdr:rowOff>141740</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3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151917</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52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160539</xdr:rowOff>
    </xdr:from>
    <xdr:to>
      <xdr:col>7</xdr:col>
      <xdr:colOff>31750</xdr:colOff>
      <xdr:row>80</xdr:row>
      <xdr:rowOff>90689</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37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100866</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47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給与制度の総合的見直しについては、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月に給料表の水準を平均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％引き下げた。また、給料表の改定も例年、国に準拠した対応をしている。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前後で推移していたが、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下となり、また、類似団体の平均と比較しても、大幅に下回っている状況である。これは、専門性の高い職務に対応するため、任期付職員が増加しており、その給料設定が年齢・経験年数に対して低い傾向であることが主な要因として考えられる。今後も他団体の状況を踏まえて、必要に応じて給与制度を見直し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81</xdr:row>
      <xdr:rowOff>166007</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4053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115207</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5290800" y="140534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29936</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4401800" y="141741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84</xdr:row>
      <xdr:rowOff>168729</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3512800" y="1426028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115207</xdr:rowOff>
    </xdr:from>
    <xdr:to>
      <xdr:col>77</xdr:col>
      <xdr:colOff>95250</xdr:colOff>
      <xdr:row>82</xdr:row>
      <xdr:rowOff>45357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55534</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の行財政改革による大幅な職員削減により、全国平均、熊本県平均を下回っている状況である。近年は、地方分権の進展による業務量の増大や住民ニーズの多様化への対応、また、新たなまちづくりに関する様々な事業への取組等のため、ここ数年にわたり、正規職員や任期付職員を含め人員増を行い、類似団体の平均を若干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将来的な人口減と行政サービスの質と量のバランスを図るとともに、行政</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を積極的に推進することで、適正な定員管理に取り組んでいく。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109326</xdr:rowOff>
    </xdr:from>
    <xdr:to>
      <xdr:col>81</xdr:col>
      <xdr:colOff>44450</xdr:colOff>
      <xdr:row>61</xdr:row>
      <xdr:rowOff>127423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56777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97261</xdr:rowOff>
    </xdr:from>
    <xdr:to>
      <xdr:col>77</xdr:col>
      <xdr:colOff>44450</xdr:colOff>
      <xdr:row>61</xdr:row>
      <xdr:rowOff>109326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555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61066</xdr:rowOff>
    </xdr:from>
    <xdr:to>
      <xdr:col>72</xdr:col>
      <xdr:colOff>203200</xdr:colOff>
      <xdr:row>61</xdr:row>
      <xdr:rowOff>97261</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5195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40957</xdr:rowOff>
    </xdr:from>
    <xdr:to>
      <xdr:col>68</xdr:col>
      <xdr:colOff>152400</xdr:colOff>
      <xdr:row>61</xdr:row>
      <xdr:rowOff>61066</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49940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76623</xdr:rowOff>
    </xdr:from>
    <xdr:to>
      <xdr:col>81</xdr:col>
      <xdr:colOff>95250</xdr:colOff>
      <xdr:row>62</xdr:row>
      <xdr:rowOff>6773</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48700</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58526</xdr:rowOff>
    </xdr:from>
    <xdr:to>
      <xdr:col>77</xdr:col>
      <xdr:colOff>95250</xdr:colOff>
      <xdr:row>61</xdr:row>
      <xdr:rowOff>160126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144903</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60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46461</xdr:rowOff>
    </xdr:from>
    <xdr:to>
      <xdr:col>73</xdr:col>
      <xdr:colOff>44450</xdr:colOff>
      <xdr:row>61</xdr:row>
      <xdr:rowOff>148061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132838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10266</xdr:rowOff>
    </xdr:from>
    <xdr:to>
      <xdr:col>68</xdr:col>
      <xdr:colOff>203200</xdr:colOff>
      <xdr:row>61</xdr:row>
      <xdr:rowOff>111866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96643</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55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161607</xdr:rowOff>
    </xdr:from>
    <xdr:to>
      <xdr:col>64</xdr:col>
      <xdr:colOff>152400</xdr:colOff>
      <xdr:row>61</xdr:row>
      <xdr:rowOff>91757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76534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２年度と比べて増減はなく、単年度でみても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年度に対して元利償還金の増加したが、分母となる標準財政規模も増加したため、増減がなかったものの、依然として類似団体平均を上回っている。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今後控えている新市民病院建設事業や土地区画整理事業、公共施設の老朽化対策事業について、緊急度や住民ニーズを的確に把握し、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起債に過度に頼ることのない財政運営に努める。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138006</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179800" y="7338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138006</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5290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138006</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138006</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3512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将来負担額について、地方債現在高（学校教育施設債＋</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百万円）及び病院事業に係る地方債の償還に充てるための一般会計等からの繰入れ見込み額が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百万円増加したことから、将来負担比率は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今後も公共施設の老朽化等による更新・改修工事や、市民病院建替事業や土地区画整理事業など、多額の臨時的経費の発生が見込まれ、基金の取崩しが予想されるため、将来への負担が急激に増加しないように、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53851</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45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69850</xdr:rowOff>
    </xdr:from>
    <xdr:ext cx="9544050" cy="425758"/>
    <xdr:sp macro="" textlink="">
      <xdr:nvSpPr>
        <xdr:cNvPr id="462" name="テキスト ボックス 461">
          <a:extLst>
            <a:ext uri="{FF2B5EF4-FFF2-40B4-BE49-F238E27FC236}">
              <a16:creationId xmlns:a16="http://schemas.microsoft.com/office/drawing/2014/main" xmlns="" id="{00000000-0008-0000-0300-000022000000}"/>
            </a:ext>
          </a:extLst>
        </xdr:cNvPr>
        <xdr:cNvSpPr txBox="1"/>
      </xdr:nvSpPr>
      <xdr:spPr>
        <a:xfrm>
          <a:off x="762000" y="4527550"/>
          <a:ext cx="95440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（市町村においては人口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50,976
50,634
57.37
28,998,019
28,275,364
510,684
12,635,369
17,513,915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年度は会計年度任用職員報酬の増に伴い、大幅な増加も想定されたが、分母となる計上財源の増により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今後しばらくは退職者数の見込も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名未満で推移する一方、若年層の職員の昇給による増額が少しずつ見込まれることから、ＲＰＡやＡＩ－ＯＣＲなどＩＣＴを活用した定例的な業務の効率化を推進し、人件費の削減に努める。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595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31750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39370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02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が類似団体平均より低くなっているのは、行財政改革による事務事業の見直しなどにより、経費節減に努めた効果が表れていると考えられる。今後も引き続き水準を抑えるよう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ポイント増加している。主な要因としては、従来から臨時的経費として取り扱ってきたリサイクル業務委託事業費及びごみ収集業務委託事業費を、経常経費に見直したことによる。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148771</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4293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29029</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374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13</xdr:row>
      <xdr:rowOff>146050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34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58964</xdr:rowOff>
    </xdr:from>
    <xdr:to>
      <xdr:col>69</xdr:col>
      <xdr:colOff>92075</xdr:colOff>
      <xdr:row>13</xdr:row>
      <xdr:rowOff>113393</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28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8164</xdr:rowOff>
    </xdr:from>
    <xdr:to>
      <xdr:col>65</xdr:col>
      <xdr:colOff>53975</xdr:colOff>
      <xdr:row>13</xdr:row>
      <xdr:rowOff>109764</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119941</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ポイント減少している。主な要因としては、管内外私立保育所運営費の減が挙げられる。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各種社会保障関連経費については、今後も少子・高齢化の進行や制度改正等により、大きな増額が見込まれる。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9978</xdr:rowOff>
    </xdr:from>
    <xdr:to>
      <xdr:col>24</xdr:col>
      <xdr:colOff>25400</xdr:colOff>
      <xdr:row>59</xdr:row>
      <xdr:rowOff>118835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101255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60</xdr:row>
      <xdr:rowOff>67128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102343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67128</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10299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140607</xdr:rowOff>
    </xdr:from>
    <xdr:to>
      <xdr:col>11</xdr:col>
      <xdr:colOff>9525</xdr:colOff>
      <xdr:row>60</xdr:row>
      <xdr:rowOff>12700</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1025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130628</xdr:rowOff>
    </xdr:from>
    <xdr:to>
      <xdr:col>24</xdr:col>
      <xdr:colOff>76200</xdr:colOff>
      <xdr:row>59</xdr:row>
      <xdr:rowOff>60778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102705</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16328</xdr:rowOff>
    </xdr:from>
    <xdr:to>
      <xdr:col>15</xdr:col>
      <xdr:colOff>149225</xdr:colOff>
      <xdr:row>60</xdr:row>
      <xdr:rowOff>117928</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102705</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89807</xdr:rowOff>
    </xdr:from>
    <xdr:to>
      <xdr:col>6</xdr:col>
      <xdr:colOff>171450</xdr:colOff>
      <xdr:row>60</xdr:row>
      <xdr:rowOff>19957</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4734</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主な要因としては、後期高齢者医療費における療養給付費負担金の増、介護特会における介護保険給付費及び保険料軽減操出金の増、国保特会における事務費操出金の減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高齢化率の上昇や医療技術の高度化により、特別会計への繰出金は、今後も増加が見込まれる。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75293</xdr:rowOff>
    </xdr:from>
    <xdr:to>
      <xdr:col>82</xdr:col>
      <xdr:colOff>107950</xdr:colOff>
      <xdr:row>59</xdr:row>
      <xdr:rowOff>151493</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5671800" y="10190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140607</xdr:rowOff>
    </xdr:from>
    <xdr:to>
      <xdr:col>78</xdr:col>
      <xdr:colOff>69850</xdr:colOff>
      <xdr:row>59</xdr:row>
      <xdr:rowOff>151493</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1025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64407</xdr:rowOff>
    </xdr:from>
    <xdr:to>
      <xdr:col>73</xdr:col>
      <xdr:colOff>180975</xdr:colOff>
      <xdr:row>59</xdr:row>
      <xdr:rowOff>140607</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10179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64407</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10169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24493</xdr:rowOff>
    </xdr:from>
    <xdr:to>
      <xdr:col>82</xdr:col>
      <xdr:colOff>158750</xdr:colOff>
      <xdr:row>59</xdr:row>
      <xdr:rowOff>126093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168020</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100693</xdr:rowOff>
    </xdr:from>
    <xdr:to>
      <xdr:col>78</xdr:col>
      <xdr:colOff>120650</xdr:colOff>
      <xdr:row>60</xdr:row>
      <xdr:rowOff>30843</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15620</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89807</xdr:rowOff>
    </xdr:from>
    <xdr:to>
      <xdr:col>74</xdr:col>
      <xdr:colOff>31750</xdr:colOff>
      <xdr:row>60</xdr:row>
      <xdr:rowOff>19957</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4734</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ポイント増加している。主な要因としては、下水道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事業会計及び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市民病院会計に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対する繰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出金の増加等が挙げられる。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1270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5671800" y="6299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127000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4782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893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140716</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004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公債費に係る経常収支比率は、これまでの行財政改革の成果により、類似団体平均と比べて低い水準で推移している。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今後は、公共施設の老朽化対策事業や土地区画整理事業等により増加が見込まれるが、起債に過度に頼ることのない財政運営に努める。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xmlns=""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xmlns=""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xmlns=""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35561</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987800" y="13027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xmlns=""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50800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3098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50800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2209800" y="1308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50800</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a:off x="1320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94" name="公債費該当値テキスト">
          <a:extLst>
            <a:ext uri="{FF2B5EF4-FFF2-40B4-BE49-F238E27FC236}">
              <a16:creationId xmlns:a16="http://schemas.microsoft.com/office/drawing/2014/main" xmlns="" id="{00000000-0008-0000-0400-00008A010000}"/>
            </a:ext>
          </a:extLst>
        </xdr:cNvPr>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年度までは類似団体平均を大きく上回っていたが、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年度より人件費が減少したこと等に伴い、類似団体平均と同じ水準となっていたが、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年度は補助費の経常収支比率が大きく増加していることから、類似団体平均を上回った。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xmlns=""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xmlns=""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xmlns=""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53848</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5671800" y="133995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xmlns=""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62992</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4782800" y="13426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62992</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893800" y="133629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3556</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flipV="1">
          <a:off x="13004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3" name="公債費以外該当値テキスト">
          <a:extLst>
            <a:ext uri="{FF2B5EF4-FFF2-40B4-BE49-F238E27FC236}">
              <a16:creationId xmlns:a16="http://schemas.microsoft.com/office/drawing/2014/main" xmlns="" id="{00000000-0008-0000-0400-0000C5010000}"/>
            </a:ext>
          </a:extLst>
        </xdr:cNvPr>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123969</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4401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64533</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2623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39376</xdr:rowOff>
    </xdr:from>
    <xdr:to>
      <xdr:col>29</xdr:col>
      <xdr:colOff>127000</xdr:colOff>
      <xdr:row>17</xdr:row>
      <xdr:rowOff>73061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001651"/>
          <a:ext cx="647700" cy="3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73061</xdr:rowOff>
    </xdr:from>
    <xdr:to>
      <xdr:col>26</xdr:col>
      <xdr:colOff>50800</xdr:colOff>
      <xdr:row>17</xdr:row>
      <xdr:rowOff>127909</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035336"/>
          <a:ext cx="698500" cy="5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127909</xdr:rowOff>
    </xdr:from>
    <xdr:to>
      <xdr:col>22</xdr:col>
      <xdr:colOff>114300</xdr:colOff>
      <xdr:row>18</xdr:row>
      <xdr:rowOff>8890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090184"/>
          <a:ext cx="698500" cy="52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8890</xdr:rowOff>
    </xdr:from>
    <xdr:to>
      <xdr:col>18</xdr:col>
      <xdr:colOff>177800</xdr:colOff>
      <xdr:row>18</xdr:row>
      <xdr:rowOff>45172</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142615"/>
          <a:ext cx="698500" cy="36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160026</xdr:rowOff>
    </xdr:from>
    <xdr:to>
      <xdr:col>29</xdr:col>
      <xdr:colOff>177800</xdr:colOff>
      <xdr:row>17</xdr:row>
      <xdr:rowOff>90176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950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5103</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79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22261</xdr:rowOff>
    </xdr:from>
    <xdr:to>
      <xdr:col>26</xdr:col>
      <xdr:colOff>101600</xdr:colOff>
      <xdr:row>17</xdr:row>
      <xdr:rowOff>123861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98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134038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75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77109</xdr:rowOff>
    </xdr:from>
    <xdr:to>
      <xdr:col>22</xdr:col>
      <xdr:colOff>165100</xdr:colOff>
      <xdr:row>18</xdr:row>
      <xdr:rowOff>7259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03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17436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80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129540</xdr:rowOff>
    </xdr:from>
    <xdr:to>
      <xdr:col>19</xdr:col>
      <xdr:colOff>38100</xdr:colOff>
      <xdr:row>18</xdr:row>
      <xdr:rowOff>59690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09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69867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165822</xdr:rowOff>
    </xdr:from>
    <xdr:to>
      <xdr:col>15</xdr:col>
      <xdr:colOff>101600</xdr:colOff>
      <xdr:row>18</xdr:row>
      <xdr:rowOff>95972</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12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80749</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2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336887</xdr:rowOff>
    </xdr:from>
    <xdr:to>
      <xdr:col>29</xdr:col>
      <xdr:colOff>127000</xdr:colOff>
      <xdr:row>35</xdr:row>
      <xdr:rowOff>39153</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604337"/>
          <a:ext cx="647700" cy="4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39153</xdr:rowOff>
    </xdr:from>
    <xdr:to>
      <xdr:col>26</xdr:col>
      <xdr:colOff>50800</xdr:colOff>
      <xdr:row>35</xdr:row>
      <xdr:rowOff>43006</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4305300" y="6649503"/>
          <a:ext cx="6985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43006</xdr:rowOff>
    </xdr:from>
    <xdr:to>
      <xdr:col>22</xdr:col>
      <xdr:colOff>114300</xdr:colOff>
      <xdr:row>35</xdr:row>
      <xdr:rowOff>61881</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6653356"/>
          <a:ext cx="698500" cy="1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61881</xdr:rowOff>
    </xdr:from>
    <xdr:to>
      <xdr:col>18</xdr:col>
      <xdr:colOff>177800</xdr:colOff>
      <xdr:row>35</xdr:row>
      <xdr:rowOff>108810</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672231"/>
          <a:ext cx="698500" cy="4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286087</xdr:rowOff>
    </xdr:from>
    <xdr:to>
      <xdr:col>29</xdr:col>
      <xdr:colOff>177800</xdr:colOff>
      <xdr:row>35</xdr:row>
      <xdr:rowOff>44787</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55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131165</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39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331253</xdr:rowOff>
    </xdr:from>
    <xdr:to>
      <xdr:col>26</xdr:col>
      <xdr:colOff>101600</xdr:colOff>
      <xdr:row>35</xdr:row>
      <xdr:rowOff>89953</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59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100129</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367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335106</xdr:rowOff>
    </xdr:from>
    <xdr:to>
      <xdr:col>22</xdr:col>
      <xdr:colOff>165100</xdr:colOff>
      <xdr:row>35</xdr:row>
      <xdr:rowOff>93806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602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103983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37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11081</xdr:rowOff>
    </xdr:from>
    <xdr:to>
      <xdr:col>19</xdr:col>
      <xdr:colOff>38100</xdr:colOff>
      <xdr:row>35</xdr:row>
      <xdr:rowOff>112681</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62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122858</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39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58010</xdr:rowOff>
    </xdr:from>
    <xdr:to>
      <xdr:col>15</xdr:col>
      <xdr:colOff>101600</xdr:colOff>
      <xdr:row>35</xdr:row>
      <xdr:rowOff>159610</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66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169787</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43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50,976
50,634
57.37
28,998,019
28,275,364
510,684
12,635,369
17,513,915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49898</xdr:rowOff>
    </xdr:from>
    <xdr:to>
      <xdr:col>24</xdr:col>
      <xdr:colOff>63500</xdr:colOff>
      <xdr:row>37</xdr:row>
      <xdr:rowOff>64319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93548"/>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64319</xdr:rowOff>
    </xdr:from>
    <xdr:to>
      <xdr:col>19</xdr:col>
      <xdr:colOff>177800</xdr:colOff>
      <xdr:row>37</xdr:row>
      <xdr:rowOff>131261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407969"/>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131261</xdr:rowOff>
    </xdr:from>
    <xdr:to>
      <xdr:col>15</xdr:col>
      <xdr:colOff>50800</xdr:colOff>
      <xdr:row>37</xdr:row>
      <xdr:rowOff>135890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74911"/>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135890</xdr:rowOff>
    </xdr:from>
    <xdr:to>
      <xdr:col>10</xdr:col>
      <xdr:colOff>114300</xdr:colOff>
      <xdr:row>38</xdr:row>
      <xdr:rowOff>5569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79540"/>
          <a:ext cx="8890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170548</xdr:rowOff>
    </xdr:from>
    <xdr:to>
      <xdr:col>24</xdr:col>
      <xdr:colOff>114300</xdr:colOff>
      <xdr:row>37</xdr:row>
      <xdr:rowOff>100698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148975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13519</xdr:rowOff>
    </xdr:from>
    <xdr:to>
      <xdr:col>20</xdr:col>
      <xdr:colOff>38100</xdr:colOff>
      <xdr:row>37</xdr:row>
      <xdr:rowOff>115119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106246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80461</xdr:rowOff>
    </xdr:from>
    <xdr:to>
      <xdr:col>15</xdr:col>
      <xdr:colOff>101600</xdr:colOff>
      <xdr:row>38</xdr:row>
      <xdr:rowOff>10611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4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1738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85090</xdr:rowOff>
    </xdr:from>
    <xdr:to>
      <xdr:col>10</xdr:col>
      <xdr:colOff>165100</xdr:colOff>
      <xdr:row>38</xdr:row>
      <xdr:rowOff>15240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6367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126219</xdr:rowOff>
    </xdr:from>
    <xdr:to>
      <xdr:col>6</xdr:col>
      <xdr:colOff>38100</xdr:colOff>
      <xdr:row>38</xdr:row>
      <xdr:rowOff>56369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47496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144285</xdr:rowOff>
    </xdr:from>
    <xdr:to>
      <xdr:col>24</xdr:col>
      <xdr:colOff>63500</xdr:colOff>
      <xdr:row>57</xdr:row>
      <xdr:rowOff>91034</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745485"/>
          <a:ext cx="838200" cy="1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91034</xdr:rowOff>
    </xdr:from>
    <xdr:to>
      <xdr:col>19</xdr:col>
      <xdr:colOff>177800</xdr:colOff>
      <xdr:row>58</xdr:row>
      <xdr:rowOff>10096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863684"/>
          <a:ext cx="889000" cy="9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10096</xdr:rowOff>
    </xdr:from>
    <xdr:to>
      <xdr:col>15</xdr:col>
      <xdr:colOff>50800</xdr:colOff>
      <xdr:row>58</xdr:row>
      <xdr:rowOff>71793</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954196"/>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71793</xdr:rowOff>
    </xdr:from>
    <xdr:to>
      <xdr:col>10</xdr:col>
      <xdr:colOff>114300</xdr:colOff>
      <xdr:row>58</xdr:row>
      <xdr:rowOff>101194</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10015893"/>
          <a:ext cx="8890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93485</xdr:rowOff>
    </xdr:from>
    <xdr:to>
      <xdr:col>24</xdr:col>
      <xdr:colOff>114300</xdr:colOff>
      <xdr:row>57</xdr:row>
      <xdr:rowOff>23635</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6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71912</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6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40234</xdr:rowOff>
    </xdr:from>
    <xdr:to>
      <xdr:col>20</xdr:col>
      <xdr:colOff>38100</xdr:colOff>
      <xdr:row>57</xdr:row>
      <xdr:rowOff>141834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132961</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9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130746</xdr:rowOff>
    </xdr:from>
    <xdr:to>
      <xdr:col>15</xdr:col>
      <xdr:colOff>101600</xdr:colOff>
      <xdr:row>58</xdr:row>
      <xdr:rowOff>60896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9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52023</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9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20993</xdr:rowOff>
    </xdr:from>
    <xdr:to>
      <xdr:col>10</xdr:col>
      <xdr:colOff>165100</xdr:colOff>
      <xdr:row>58</xdr:row>
      <xdr:rowOff>122593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9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113720</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100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50394</xdr:rowOff>
    </xdr:from>
    <xdr:to>
      <xdr:col>6</xdr:col>
      <xdr:colOff>38100</xdr:colOff>
      <xdr:row>58</xdr:row>
      <xdr:rowOff>151994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9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143121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100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110765</xdr:rowOff>
    </xdr:from>
    <xdr:to>
      <xdr:col>24</xdr:col>
      <xdr:colOff>63500</xdr:colOff>
      <xdr:row>78</xdr:row>
      <xdr:rowOff>111745</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483865"/>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110765</xdr:rowOff>
    </xdr:from>
    <xdr:to>
      <xdr:col>19</xdr:col>
      <xdr:colOff>177800</xdr:colOff>
      <xdr:row>78</xdr:row>
      <xdr:rowOff>128825</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3483865"/>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128825</xdr:rowOff>
    </xdr:from>
    <xdr:to>
      <xdr:col>15</xdr:col>
      <xdr:colOff>50800</xdr:colOff>
      <xdr:row>78</xdr:row>
      <xdr:rowOff>134736</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501925"/>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134736</xdr:rowOff>
    </xdr:from>
    <xdr:to>
      <xdr:col>10</xdr:col>
      <xdr:colOff>114300</xdr:colOff>
      <xdr:row>78</xdr:row>
      <xdr:rowOff>146689</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507836"/>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60945</xdr:rowOff>
    </xdr:from>
    <xdr:to>
      <xdr:col>24</xdr:col>
      <xdr:colOff>114300</xdr:colOff>
      <xdr:row>78</xdr:row>
      <xdr:rowOff>162545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4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83822</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28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59965</xdr:rowOff>
    </xdr:from>
    <xdr:to>
      <xdr:col>20</xdr:col>
      <xdr:colOff>38100</xdr:colOff>
      <xdr:row>78</xdr:row>
      <xdr:rowOff>161565</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6642</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20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78025</xdr:rowOff>
    </xdr:from>
    <xdr:to>
      <xdr:col>15</xdr:col>
      <xdr:colOff>101600</xdr:colOff>
      <xdr:row>79</xdr:row>
      <xdr:rowOff>8175</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4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24702</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22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83936</xdr:rowOff>
    </xdr:from>
    <xdr:to>
      <xdr:col>10</xdr:col>
      <xdr:colOff>165100</xdr:colOff>
      <xdr:row>79</xdr:row>
      <xdr:rowOff>14086</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30613</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2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95889</xdr:rowOff>
    </xdr:from>
    <xdr:to>
      <xdr:col>6</xdr:col>
      <xdr:colOff>38100</xdr:colOff>
      <xdr:row>79</xdr:row>
      <xdr:rowOff>26039</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17166</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5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41566</xdr:rowOff>
    </xdr:from>
    <xdr:to>
      <xdr:col>24</xdr:col>
      <xdr:colOff>63500</xdr:colOff>
      <xdr:row>95</xdr:row>
      <xdr:rowOff>83286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5986416"/>
          <a:ext cx="838200" cy="3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83286</xdr:rowOff>
    </xdr:from>
    <xdr:to>
      <xdr:col>19</xdr:col>
      <xdr:colOff>177800</xdr:colOff>
      <xdr:row>95</xdr:row>
      <xdr:rowOff>143700</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371036"/>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143700</xdr:rowOff>
    </xdr:from>
    <xdr:to>
      <xdr:col>15</xdr:col>
      <xdr:colOff>50800</xdr:colOff>
      <xdr:row>96</xdr:row>
      <xdr:rowOff>72161</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431450"/>
          <a:ext cx="889000" cy="9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72161</xdr:rowOff>
    </xdr:from>
    <xdr:to>
      <xdr:col>10</xdr:col>
      <xdr:colOff>114300</xdr:colOff>
      <xdr:row>96</xdr:row>
      <xdr:rowOff>76225</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531361"/>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162216</xdr:rowOff>
    </xdr:from>
    <xdr:to>
      <xdr:col>24</xdr:col>
      <xdr:colOff>114300</xdr:colOff>
      <xdr:row>93</xdr:row>
      <xdr:rowOff>92366</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59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13643</xdr:rowOff>
    </xdr:from>
    <xdr:ext cx="599010"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578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32486</xdr:rowOff>
    </xdr:from>
    <xdr:to>
      <xdr:col>20</xdr:col>
      <xdr:colOff>38100</xdr:colOff>
      <xdr:row>95</xdr:row>
      <xdr:rowOff>134086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3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150613</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497795" y="1609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92900</xdr:rowOff>
    </xdr:from>
    <xdr:to>
      <xdr:col>15</xdr:col>
      <xdr:colOff>101600</xdr:colOff>
      <xdr:row>96</xdr:row>
      <xdr:rowOff>23050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3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39577</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08795" y="1615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21361</xdr:rowOff>
    </xdr:from>
    <xdr:to>
      <xdr:col>10</xdr:col>
      <xdr:colOff>165100</xdr:colOff>
      <xdr:row>96</xdr:row>
      <xdr:rowOff>122961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48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139488</xdr:rowOff>
    </xdr:from>
    <xdr:ext cx="599010"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19795" y="1625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25425</xdr:rowOff>
    </xdr:from>
    <xdr:to>
      <xdr:col>6</xdr:col>
      <xdr:colOff>38100</xdr:colOff>
      <xdr:row>96</xdr:row>
      <xdr:rowOff>127025</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4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143552</xdr:rowOff>
    </xdr:from>
    <xdr:ext cx="599010"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30795" y="162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xmlns=""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a:extLst>
            <a:ext uri="{FF2B5EF4-FFF2-40B4-BE49-F238E27FC236}">
              <a16:creationId xmlns:a16="http://schemas.microsoft.com/office/drawing/2014/main" xmlns="" id="{00000000-0008-0000-0600-000025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a:extLst>
            <a:ext uri="{FF2B5EF4-FFF2-40B4-BE49-F238E27FC236}">
              <a16:creationId xmlns:a16="http://schemas.microsoft.com/office/drawing/2014/main" xmlns="" id="{00000000-0008-0000-0600-000027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145863</xdr:rowOff>
    </xdr:from>
    <xdr:to>
      <xdr:col>55</xdr:col>
      <xdr:colOff>0</xdr:colOff>
      <xdr:row>36</xdr:row>
      <xdr:rowOff>29572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9639300" y="5289363"/>
          <a:ext cx="838200" cy="9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88415</xdr:rowOff>
    </xdr:from>
    <xdr:ext cx="534377" cy="259045"/>
    <xdr:sp macro="" textlink="">
      <xdr:nvSpPr>
        <xdr:cNvPr id="298" name="補助費等平均値テキスト">
          <a:extLst>
            <a:ext uri="{FF2B5EF4-FFF2-40B4-BE49-F238E27FC236}">
              <a16:creationId xmlns:a16="http://schemas.microsoft.com/office/drawing/2014/main" xmlns="" id="{00000000-0008-0000-0600-00002A010000}"/>
            </a:ext>
          </a:extLst>
        </xdr:cNvPr>
        <xdr:cNvSpPr txBox="1"/>
      </xdr:nvSpPr>
      <xdr:spPr>
        <a:xfrm>
          <a:off x="10528300" y="626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145863</xdr:rowOff>
    </xdr:from>
    <xdr:to>
      <xdr:col>50</xdr:col>
      <xdr:colOff>114300</xdr:colOff>
      <xdr:row>37</xdr:row>
      <xdr:rowOff>6</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8750300" y="5289363"/>
          <a:ext cx="889000" cy="10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159766</xdr:rowOff>
    </xdr:from>
    <xdr:to>
      <xdr:col>50</xdr:col>
      <xdr:colOff>165100</xdr:colOff>
      <xdr:row>31</xdr:row>
      <xdr:rowOff>89916</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9588500" y="530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81043</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339795" y="53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xdr:rowOff>
    </xdr:from>
    <xdr:to>
      <xdr:col>45</xdr:col>
      <xdr:colOff>177800</xdr:colOff>
      <xdr:row>37</xdr:row>
      <xdr:rowOff>17323</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7861300" y="6343656"/>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11786</xdr:rowOff>
    </xdr:from>
    <xdr:to>
      <xdr:col>46</xdr:col>
      <xdr:colOff>38100</xdr:colOff>
      <xdr:row>37</xdr:row>
      <xdr:rowOff>113386</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8699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104513</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483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16513</xdr:rowOff>
    </xdr:from>
    <xdr:to>
      <xdr:col>41</xdr:col>
      <xdr:colOff>50800</xdr:colOff>
      <xdr:row>37</xdr:row>
      <xdr:rowOff>17323</xdr:rowOff>
    </xdr:to>
    <xdr:cxnSp macro="">
      <xdr:nvCxnSpPr>
        <xdr:cNvPr id="306" name="直線コネクタ 305">
          <a:extLst>
            <a:ext uri="{FF2B5EF4-FFF2-40B4-BE49-F238E27FC236}">
              <a16:creationId xmlns:a16="http://schemas.microsoft.com/office/drawing/2014/main" xmlns="" id="{00000000-0008-0000-0600-000032010000}"/>
            </a:ext>
          </a:extLst>
        </xdr:cNvPr>
        <xdr:cNvCxnSpPr/>
      </xdr:nvCxnSpPr>
      <xdr:spPr>
        <a:xfrm>
          <a:off x="6972300" y="6360163"/>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50467</xdr:rowOff>
    </xdr:from>
    <xdr:to>
      <xdr:col>41</xdr:col>
      <xdr:colOff>101600</xdr:colOff>
      <xdr:row>37</xdr:row>
      <xdr:rowOff>152067</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7810500" y="639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143194</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594111" y="648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57629</xdr:rowOff>
    </xdr:from>
    <xdr:to>
      <xdr:col>36</xdr:col>
      <xdr:colOff>165100</xdr:colOff>
      <xdr:row>37</xdr:row>
      <xdr:rowOff>159229</xdr:rowOff>
    </xdr:to>
    <xdr:sp macro="" textlink="">
      <xdr:nvSpPr>
        <xdr:cNvPr id="309" name="フローチャート: 判断 308">
          <a:extLst>
            <a:ext uri="{FF2B5EF4-FFF2-40B4-BE49-F238E27FC236}">
              <a16:creationId xmlns:a16="http://schemas.microsoft.com/office/drawing/2014/main" xmlns="" id="{00000000-0008-0000-0600-000035010000}"/>
            </a:ext>
          </a:extLst>
        </xdr:cNvPr>
        <xdr:cNvSpPr/>
      </xdr:nvSpPr>
      <xdr:spPr>
        <a:xfrm>
          <a:off x="6921500" y="640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150356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05111" y="64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150222</xdr:rowOff>
    </xdr:from>
    <xdr:to>
      <xdr:col>55</xdr:col>
      <xdr:colOff>50800</xdr:colOff>
      <xdr:row>36</xdr:row>
      <xdr:rowOff>80372</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10426700" y="61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1649</xdr:rowOff>
    </xdr:from>
    <xdr:ext cx="534377" cy="259045"/>
    <xdr:sp macro="" textlink="">
      <xdr:nvSpPr>
        <xdr:cNvPr id="317" name="補助費等該当値テキスト">
          <a:extLst>
            <a:ext uri="{FF2B5EF4-FFF2-40B4-BE49-F238E27FC236}">
              <a16:creationId xmlns:a16="http://schemas.microsoft.com/office/drawing/2014/main" xmlns="" id="{00000000-0008-0000-0600-00003D010000}"/>
            </a:ext>
          </a:extLst>
        </xdr:cNvPr>
        <xdr:cNvSpPr txBox="1"/>
      </xdr:nvSpPr>
      <xdr:spPr>
        <a:xfrm>
          <a:off x="10528300" y="60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95063</xdr:rowOff>
    </xdr:from>
    <xdr:to>
      <xdr:col>50</xdr:col>
      <xdr:colOff>165100</xdr:colOff>
      <xdr:row>31</xdr:row>
      <xdr:rowOff>25213</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9588500" y="52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41740</xdr:rowOff>
    </xdr:from>
    <xdr:ext cx="599010"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9339795" y="50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120656</xdr:rowOff>
    </xdr:from>
    <xdr:to>
      <xdr:col>46</xdr:col>
      <xdr:colOff>38100</xdr:colOff>
      <xdr:row>37</xdr:row>
      <xdr:rowOff>50806</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8699500" y="629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67333</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8483111" y="606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137973</xdr:rowOff>
    </xdr:from>
    <xdr:to>
      <xdr:col>41</xdr:col>
      <xdr:colOff>101600</xdr:colOff>
      <xdr:row>37</xdr:row>
      <xdr:rowOff>68123</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7810500" y="63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84650</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7594111" y="608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137163</xdr:rowOff>
    </xdr:from>
    <xdr:to>
      <xdr:col>36</xdr:col>
      <xdr:colOff>165100</xdr:colOff>
      <xdr:row>37</xdr:row>
      <xdr:rowOff>67313</xdr:rowOff>
    </xdr:to>
    <xdr:sp macro="" textlink="">
      <xdr:nvSpPr>
        <xdr:cNvPr id="324" name="楕円 323">
          <a:extLst>
            <a:ext uri="{FF2B5EF4-FFF2-40B4-BE49-F238E27FC236}">
              <a16:creationId xmlns:a16="http://schemas.microsoft.com/office/drawing/2014/main" xmlns="" id="{00000000-0008-0000-0600-000044010000}"/>
            </a:ext>
          </a:extLst>
        </xdr:cNvPr>
        <xdr:cNvSpPr/>
      </xdr:nvSpPr>
      <xdr:spPr>
        <a:xfrm>
          <a:off x="6921500" y="63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83840</xdr:rowOff>
    </xdr:from>
    <xdr:ext cx="534377"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705111" y="608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xmlns=""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xmlns=""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xmlns=""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95645</xdr:rowOff>
    </xdr:from>
    <xdr:to>
      <xdr:col>55</xdr:col>
      <xdr:colOff>0</xdr:colOff>
      <xdr:row>54</xdr:row>
      <xdr:rowOff>109481</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9639300" y="9182495"/>
          <a:ext cx="838200" cy="18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7" name="普通建設事業費平均値テキスト">
          <a:extLst>
            <a:ext uri="{FF2B5EF4-FFF2-40B4-BE49-F238E27FC236}">
              <a16:creationId xmlns:a16="http://schemas.microsoft.com/office/drawing/2014/main" xmlns="" id="{00000000-0008-0000-0600-000065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109481</xdr:rowOff>
    </xdr:from>
    <xdr:to>
      <xdr:col>50</xdr:col>
      <xdr:colOff>114300</xdr:colOff>
      <xdr:row>54</xdr:row>
      <xdr:rowOff>146068</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8750300" y="9367781"/>
          <a:ext cx="889000" cy="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146068</xdr:rowOff>
    </xdr:from>
    <xdr:to>
      <xdr:col>45</xdr:col>
      <xdr:colOff>177800</xdr:colOff>
      <xdr:row>56</xdr:row>
      <xdr:rowOff>98530</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7861300" y="9404368"/>
          <a:ext cx="889000" cy="2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98530</xdr:rowOff>
    </xdr:from>
    <xdr:to>
      <xdr:col>41</xdr:col>
      <xdr:colOff>50800</xdr:colOff>
      <xdr:row>58</xdr:row>
      <xdr:rowOff>3487</xdr:rowOff>
    </xdr:to>
    <xdr:cxnSp macro="">
      <xdr:nvCxnSpPr>
        <xdr:cNvPr id="365" name="直線コネクタ 364">
          <a:extLst>
            <a:ext uri="{FF2B5EF4-FFF2-40B4-BE49-F238E27FC236}">
              <a16:creationId xmlns:a16="http://schemas.microsoft.com/office/drawing/2014/main" xmlns="" id="{00000000-0008-0000-0600-00006D010000}"/>
            </a:ext>
          </a:extLst>
        </xdr:cNvPr>
        <xdr:cNvCxnSpPr/>
      </xdr:nvCxnSpPr>
      <xdr:spPr>
        <a:xfrm flipV="1">
          <a:off x="6972300" y="9699730"/>
          <a:ext cx="889000" cy="24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xmlns=""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44845</xdr:rowOff>
    </xdr:from>
    <xdr:to>
      <xdr:col>55</xdr:col>
      <xdr:colOff>50800</xdr:colOff>
      <xdr:row>53</xdr:row>
      <xdr:rowOff>146445</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10426700" y="91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67722</xdr:rowOff>
    </xdr:from>
    <xdr:ext cx="534377" cy="259045"/>
    <xdr:sp macro="" textlink="">
      <xdr:nvSpPr>
        <xdr:cNvPr id="376" name="普通建設事業費該当値テキスト">
          <a:extLst>
            <a:ext uri="{FF2B5EF4-FFF2-40B4-BE49-F238E27FC236}">
              <a16:creationId xmlns:a16="http://schemas.microsoft.com/office/drawing/2014/main" xmlns="" id="{00000000-0008-0000-0600-000078010000}"/>
            </a:ext>
          </a:extLst>
        </xdr:cNvPr>
        <xdr:cNvSpPr txBox="1"/>
      </xdr:nvSpPr>
      <xdr:spPr>
        <a:xfrm>
          <a:off x="10528300" y="89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58681</xdr:rowOff>
    </xdr:from>
    <xdr:to>
      <xdr:col>50</xdr:col>
      <xdr:colOff>165100</xdr:colOff>
      <xdr:row>54</xdr:row>
      <xdr:rowOff>160281</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9588500" y="931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5358</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9372111" y="90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95268</xdr:rowOff>
    </xdr:from>
    <xdr:to>
      <xdr:col>46</xdr:col>
      <xdr:colOff>38100</xdr:colOff>
      <xdr:row>55</xdr:row>
      <xdr:rowOff>25418</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8699500" y="93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41945</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8483111" y="91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47730</xdr:rowOff>
    </xdr:from>
    <xdr:to>
      <xdr:col>41</xdr:col>
      <xdr:colOff>101600</xdr:colOff>
      <xdr:row>56</xdr:row>
      <xdr:rowOff>149330</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7810500" y="96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165857</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7594111" y="942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124137</xdr:rowOff>
    </xdr:from>
    <xdr:to>
      <xdr:col>36</xdr:col>
      <xdr:colOff>165100</xdr:colOff>
      <xdr:row>58</xdr:row>
      <xdr:rowOff>54287</xdr:rowOff>
    </xdr:to>
    <xdr:sp macro="" textlink="">
      <xdr:nvSpPr>
        <xdr:cNvPr id="383" name="楕円 382">
          <a:extLst>
            <a:ext uri="{FF2B5EF4-FFF2-40B4-BE49-F238E27FC236}">
              <a16:creationId xmlns:a16="http://schemas.microsoft.com/office/drawing/2014/main" xmlns="" id="{00000000-0008-0000-0600-00007F010000}"/>
            </a:ext>
          </a:extLst>
        </xdr:cNvPr>
        <xdr:cNvSpPr/>
      </xdr:nvSpPr>
      <xdr:spPr>
        <a:xfrm>
          <a:off x="6921500" y="98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45414</xdr:rowOff>
    </xdr:from>
    <xdr:ext cx="534377"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705111" y="99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xmlns=""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xmlns=""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xmlns=""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7455</xdr:rowOff>
    </xdr:from>
    <xdr:to>
      <xdr:col>55</xdr:col>
      <xdr:colOff>0</xdr:colOff>
      <xdr:row>77</xdr:row>
      <xdr:rowOff>94056</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9639300" y="13209105"/>
          <a:ext cx="8382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4" name="普通建設事業費 （ うち新規整備　）平均値テキスト">
          <a:extLst>
            <a:ext uri="{FF2B5EF4-FFF2-40B4-BE49-F238E27FC236}">
              <a16:creationId xmlns:a16="http://schemas.microsoft.com/office/drawing/2014/main" xmlns="" id="{00000000-0008-0000-0600-00009E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864</xdr:rowOff>
    </xdr:from>
    <xdr:to>
      <xdr:col>50</xdr:col>
      <xdr:colOff>114300</xdr:colOff>
      <xdr:row>77</xdr:row>
      <xdr:rowOff>7455</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8750300" y="13202514"/>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864</xdr:rowOff>
    </xdr:from>
    <xdr:to>
      <xdr:col>45</xdr:col>
      <xdr:colOff>177800</xdr:colOff>
      <xdr:row>77</xdr:row>
      <xdr:rowOff>60737</xdr:rowOff>
    </xdr:to>
    <xdr:cxnSp macro="">
      <xdr:nvCxnSpPr>
        <xdr:cNvPr id="419" name="直線コネクタ 418">
          <a:extLst>
            <a:ext uri="{FF2B5EF4-FFF2-40B4-BE49-F238E27FC236}">
              <a16:creationId xmlns:a16="http://schemas.microsoft.com/office/drawing/2014/main" xmlns="" id="{00000000-0008-0000-0600-0000A3010000}"/>
            </a:ext>
          </a:extLst>
        </xdr:cNvPr>
        <xdr:cNvCxnSpPr/>
      </xdr:nvCxnSpPr>
      <xdr:spPr>
        <a:xfrm flipV="1">
          <a:off x="7861300" y="13202514"/>
          <a:ext cx="889000" cy="5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60737</xdr:rowOff>
    </xdr:from>
    <xdr:to>
      <xdr:col>41</xdr:col>
      <xdr:colOff>50800</xdr:colOff>
      <xdr:row>78</xdr:row>
      <xdr:rowOff>90570</xdr:rowOff>
    </xdr:to>
    <xdr:cxnSp macro="">
      <xdr:nvCxnSpPr>
        <xdr:cNvPr id="422" name="直線コネクタ 421">
          <a:extLst>
            <a:ext uri="{FF2B5EF4-FFF2-40B4-BE49-F238E27FC236}">
              <a16:creationId xmlns:a16="http://schemas.microsoft.com/office/drawing/2014/main" xmlns="" id="{00000000-0008-0000-0600-0000A6010000}"/>
            </a:ext>
          </a:extLst>
        </xdr:cNvPr>
        <xdr:cNvCxnSpPr/>
      </xdr:nvCxnSpPr>
      <xdr:spPr>
        <a:xfrm flipV="1">
          <a:off x="6972300" y="13262387"/>
          <a:ext cx="8890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xmlns=""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43256</xdr:rowOff>
    </xdr:from>
    <xdr:to>
      <xdr:col>55</xdr:col>
      <xdr:colOff>50800</xdr:colOff>
      <xdr:row>77</xdr:row>
      <xdr:rowOff>144856</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10426700" y="132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66133</xdr:rowOff>
    </xdr:from>
    <xdr:ext cx="534377" cy="259045"/>
    <xdr:sp macro="" textlink="">
      <xdr:nvSpPr>
        <xdr:cNvPr id="433" name="普通建設事業費 （ うち新規整備　）該当値テキスト">
          <a:extLst>
            <a:ext uri="{FF2B5EF4-FFF2-40B4-BE49-F238E27FC236}">
              <a16:creationId xmlns:a16="http://schemas.microsoft.com/office/drawing/2014/main" xmlns="" id="{00000000-0008-0000-0600-0000B1010000}"/>
            </a:ext>
          </a:extLst>
        </xdr:cNvPr>
        <xdr:cNvSpPr txBox="1"/>
      </xdr:nvSpPr>
      <xdr:spPr>
        <a:xfrm>
          <a:off x="10528300" y="130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128105</xdr:rowOff>
    </xdr:from>
    <xdr:to>
      <xdr:col>50</xdr:col>
      <xdr:colOff>165100</xdr:colOff>
      <xdr:row>77</xdr:row>
      <xdr:rowOff>58255</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9588500" y="1315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74782</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9372111" y="129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121514</xdr:rowOff>
    </xdr:from>
    <xdr:to>
      <xdr:col>46</xdr:col>
      <xdr:colOff>38100</xdr:colOff>
      <xdr:row>77</xdr:row>
      <xdr:rowOff>51664</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8699500" y="131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68191</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8483111" y="12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9937</xdr:rowOff>
    </xdr:from>
    <xdr:to>
      <xdr:col>41</xdr:col>
      <xdr:colOff>101600</xdr:colOff>
      <xdr:row>77</xdr:row>
      <xdr:rowOff>111537</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7810500" y="132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128064</xdr:rowOff>
    </xdr:from>
    <xdr:ext cx="534377"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7594111" y="129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39770</xdr:rowOff>
    </xdr:from>
    <xdr:to>
      <xdr:col>36</xdr:col>
      <xdr:colOff>165100</xdr:colOff>
      <xdr:row>78</xdr:row>
      <xdr:rowOff>141370</xdr:rowOff>
    </xdr:to>
    <xdr:sp macro="" textlink="">
      <xdr:nvSpPr>
        <xdr:cNvPr id="440" name="楕円 439">
          <a:extLst>
            <a:ext uri="{FF2B5EF4-FFF2-40B4-BE49-F238E27FC236}">
              <a16:creationId xmlns:a16="http://schemas.microsoft.com/office/drawing/2014/main" xmlns="" id="{00000000-0008-0000-0600-0000B8010000}"/>
            </a:ext>
          </a:extLst>
        </xdr:cNvPr>
        <xdr:cNvSpPr/>
      </xdr:nvSpPr>
      <xdr:spPr>
        <a:xfrm>
          <a:off x="6921500" y="134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132497</xdr:rowOff>
    </xdr:from>
    <xdr:ext cx="469744"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737428" y="1350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xmlns=""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xmlns=""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xmlns=""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104561</xdr:rowOff>
    </xdr:from>
    <xdr:to>
      <xdr:col>55</xdr:col>
      <xdr:colOff>0</xdr:colOff>
      <xdr:row>94</xdr:row>
      <xdr:rowOff>62026</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9639300" y="15877961"/>
          <a:ext cx="838200" cy="30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3" name="普通建設事業費 （ うち更新整備　）平均値テキスト">
          <a:extLst>
            <a:ext uri="{FF2B5EF4-FFF2-40B4-BE49-F238E27FC236}">
              <a16:creationId xmlns:a16="http://schemas.microsoft.com/office/drawing/2014/main" xmlns="" id="{00000000-0008-0000-0600-0000D9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62026</xdr:rowOff>
    </xdr:from>
    <xdr:to>
      <xdr:col>50</xdr:col>
      <xdr:colOff>114300</xdr:colOff>
      <xdr:row>95</xdr:row>
      <xdr:rowOff>127045</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flipV="1">
          <a:off x="8750300" y="16178326"/>
          <a:ext cx="889000" cy="23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127045</xdr:rowOff>
    </xdr:from>
    <xdr:to>
      <xdr:col>45</xdr:col>
      <xdr:colOff>177800</xdr:colOff>
      <xdr:row>97</xdr:row>
      <xdr:rowOff>28437</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flipV="1">
          <a:off x="7861300" y="16414795"/>
          <a:ext cx="889000" cy="2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xmlns=""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28437</xdr:rowOff>
    </xdr:from>
    <xdr:to>
      <xdr:col>41</xdr:col>
      <xdr:colOff>50800</xdr:colOff>
      <xdr:row>98</xdr:row>
      <xdr:rowOff>30576</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flipV="1">
          <a:off x="6972300" y="16659087"/>
          <a:ext cx="889000" cy="17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xmlns=""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53761</xdr:rowOff>
    </xdr:from>
    <xdr:to>
      <xdr:col>55</xdr:col>
      <xdr:colOff>50800</xdr:colOff>
      <xdr:row>92</xdr:row>
      <xdr:rowOff>155361</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10426700" y="1582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76638</xdr:rowOff>
    </xdr:from>
    <xdr:ext cx="534377" cy="259045"/>
    <xdr:sp macro="" textlink="">
      <xdr:nvSpPr>
        <xdr:cNvPr id="492" name="普通建設事業費 （ うち更新整備　）該当値テキスト">
          <a:extLst>
            <a:ext uri="{FF2B5EF4-FFF2-40B4-BE49-F238E27FC236}">
              <a16:creationId xmlns:a16="http://schemas.microsoft.com/office/drawing/2014/main" xmlns="" id="{00000000-0008-0000-0600-0000EC010000}"/>
            </a:ext>
          </a:extLst>
        </xdr:cNvPr>
        <xdr:cNvSpPr txBox="1"/>
      </xdr:nvSpPr>
      <xdr:spPr>
        <a:xfrm>
          <a:off x="10528300" y="1567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11226</xdr:rowOff>
    </xdr:from>
    <xdr:to>
      <xdr:col>50</xdr:col>
      <xdr:colOff>165100</xdr:colOff>
      <xdr:row>94</xdr:row>
      <xdr:rowOff>112826</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9588500" y="161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129353</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9372111" y="159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76245</xdr:rowOff>
    </xdr:from>
    <xdr:to>
      <xdr:col>46</xdr:col>
      <xdr:colOff>38100</xdr:colOff>
      <xdr:row>96</xdr:row>
      <xdr:rowOff>6395</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8699500" y="163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22922</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8483111" y="161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149087</xdr:rowOff>
    </xdr:from>
    <xdr:to>
      <xdr:col>41</xdr:col>
      <xdr:colOff>101600</xdr:colOff>
      <xdr:row>97</xdr:row>
      <xdr:rowOff>79237</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7810500" y="166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95764</xdr:rowOff>
    </xdr:from>
    <xdr:ext cx="534377"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7594111" y="163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151226</xdr:rowOff>
    </xdr:from>
    <xdr:to>
      <xdr:col>36</xdr:col>
      <xdr:colOff>165100</xdr:colOff>
      <xdr:row>98</xdr:row>
      <xdr:rowOff>81376</xdr:rowOff>
    </xdr:to>
    <xdr:sp macro="" textlink="">
      <xdr:nvSpPr>
        <xdr:cNvPr id="499" name="楕円 498">
          <a:extLst>
            <a:ext uri="{FF2B5EF4-FFF2-40B4-BE49-F238E27FC236}">
              <a16:creationId xmlns:a16="http://schemas.microsoft.com/office/drawing/2014/main" xmlns="" id="{00000000-0008-0000-0600-0000F3010000}"/>
            </a:ext>
          </a:extLst>
        </xdr:cNvPr>
        <xdr:cNvSpPr/>
      </xdr:nvSpPr>
      <xdr:spPr>
        <a:xfrm>
          <a:off x="6921500" y="167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72503</xdr:rowOff>
    </xdr:from>
    <xdr:ext cx="534377"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6705111" y="1687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xmlns=""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xmlns=""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xmlns=""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xmlns=""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162821</xdr:rowOff>
    </xdr:from>
    <xdr:to>
      <xdr:col>85</xdr:col>
      <xdr:colOff>127000</xdr:colOff>
      <xdr:row>39</xdr:row>
      <xdr:rowOff>56686</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5481300" y="667792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2" name="災害復旧事業費平均値テキスト">
          <a:extLst>
            <a:ext uri="{FF2B5EF4-FFF2-40B4-BE49-F238E27FC236}">
              <a16:creationId xmlns:a16="http://schemas.microsoft.com/office/drawing/2014/main" xmlns="" id="{00000000-0008-0000-0600-000014020000}"/>
            </a:ext>
          </a:extLst>
        </xdr:cNvPr>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162821</xdr:rowOff>
    </xdr:from>
    <xdr:to>
      <xdr:col>81</xdr:col>
      <xdr:colOff>50800</xdr:colOff>
      <xdr:row>39</xdr:row>
      <xdr:rowOff>79056</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flipV="1">
          <a:off x="14592300" y="6677921"/>
          <a:ext cx="889000" cy="8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53191</xdr:rowOff>
    </xdr:from>
    <xdr:to>
      <xdr:col>76</xdr:col>
      <xdr:colOff>114300</xdr:colOff>
      <xdr:row>39</xdr:row>
      <xdr:rowOff>79056</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3703300" y="6739741"/>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xmlns=""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53191</xdr:rowOff>
    </xdr:from>
    <xdr:to>
      <xdr:col>71</xdr:col>
      <xdr:colOff>177800</xdr:colOff>
      <xdr:row>39</xdr:row>
      <xdr:rowOff>94307</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flipV="1">
          <a:off x="12814300" y="6739741"/>
          <a:ext cx="8890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xmlns=""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xmlns=""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5886</xdr:rowOff>
    </xdr:from>
    <xdr:to>
      <xdr:col>85</xdr:col>
      <xdr:colOff>177800</xdr:colOff>
      <xdr:row>39</xdr:row>
      <xdr:rowOff>107486</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6268700" y="66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136713</xdr:rowOff>
    </xdr:from>
    <xdr:ext cx="469744" cy="259045"/>
    <xdr:sp macro="" textlink="">
      <xdr:nvSpPr>
        <xdr:cNvPr id="551" name="災害復旧事業費該当値テキスト">
          <a:extLst>
            <a:ext uri="{FF2B5EF4-FFF2-40B4-BE49-F238E27FC236}">
              <a16:creationId xmlns:a16="http://schemas.microsoft.com/office/drawing/2014/main" xmlns="" id="{00000000-0008-0000-0600-000027020000}"/>
            </a:ext>
          </a:extLst>
        </xdr:cNvPr>
        <xdr:cNvSpPr txBox="1"/>
      </xdr:nvSpPr>
      <xdr:spPr>
        <a:xfrm>
          <a:off x="16370300" y="648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112021</xdr:rowOff>
    </xdr:from>
    <xdr:to>
      <xdr:col>81</xdr:col>
      <xdr:colOff>101600</xdr:colOff>
      <xdr:row>39</xdr:row>
      <xdr:rowOff>42171</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5430500" y="66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58698</xdr:rowOff>
    </xdr:from>
    <xdr:ext cx="469744"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5246428" y="640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28256</xdr:rowOff>
    </xdr:from>
    <xdr:to>
      <xdr:col>76</xdr:col>
      <xdr:colOff>165100</xdr:colOff>
      <xdr:row>39</xdr:row>
      <xdr:rowOff>129856</xdr:rowOff>
    </xdr:to>
    <xdr:sp macro="" textlink="">
      <xdr:nvSpPr>
        <xdr:cNvPr id="554" name="楕円 553">
          <a:extLst>
            <a:ext uri="{FF2B5EF4-FFF2-40B4-BE49-F238E27FC236}">
              <a16:creationId xmlns:a16="http://schemas.microsoft.com/office/drawing/2014/main" xmlns="" id="{00000000-0008-0000-0600-00002A020000}"/>
            </a:ext>
          </a:extLst>
        </xdr:cNvPr>
        <xdr:cNvSpPr/>
      </xdr:nvSpPr>
      <xdr:spPr>
        <a:xfrm>
          <a:off x="14541500" y="67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120983</xdr:rowOff>
    </xdr:from>
    <xdr:ext cx="378565"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4403017" y="680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2391</xdr:rowOff>
    </xdr:from>
    <xdr:to>
      <xdr:col>72</xdr:col>
      <xdr:colOff>38100</xdr:colOff>
      <xdr:row>39</xdr:row>
      <xdr:rowOff>103991</xdr:rowOff>
    </xdr:to>
    <xdr:sp macro="" textlink="">
      <xdr:nvSpPr>
        <xdr:cNvPr id="556" name="楕円 555">
          <a:extLst>
            <a:ext uri="{FF2B5EF4-FFF2-40B4-BE49-F238E27FC236}">
              <a16:creationId xmlns:a16="http://schemas.microsoft.com/office/drawing/2014/main" xmlns="" id="{00000000-0008-0000-0600-00002C020000}"/>
            </a:ext>
          </a:extLst>
        </xdr:cNvPr>
        <xdr:cNvSpPr/>
      </xdr:nvSpPr>
      <xdr:spPr>
        <a:xfrm>
          <a:off x="13652500" y="66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95118</xdr:rowOff>
    </xdr:from>
    <xdr:ext cx="469744"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3468428" y="678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43507</xdr:rowOff>
    </xdr:from>
    <xdr:to>
      <xdr:col>67</xdr:col>
      <xdr:colOff>101600</xdr:colOff>
      <xdr:row>39</xdr:row>
      <xdr:rowOff>145107</xdr:rowOff>
    </xdr:to>
    <xdr:sp macro="" textlink="">
      <xdr:nvSpPr>
        <xdr:cNvPr id="558" name="楕円 557">
          <a:extLst>
            <a:ext uri="{FF2B5EF4-FFF2-40B4-BE49-F238E27FC236}">
              <a16:creationId xmlns:a16="http://schemas.microsoft.com/office/drawing/2014/main" xmlns="" id="{00000000-0008-0000-0600-00002E020000}"/>
            </a:ext>
          </a:extLst>
        </xdr:cNvPr>
        <xdr:cNvSpPr/>
      </xdr:nvSpPr>
      <xdr:spPr>
        <a:xfrm>
          <a:off x="12763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136234</xdr:rowOff>
    </xdr:from>
    <xdr:ext cx="378565"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625017" y="6822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xmlns=""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xmlns=""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xmlns=""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xmlns=""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xmlns=""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xmlns=""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xmlns=""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xmlns=""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xmlns=""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xmlns=""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xmlns=""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160274</xdr:rowOff>
    </xdr:from>
    <xdr:to>
      <xdr:col>85</xdr:col>
      <xdr:colOff>127000</xdr:colOff>
      <xdr:row>76</xdr:row>
      <xdr:rowOff>170090</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5481300" y="13190474"/>
          <a:ext cx="8382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a:extLst>
            <a:ext uri="{FF2B5EF4-FFF2-40B4-BE49-F238E27FC236}">
              <a16:creationId xmlns:a16="http://schemas.microsoft.com/office/drawing/2014/main" xmlns="" id="{00000000-0008-0000-0600-00007E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170090</xdr:rowOff>
    </xdr:from>
    <xdr:to>
      <xdr:col>81</xdr:col>
      <xdr:colOff>50800</xdr:colOff>
      <xdr:row>76</xdr:row>
      <xdr:rowOff>170942</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flipV="1">
          <a:off x="14592300" y="13200290"/>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170942</xdr:rowOff>
    </xdr:from>
    <xdr:to>
      <xdr:col>76</xdr:col>
      <xdr:colOff>114300</xdr:colOff>
      <xdr:row>77</xdr:row>
      <xdr:rowOff>3670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flipV="1">
          <a:off x="13703300" y="1320114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3670</xdr:rowOff>
    </xdr:from>
    <xdr:to>
      <xdr:col>71</xdr:col>
      <xdr:colOff>177800</xdr:colOff>
      <xdr:row>77</xdr:row>
      <xdr:rowOff>10885</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flipV="1">
          <a:off x="12814300" y="13205320"/>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xmlns=""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xmlns=""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109474</xdr:rowOff>
    </xdr:from>
    <xdr:to>
      <xdr:col>85</xdr:col>
      <xdr:colOff>177800</xdr:colOff>
      <xdr:row>77</xdr:row>
      <xdr:rowOff>39624</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62687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87901</xdr:rowOff>
    </xdr:from>
    <xdr:ext cx="534377" cy="259045"/>
    <xdr:sp macro="" textlink="">
      <xdr:nvSpPr>
        <xdr:cNvPr id="657" name="公債費該当値テキスト">
          <a:extLst>
            <a:ext uri="{FF2B5EF4-FFF2-40B4-BE49-F238E27FC236}">
              <a16:creationId xmlns:a16="http://schemas.microsoft.com/office/drawing/2014/main" xmlns="" id="{00000000-0008-0000-0600-000091020000}"/>
            </a:ext>
          </a:extLst>
        </xdr:cNvPr>
        <xdr:cNvSpPr txBox="1"/>
      </xdr:nvSpPr>
      <xdr:spPr>
        <a:xfrm>
          <a:off x="16370300" y="131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119290</xdr:rowOff>
    </xdr:from>
    <xdr:to>
      <xdr:col>81</xdr:col>
      <xdr:colOff>101600</xdr:colOff>
      <xdr:row>77</xdr:row>
      <xdr:rowOff>49440</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5430500" y="131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40567</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5214111" y="132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120142</xdr:rowOff>
    </xdr:from>
    <xdr:to>
      <xdr:col>76</xdr:col>
      <xdr:colOff>165100</xdr:colOff>
      <xdr:row>77</xdr:row>
      <xdr:rowOff>50292</xdr:rowOff>
    </xdr:to>
    <xdr:sp macro="" textlink="">
      <xdr:nvSpPr>
        <xdr:cNvPr id="660" name="楕円 659">
          <a:extLst>
            <a:ext uri="{FF2B5EF4-FFF2-40B4-BE49-F238E27FC236}">
              <a16:creationId xmlns:a16="http://schemas.microsoft.com/office/drawing/2014/main" xmlns="" id="{00000000-0008-0000-0600-000094020000}"/>
            </a:ext>
          </a:extLst>
        </xdr:cNvPr>
        <xdr:cNvSpPr/>
      </xdr:nvSpPr>
      <xdr:spPr>
        <a:xfrm>
          <a:off x="14541500" y="131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41419</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4325111" y="132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124320</xdr:rowOff>
    </xdr:from>
    <xdr:to>
      <xdr:col>72</xdr:col>
      <xdr:colOff>38100</xdr:colOff>
      <xdr:row>77</xdr:row>
      <xdr:rowOff>54470</xdr:rowOff>
    </xdr:to>
    <xdr:sp macro="" textlink="">
      <xdr:nvSpPr>
        <xdr:cNvPr id="662" name="楕円 661">
          <a:extLst>
            <a:ext uri="{FF2B5EF4-FFF2-40B4-BE49-F238E27FC236}">
              <a16:creationId xmlns:a16="http://schemas.microsoft.com/office/drawing/2014/main" xmlns="" id="{00000000-0008-0000-0600-000096020000}"/>
            </a:ext>
          </a:extLst>
        </xdr:cNvPr>
        <xdr:cNvSpPr/>
      </xdr:nvSpPr>
      <xdr:spPr>
        <a:xfrm>
          <a:off x="13652500" y="131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45597</xdr:rowOff>
    </xdr:from>
    <xdr:ext cx="534377"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3436111" y="132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131535</xdr:rowOff>
    </xdr:from>
    <xdr:to>
      <xdr:col>67</xdr:col>
      <xdr:colOff>101600</xdr:colOff>
      <xdr:row>77</xdr:row>
      <xdr:rowOff>61685</xdr:rowOff>
    </xdr:to>
    <xdr:sp macro="" textlink="">
      <xdr:nvSpPr>
        <xdr:cNvPr id="664" name="楕円 663">
          <a:extLst>
            <a:ext uri="{FF2B5EF4-FFF2-40B4-BE49-F238E27FC236}">
              <a16:creationId xmlns:a16="http://schemas.microsoft.com/office/drawing/2014/main" xmlns="" id="{00000000-0008-0000-0600-000098020000}"/>
            </a:ext>
          </a:extLst>
        </xdr:cNvPr>
        <xdr:cNvSpPr/>
      </xdr:nvSpPr>
      <xdr:spPr>
        <a:xfrm>
          <a:off x="12763500" y="13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52812</xdr:rowOff>
    </xdr:from>
    <xdr:ext cx="534377"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547111" y="132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xmlns=""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xmlns=""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xmlns=""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79138</xdr:rowOff>
    </xdr:from>
    <xdr:to>
      <xdr:col>85</xdr:col>
      <xdr:colOff>127000</xdr:colOff>
      <xdr:row>98</xdr:row>
      <xdr:rowOff>146314</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5481300" y="16881238"/>
          <a:ext cx="8382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xmlns=""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146314</xdr:rowOff>
    </xdr:from>
    <xdr:to>
      <xdr:col>81</xdr:col>
      <xdr:colOff>50800</xdr:colOff>
      <xdr:row>99</xdr:row>
      <xdr:rowOff>9251</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flipV="1">
          <a:off x="14592300" y="16948414"/>
          <a:ext cx="8890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167377</xdr:rowOff>
    </xdr:from>
    <xdr:to>
      <xdr:col>76</xdr:col>
      <xdr:colOff>114300</xdr:colOff>
      <xdr:row>99</xdr:row>
      <xdr:rowOff>9251</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3703300" y="16969477"/>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xmlns=""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152893</xdr:rowOff>
    </xdr:from>
    <xdr:to>
      <xdr:col>71</xdr:col>
      <xdr:colOff>177800</xdr:colOff>
      <xdr:row>98</xdr:row>
      <xdr:rowOff>167377</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a:off x="12814300" y="16954993"/>
          <a:ext cx="8890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xmlns=""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xmlns=""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28338</xdr:rowOff>
    </xdr:from>
    <xdr:to>
      <xdr:col>85</xdr:col>
      <xdr:colOff>177800</xdr:colOff>
      <xdr:row>98</xdr:row>
      <xdr:rowOff>129938</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6268700" y="168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6765</xdr:rowOff>
    </xdr:from>
    <xdr:ext cx="534377" cy="259045"/>
    <xdr:sp macro="" textlink="">
      <xdr:nvSpPr>
        <xdr:cNvPr id="716" name="積立金該当値テキスト">
          <a:extLst>
            <a:ext uri="{FF2B5EF4-FFF2-40B4-BE49-F238E27FC236}">
              <a16:creationId xmlns:a16="http://schemas.microsoft.com/office/drawing/2014/main" xmlns="" id="{00000000-0008-0000-0600-0000CC020000}"/>
            </a:ext>
          </a:extLst>
        </xdr:cNvPr>
        <xdr:cNvSpPr txBox="1"/>
      </xdr:nvSpPr>
      <xdr:spPr>
        <a:xfrm>
          <a:off x="16370300" y="1680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95514</xdr:rowOff>
    </xdr:from>
    <xdr:to>
      <xdr:col>81</xdr:col>
      <xdr:colOff>101600</xdr:colOff>
      <xdr:row>99</xdr:row>
      <xdr:rowOff>25664</xdr:rowOff>
    </xdr:to>
    <xdr:sp macro="" textlink="">
      <xdr:nvSpPr>
        <xdr:cNvPr id="717" name="楕円 716">
          <a:extLst>
            <a:ext uri="{FF2B5EF4-FFF2-40B4-BE49-F238E27FC236}">
              <a16:creationId xmlns:a16="http://schemas.microsoft.com/office/drawing/2014/main" xmlns="" id="{00000000-0008-0000-0600-0000CD020000}"/>
            </a:ext>
          </a:extLst>
        </xdr:cNvPr>
        <xdr:cNvSpPr/>
      </xdr:nvSpPr>
      <xdr:spPr>
        <a:xfrm>
          <a:off x="15430500" y="168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16791</xdr:rowOff>
    </xdr:from>
    <xdr:ext cx="469744"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5246428" y="1699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129901</xdr:rowOff>
    </xdr:from>
    <xdr:to>
      <xdr:col>76</xdr:col>
      <xdr:colOff>165100</xdr:colOff>
      <xdr:row>99</xdr:row>
      <xdr:rowOff>60051</xdr:rowOff>
    </xdr:to>
    <xdr:sp macro="" textlink="">
      <xdr:nvSpPr>
        <xdr:cNvPr id="719" name="楕円 718">
          <a:extLst>
            <a:ext uri="{FF2B5EF4-FFF2-40B4-BE49-F238E27FC236}">
              <a16:creationId xmlns:a16="http://schemas.microsoft.com/office/drawing/2014/main" xmlns="" id="{00000000-0008-0000-0600-0000CF020000}"/>
            </a:ext>
          </a:extLst>
        </xdr:cNvPr>
        <xdr:cNvSpPr/>
      </xdr:nvSpPr>
      <xdr:spPr>
        <a:xfrm>
          <a:off x="14541500" y="169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51178</xdr:rowOff>
    </xdr:from>
    <xdr:ext cx="469744"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4357428" y="1702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116577</xdr:rowOff>
    </xdr:from>
    <xdr:to>
      <xdr:col>72</xdr:col>
      <xdr:colOff>38100</xdr:colOff>
      <xdr:row>99</xdr:row>
      <xdr:rowOff>46727</xdr:rowOff>
    </xdr:to>
    <xdr:sp macro="" textlink="">
      <xdr:nvSpPr>
        <xdr:cNvPr id="721" name="楕円 720">
          <a:extLst>
            <a:ext uri="{FF2B5EF4-FFF2-40B4-BE49-F238E27FC236}">
              <a16:creationId xmlns:a16="http://schemas.microsoft.com/office/drawing/2014/main" xmlns="" id="{00000000-0008-0000-0600-0000D1020000}"/>
            </a:ext>
          </a:extLst>
        </xdr:cNvPr>
        <xdr:cNvSpPr/>
      </xdr:nvSpPr>
      <xdr:spPr>
        <a:xfrm>
          <a:off x="13652500" y="1691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37854</xdr:rowOff>
    </xdr:from>
    <xdr:ext cx="469744"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3468428" y="1701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102093</xdr:rowOff>
    </xdr:from>
    <xdr:to>
      <xdr:col>67</xdr:col>
      <xdr:colOff>101600</xdr:colOff>
      <xdr:row>99</xdr:row>
      <xdr:rowOff>32243</xdr:rowOff>
    </xdr:to>
    <xdr:sp macro="" textlink="">
      <xdr:nvSpPr>
        <xdr:cNvPr id="723" name="楕円 722">
          <a:extLst>
            <a:ext uri="{FF2B5EF4-FFF2-40B4-BE49-F238E27FC236}">
              <a16:creationId xmlns:a16="http://schemas.microsoft.com/office/drawing/2014/main" xmlns="" id="{00000000-0008-0000-0600-0000D3020000}"/>
            </a:ext>
          </a:extLst>
        </xdr:cNvPr>
        <xdr:cNvSpPr/>
      </xdr:nvSpPr>
      <xdr:spPr>
        <a:xfrm>
          <a:off x="12763500" y="169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23370</xdr:rowOff>
    </xdr:from>
    <xdr:ext cx="469744"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2579428" y="1699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xmlns=""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xmlns=""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xmlns=""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xmlns=""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635</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21323300" y="66871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xmlns=""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635</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flipV="1">
          <a:off x="20434300" y="66871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xmlns=""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xmlns=""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xmlns=""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xmlns=""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a:extLst>
            <a:ext uri="{FF2B5EF4-FFF2-40B4-BE49-F238E27FC236}">
              <a16:creationId xmlns:a16="http://schemas.microsoft.com/office/drawing/2014/main" xmlns="" id="{00000000-0008-0000-06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121285</xdr:rowOff>
    </xdr:from>
    <xdr:to>
      <xdr:col>112</xdr:col>
      <xdr:colOff>38100</xdr:colOff>
      <xdr:row>39</xdr:row>
      <xdr:rowOff>51435</xdr:rowOff>
    </xdr:to>
    <xdr:sp macro="" textlink="">
      <xdr:nvSpPr>
        <xdr:cNvPr id="774" name="楕円 773">
          <a:extLst>
            <a:ext uri="{FF2B5EF4-FFF2-40B4-BE49-F238E27FC236}">
              <a16:creationId xmlns:a16="http://schemas.microsoft.com/office/drawing/2014/main" xmlns="" id="{00000000-0008-0000-0600-000006030000}"/>
            </a:ext>
          </a:extLst>
        </xdr:cNvPr>
        <xdr:cNvSpPr/>
      </xdr:nvSpPr>
      <xdr:spPr>
        <a:xfrm>
          <a:off x="21272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42562</xdr:rowOff>
    </xdr:from>
    <xdr:ext cx="378565"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21134017" y="672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xmlns=""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xmlns=""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xmlns="" id="{00000000-0008-0000-06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xmlns=""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xmlns=""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xmlns=""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167360</xdr:rowOff>
    </xdr:from>
    <xdr:to>
      <xdr:col>116</xdr:col>
      <xdr:colOff>63500</xdr:colOff>
      <xdr:row>58</xdr:row>
      <xdr:rowOff>168351</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21323300" y="10111460"/>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xmlns=""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167360</xdr:rowOff>
    </xdr:from>
    <xdr:to>
      <xdr:col>111</xdr:col>
      <xdr:colOff>177800</xdr:colOff>
      <xdr:row>58</xdr:row>
      <xdr:rowOff>169532</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flipV="1">
          <a:off x="20434300" y="1011146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xmlns=""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169532</xdr:rowOff>
    </xdr:from>
    <xdr:to>
      <xdr:col>107</xdr:col>
      <xdr:colOff>50800</xdr:colOff>
      <xdr:row>58</xdr:row>
      <xdr:rowOff>170752</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flipV="1">
          <a:off x="19545300" y="1011363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xmlns=""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162408</xdr:rowOff>
    </xdr:from>
    <xdr:to>
      <xdr:col>102</xdr:col>
      <xdr:colOff>114300</xdr:colOff>
      <xdr:row>58</xdr:row>
      <xdr:rowOff>170752</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656300" y="10106508"/>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xmlns=""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xmlns=""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117551</xdr:rowOff>
    </xdr:from>
    <xdr:to>
      <xdr:col>116</xdr:col>
      <xdr:colOff>114300</xdr:colOff>
      <xdr:row>59</xdr:row>
      <xdr:rowOff>47701</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22110700" y="100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30" name="貸付金該当値テキスト">
          <a:extLst>
            <a:ext uri="{FF2B5EF4-FFF2-40B4-BE49-F238E27FC236}">
              <a16:creationId xmlns:a16="http://schemas.microsoft.com/office/drawing/2014/main" xmlns="" id="{00000000-0008-0000-0600-00003E030000}"/>
            </a:ext>
          </a:extLst>
        </xdr:cNvPr>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116560</xdr:rowOff>
    </xdr:from>
    <xdr:to>
      <xdr:col>112</xdr:col>
      <xdr:colOff>38100</xdr:colOff>
      <xdr:row>59</xdr:row>
      <xdr:rowOff>46710</xdr:rowOff>
    </xdr:to>
    <xdr:sp macro="" textlink="">
      <xdr:nvSpPr>
        <xdr:cNvPr id="831" name="楕円 830">
          <a:extLst>
            <a:ext uri="{FF2B5EF4-FFF2-40B4-BE49-F238E27FC236}">
              <a16:creationId xmlns:a16="http://schemas.microsoft.com/office/drawing/2014/main" xmlns="" id="{00000000-0008-0000-0600-00003F030000}"/>
            </a:ext>
          </a:extLst>
        </xdr:cNvPr>
        <xdr:cNvSpPr/>
      </xdr:nvSpPr>
      <xdr:spPr>
        <a:xfrm>
          <a:off x="21272500" y="10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37837</xdr:rowOff>
    </xdr:from>
    <xdr:ext cx="469744"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21088428" y="101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118732</xdr:rowOff>
    </xdr:from>
    <xdr:to>
      <xdr:col>107</xdr:col>
      <xdr:colOff>101600</xdr:colOff>
      <xdr:row>59</xdr:row>
      <xdr:rowOff>48882</xdr:rowOff>
    </xdr:to>
    <xdr:sp macro="" textlink="">
      <xdr:nvSpPr>
        <xdr:cNvPr id="833" name="楕円 832">
          <a:extLst>
            <a:ext uri="{FF2B5EF4-FFF2-40B4-BE49-F238E27FC236}">
              <a16:creationId xmlns:a16="http://schemas.microsoft.com/office/drawing/2014/main" xmlns="" id="{00000000-0008-0000-0600-000041030000}"/>
            </a:ext>
          </a:extLst>
        </xdr:cNvPr>
        <xdr:cNvSpPr/>
      </xdr:nvSpPr>
      <xdr:spPr>
        <a:xfrm>
          <a:off x="20383500" y="10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40009</xdr:rowOff>
    </xdr:from>
    <xdr:ext cx="469744"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20199428" y="1015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119952</xdr:rowOff>
    </xdr:from>
    <xdr:to>
      <xdr:col>102</xdr:col>
      <xdr:colOff>165100</xdr:colOff>
      <xdr:row>59</xdr:row>
      <xdr:rowOff>50102</xdr:rowOff>
    </xdr:to>
    <xdr:sp macro="" textlink="">
      <xdr:nvSpPr>
        <xdr:cNvPr id="835" name="楕円 834">
          <a:extLst>
            <a:ext uri="{FF2B5EF4-FFF2-40B4-BE49-F238E27FC236}">
              <a16:creationId xmlns:a16="http://schemas.microsoft.com/office/drawing/2014/main" xmlns="" id="{00000000-0008-0000-0600-000043030000}"/>
            </a:ext>
          </a:extLst>
        </xdr:cNvPr>
        <xdr:cNvSpPr/>
      </xdr:nvSpPr>
      <xdr:spPr>
        <a:xfrm>
          <a:off x="19494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41229</xdr:rowOff>
    </xdr:from>
    <xdr:ext cx="469744"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9310428" y="101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111608</xdr:rowOff>
    </xdr:from>
    <xdr:to>
      <xdr:col>98</xdr:col>
      <xdr:colOff>38100</xdr:colOff>
      <xdr:row>59</xdr:row>
      <xdr:rowOff>41758</xdr:rowOff>
    </xdr:to>
    <xdr:sp macro="" textlink="">
      <xdr:nvSpPr>
        <xdr:cNvPr id="837" name="楕円 836">
          <a:extLst>
            <a:ext uri="{FF2B5EF4-FFF2-40B4-BE49-F238E27FC236}">
              <a16:creationId xmlns:a16="http://schemas.microsoft.com/office/drawing/2014/main" xmlns="" id="{00000000-0008-0000-0600-000045030000}"/>
            </a:ext>
          </a:extLst>
        </xdr:cNvPr>
        <xdr:cNvSpPr/>
      </xdr:nvSpPr>
      <xdr:spPr>
        <a:xfrm>
          <a:off x="18605500" y="100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32885</xdr:rowOff>
    </xdr:from>
    <xdr:ext cx="469744"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421428" y="101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xmlns=""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xmlns=""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xmlns=""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xmlns=""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xmlns=""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xmlns=""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xmlns=""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xmlns=""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74157</xdr:rowOff>
    </xdr:from>
    <xdr:to>
      <xdr:col>116</xdr:col>
      <xdr:colOff>63500</xdr:colOff>
      <xdr:row>73</xdr:row>
      <xdr:rowOff>118342</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flipV="1">
          <a:off x="21323300" y="12590007"/>
          <a:ext cx="8382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1" name="繰出金平均値テキスト">
          <a:extLst>
            <a:ext uri="{FF2B5EF4-FFF2-40B4-BE49-F238E27FC236}">
              <a16:creationId xmlns:a16="http://schemas.microsoft.com/office/drawing/2014/main" xmlns="" id="{00000000-0008-0000-0600-000067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xmlns=""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118342</xdr:rowOff>
    </xdr:from>
    <xdr:to>
      <xdr:col>111</xdr:col>
      <xdr:colOff>177800</xdr:colOff>
      <xdr:row>73</xdr:row>
      <xdr:rowOff>167034</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flipV="1">
          <a:off x="20434300" y="1263419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xmlns=""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167034</xdr:rowOff>
    </xdr:from>
    <xdr:to>
      <xdr:col>107</xdr:col>
      <xdr:colOff>50800</xdr:colOff>
      <xdr:row>74</xdr:row>
      <xdr:rowOff>49599</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flipV="1">
          <a:off x="19545300" y="12682884"/>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xmlns=""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49599</xdr:rowOff>
    </xdr:from>
    <xdr:to>
      <xdr:col>102</xdr:col>
      <xdr:colOff>114300</xdr:colOff>
      <xdr:row>74</xdr:row>
      <xdr:rowOff>98291</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flipV="1">
          <a:off x="18656300" y="12736899"/>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xmlns=""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xmlns=""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23357</xdr:rowOff>
    </xdr:from>
    <xdr:to>
      <xdr:col>116</xdr:col>
      <xdr:colOff>114300</xdr:colOff>
      <xdr:row>73</xdr:row>
      <xdr:rowOff>124957</xdr:rowOff>
    </xdr:to>
    <xdr:sp macro="" textlink="">
      <xdr:nvSpPr>
        <xdr:cNvPr id="889" name="楕円 888">
          <a:extLst>
            <a:ext uri="{FF2B5EF4-FFF2-40B4-BE49-F238E27FC236}">
              <a16:creationId xmlns:a16="http://schemas.microsoft.com/office/drawing/2014/main" xmlns="" id="{00000000-0008-0000-0600-000079030000}"/>
            </a:ext>
          </a:extLst>
        </xdr:cNvPr>
        <xdr:cNvSpPr/>
      </xdr:nvSpPr>
      <xdr:spPr>
        <a:xfrm>
          <a:off x="22110700" y="1253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46234</xdr:rowOff>
    </xdr:from>
    <xdr:ext cx="534377" cy="259045"/>
    <xdr:sp macro="" textlink="">
      <xdr:nvSpPr>
        <xdr:cNvPr id="890" name="繰出金該当値テキスト">
          <a:extLst>
            <a:ext uri="{FF2B5EF4-FFF2-40B4-BE49-F238E27FC236}">
              <a16:creationId xmlns:a16="http://schemas.microsoft.com/office/drawing/2014/main" xmlns="" id="{00000000-0008-0000-0600-00007A030000}"/>
            </a:ext>
          </a:extLst>
        </xdr:cNvPr>
        <xdr:cNvSpPr txBox="1"/>
      </xdr:nvSpPr>
      <xdr:spPr>
        <a:xfrm>
          <a:off x="22212300" y="1239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67542</xdr:rowOff>
    </xdr:from>
    <xdr:to>
      <xdr:col>112</xdr:col>
      <xdr:colOff>38100</xdr:colOff>
      <xdr:row>73</xdr:row>
      <xdr:rowOff>169142</xdr:rowOff>
    </xdr:to>
    <xdr:sp macro="" textlink="">
      <xdr:nvSpPr>
        <xdr:cNvPr id="891" name="楕円 890">
          <a:extLst>
            <a:ext uri="{FF2B5EF4-FFF2-40B4-BE49-F238E27FC236}">
              <a16:creationId xmlns:a16="http://schemas.microsoft.com/office/drawing/2014/main" xmlns="" id="{00000000-0008-0000-0600-00007B030000}"/>
            </a:ext>
          </a:extLst>
        </xdr:cNvPr>
        <xdr:cNvSpPr/>
      </xdr:nvSpPr>
      <xdr:spPr>
        <a:xfrm>
          <a:off x="21272500" y="125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14219</xdr:rowOff>
    </xdr:from>
    <xdr:ext cx="534377"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056111" y="1235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116234</xdr:rowOff>
    </xdr:from>
    <xdr:to>
      <xdr:col>107</xdr:col>
      <xdr:colOff>101600</xdr:colOff>
      <xdr:row>74</xdr:row>
      <xdr:rowOff>46384</xdr:rowOff>
    </xdr:to>
    <xdr:sp macro="" textlink="">
      <xdr:nvSpPr>
        <xdr:cNvPr id="893" name="楕円 892">
          <a:extLst>
            <a:ext uri="{FF2B5EF4-FFF2-40B4-BE49-F238E27FC236}">
              <a16:creationId xmlns:a16="http://schemas.microsoft.com/office/drawing/2014/main" xmlns="" id="{00000000-0008-0000-0600-00007D030000}"/>
            </a:ext>
          </a:extLst>
        </xdr:cNvPr>
        <xdr:cNvSpPr/>
      </xdr:nvSpPr>
      <xdr:spPr>
        <a:xfrm>
          <a:off x="20383500" y="126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62911</xdr:rowOff>
    </xdr:from>
    <xdr:ext cx="534377"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167111" y="124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170249</xdr:rowOff>
    </xdr:from>
    <xdr:to>
      <xdr:col>102</xdr:col>
      <xdr:colOff>165100</xdr:colOff>
      <xdr:row>74</xdr:row>
      <xdr:rowOff>100399</xdr:rowOff>
    </xdr:to>
    <xdr:sp macro="" textlink="">
      <xdr:nvSpPr>
        <xdr:cNvPr id="895" name="楕円 894">
          <a:extLst>
            <a:ext uri="{FF2B5EF4-FFF2-40B4-BE49-F238E27FC236}">
              <a16:creationId xmlns:a16="http://schemas.microsoft.com/office/drawing/2014/main" xmlns="" id="{00000000-0008-0000-0600-00007F030000}"/>
            </a:ext>
          </a:extLst>
        </xdr:cNvPr>
        <xdr:cNvSpPr/>
      </xdr:nvSpPr>
      <xdr:spPr>
        <a:xfrm>
          <a:off x="19494500" y="126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116926</xdr:rowOff>
    </xdr:from>
    <xdr:ext cx="534377"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9278111" y="124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47491</xdr:rowOff>
    </xdr:from>
    <xdr:to>
      <xdr:col>98</xdr:col>
      <xdr:colOff>38100</xdr:colOff>
      <xdr:row>74</xdr:row>
      <xdr:rowOff>149091</xdr:rowOff>
    </xdr:to>
    <xdr:sp macro="" textlink="">
      <xdr:nvSpPr>
        <xdr:cNvPr id="897" name="楕円 896">
          <a:extLst>
            <a:ext uri="{FF2B5EF4-FFF2-40B4-BE49-F238E27FC236}">
              <a16:creationId xmlns:a16="http://schemas.microsoft.com/office/drawing/2014/main" xmlns="" id="{00000000-0008-0000-0600-000081030000}"/>
            </a:ext>
          </a:extLst>
        </xdr:cNvPr>
        <xdr:cNvSpPr/>
      </xdr:nvSpPr>
      <xdr:spPr>
        <a:xfrm>
          <a:off x="18605500" y="127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165618</xdr:rowOff>
    </xdr:from>
    <xdr:ext cx="534377"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389111" y="125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xmlns=""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xmlns=""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xmlns=""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xmlns=""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xmlns=""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xmlns=""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xmlns=""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xmlns=""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xmlns=""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xmlns=""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xmlns=""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xmlns=""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xmlns=""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xmlns=""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xmlns=""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xmlns=""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xmlns=""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xmlns=""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xmlns=""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xmlns=""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xmlns=""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xmlns=""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xmlns=""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xmlns=""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歳出総決算額は、住民一人当たり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554,680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類似団体平均と比較した場合の本市の特徴として、扶助費の水準が高く類似団体平均を上回り、人件費、物件費の水準は下回っていることが挙げられる。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扶助費の住民一人当たりのコストは、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171,227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あり、生活保護事業費や障害者自立支援給付事業費（障害福祉サービス事業）が高いことが要因である。特に、介護・訓練等・障害児通所給付費支給事業費については、近年増加しており、各種社会保障関連経費については、今後も少子高齢化の進行や制度改正等により、大きな増額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年度は、普通建設事業費（うち更新整備）が伸びているが、主な要因としては学校給食センター建設工事や新図書館内装等工事負担金によるものである。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一方、類似団体平均と比較し低い水準で推移しているのが人件費・物件費であり、行財政改革による職員数の削減や事務事業の見直しなどにより、経費節減に努めた効果が表れていると考えられる。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50,976
50,634
57.37
28,998,019
28,275,364
510,684
12,635,369
17,513,915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52375</xdr:rowOff>
    </xdr:from>
    <xdr:to>
      <xdr:col>24</xdr:col>
      <xdr:colOff>63500</xdr:colOff>
      <xdr:row>34</xdr:row>
      <xdr:rowOff>98095</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58816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45060</xdr:rowOff>
    </xdr:from>
    <xdr:to>
      <xdr:col>19</xdr:col>
      <xdr:colOff>177800</xdr:colOff>
      <xdr:row>34</xdr:row>
      <xdr:rowOff>98095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5874360"/>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19914</xdr:rowOff>
    </xdr:from>
    <xdr:to>
      <xdr:col>15</xdr:col>
      <xdr:colOff>50800</xdr:colOff>
      <xdr:row>34</xdr:row>
      <xdr:rowOff>45060</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584921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19914</xdr:rowOff>
    </xdr:from>
    <xdr:to>
      <xdr:col>10</xdr:col>
      <xdr:colOff>114300</xdr:colOff>
      <xdr:row>34</xdr:row>
      <xdr:rowOff>46888</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5849214"/>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1575</xdr:rowOff>
    </xdr:from>
    <xdr:to>
      <xdr:col>24</xdr:col>
      <xdr:colOff>114300</xdr:colOff>
      <xdr:row>34</xdr:row>
      <xdr:rowOff>103175</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24452</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6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47295</xdr:rowOff>
    </xdr:from>
    <xdr:to>
      <xdr:col>20</xdr:col>
      <xdr:colOff>38100</xdr:colOff>
      <xdr:row>34</xdr:row>
      <xdr:rowOff>148895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8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165422</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6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165710</xdr:rowOff>
    </xdr:from>
    <xdr:to>
      <xdr:col>15</xdr:col>
      <xdr:colOff>101600</xdr:colOff>
      <xdr:row>34</xdr:row>
      <xdr:rowOff>95860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112387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5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140564</xdr:rowOff>
    </xdr:from>
    <xdr:to>
      <xdr:col>10</xdr:col>
      <xdr:colOff>165100</xdr:colOff>
      <xdr:row>34</xdr:row>
      <xdr:rowOff>70714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87241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167538</xdr:rowOff>
    </xdr:from>
    <xdr:to>
      <xdr:col>6</xdr:col>
      <xdr:colOff>38100</xdr:colOff>
      <xdr:row>34</xdr:row>
      <xdr:rowOff>97688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8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114215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6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118376</xdr:rowOff>
    </xdr:from>
    <xdr:to>
      <xdr:col>24</xdr:col>
      <xdr:colOff>63500</xdr:colOff>
      <xdr:row>57</xdr:row>
      <xdr:rowOff>57455</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3797300" y="9376676"/>
          <a:ext cx="838200" cy="45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118376</xdr:rowOff>
    </xdr:from>
    <xdr:to>
      <xdr:col>19</xdr:col>
      <xdr:colOff>177800</xdr:colOff>
      <xdr:row>57</xdr:row>
      <xdr:rowOff>121956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2908300" y="9376676"/>
          <a:ext cx="889000" cy="5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121956</xdr:rowOff>
    </xdr:from>
    <xdr:to>
      <xdr:col>15</xdr:col>
      <xdr:colOff>50800</xdr:colOff>
      <xdr:row>57</xdr:row>
      <xdr:rowOff>127388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019300" y="9894606"/>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127388</xdr:rowOff>
    </xdr:from>
    <xdr:to>
      <xdr:col>10</xdr:col>
      <xdr:colOff>114300</xdr:colOff>
      <xdr:row>57</xdr:row>
      <xdr:rowOff>128722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1130300" y="990003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6655</xdr:rowOff>
    </xdr:from>
    <xdr:to>
      <xdr:col>24</xdr:col>
      <xdr:colOff>114300</xdr:colOff>
      <xdr:row>57</xdr:row>
      <xdr:rowOff>108255</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7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67576</xdr:rowOff>
    </xdr:from>
    <xdr:to>
      <xdr:col>20</xdr:col>
      <xdr:colOff>38100</xdr:colOff>
      <xdr:row>54</xdr:row>
      <xdr:rowOff>169176</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3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160303</xdr:rowOff>
    </xdr:from>
    <xdr:ext cx="59901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497795" y="941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71156</xdr:rowOff>
    </xdr:from>
    <xdr:to>
      <xdr:col>15</xdr:col>
      <xdr:colOff>101600</xdr:colOff>
      <xdr:row>58</xdr:row>
      <xdr:rowOff>1306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8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163883</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99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76588</xdr:rowOff>
    </xdr:from>
    <xdr:to>
      <xdr:col>10</xdr:col>
      <xdr:colOff>165100</xdr:colOff>
      <xdr:row>58</xdr:row>
      <xdr:rowOff>6738</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8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169315</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9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77922</xdr:rowOff>
    </xdr:from>
    <xdr:to>
      <xdr:col>6</xdr:col>
      <xdr:colOff>38100</xdr:colOff>
      <xdr:row>58</xdr:row>
      <xdr:rowOff>8072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8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170649</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99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15884</xdr:rowOff>
    </xdr:from>
    <xdr:to>
      <xdr:col>24</xdr:col>
      <xdr:colOff>63500</xdr:colOff>
      <xdr:row>75</xdr:row>
      <xdr:rowOff>1921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531734"/>
          <a:ext cx="838200" cy="3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1921</xdr:rowOff>
    </xdr:from>
    <xdr:to>
      <xdr:col>19</xdr:col>
      <xdr:colOff>177800</xdr:colOff>
      <xdr:row>75</xdr:row>
      <xdr:rowOff>76397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860671"/>
          <a:ext cx="889000" cy="7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76397</xdr:rowOff>
    </xdr:from>
    <xdr:to>
      <xdr:col>15</xdr:col>
      <xdr:colOff>50800</xdr:colOff>
      <xdr:row>76</xdr:row>
      <xdr:rowOff>16323</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2935147"/>
          <a:ext cx="889000" cy="1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16323</xdr:rowOff>
    </xdr:from>
    <xdr:to>
      <xdr:col>10</xdr:col>
      <xdr:colOff>114300</xdr:colOff>
      <xdr:row>76</xdr:row>
      <xdr:rowOff>48964</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046523"/>
          <a:ext cx="8890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136534</xdr:rowOff>
    </xdr:from>
    <xdr:to>
      <xdr:col>24</xdr:col>
      <xdr:colOff>114300</xdr:colOff>
      <xdr:row>73</xdr:row>
      <xdr:rowOff>66684</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48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159411</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33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122571</xdr:rowOff>
    </xdr:from>
    <xdr:to>
      <xdr:col>20</xdr:col>
      <xdr:colOff>38100</xdr:colOff>
      <xdr:row>75</xdr:row>
      <xdr:rowOff>52721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8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69248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58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25597</xdr:rowOff>
    </xdr:from>
    <xdr:to>
      <xdr:col>15</xdr:col>
      <xdr:colOff>101600</xdr:colOff>
      <xdr:row>75</xdr:row>
      <xdr:rowOff>127197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88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143724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65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136973</xdr:rowOff>
    </xdr:from>
    <xdr:to>
      <xdr:col>10</xdr:col>
      <xdr:colOff>165100</xdr:colOff>
      <xdr:row>76</xdr:row>
      <xdr:rowOff>67123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99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83650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77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169614</xdr:rowOff>
    </xdr:from>
    <xdr:to>
      <xdr:col>6</xdr:col>
      <xdr:colOff>38100</xdr:colOff>
      <xdr:row>76</xdr:row>
      <xdr:rowOff>99764</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0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116292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80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23013</xdr:rowOff>
    </xdr:from>
    <xdr:to>
      <xdr:col>24</xdr:col>
      <xdr:colOff>63500</xdr:colOff>
      <xdr:row>97</xdr:row>
      <xdr:rowOff>132054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3797300" y="16653663"/>
          <a:ext cx="838200" cy="10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132054</xdr:rowOff>
    </xdr:from>
    <xdr:to>
      <xdr:col>19</xdr:col>
      <xdr:colOff>177800</xdr:colOff>
      <xdr:row>97</xdr:row>
      <xdr:rowOff>166218</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908300" y="16762704"/>
          <a:ext cx="8890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166218</xdr:rowOff>
    </xdr:from>
    <xdr:to>
      <xdr:col>15</xdr:col>
      <xdr:colOff>50800</xdr:colOff>
      <xdr:row>98</xdr:row>
      <xdr:rowOff>26391</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019300" y="1679686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1575</xdr:rowOff>
    </xdr:from>
    <xdr:to>
      <xdr:col>10</xdr:col>
      <xdr:colOff>114300</xdr:colOff>
      <xdr:row>98</xdr:row>
      <xdr:rowOff>26391</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1130300" y="16803675"/>
          <a:ext cx="889000" cy="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143663</xdr:rowOff>
    </xdr:from>
    <xdr:to>
      <xdr:col>24</xdr:col>
      <xdr:colOff>114300</xdr:colOff>
      <xdr:row>97</xdr:row>
      <xdr:rowOff>73813</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6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166540</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4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81254</xdr:rowOff>
    </xdr:from>
    <xdr:to>
      <xdr:col>20</xdr:col>
      <xdr:colOff>38100</xdr:colOff>
      <xdr:row>98</xdr:row>
      <xdr:rowOff>11404</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7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27931</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648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115418</xdr:rowOff>
    </xdr:from>
    <xdr:to>
      <xdr:col>15</xdr:col>
      <xdr:colOff>101600</xdr:colOff>
      <xdr:row>98</xdr:row>
      <xdr:rowOff>45568</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7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62095</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5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147041</xdr:rowOff>
    </xdr:from>
    <xdr:to>
      <xdr:col>10</xdr:col>
      <xdr:colOff>165100</xdr:colOff>
      <xdr:row>98</xdr:row>
      <xdr:rowOff>77191</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7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93718</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6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122225</xdr:rowOff>
    </xdr:from>
    <xdr:to>
      <xdr:col>6</xdr:col>
      <xdr:colOff>38100</xdr:colOff>
      <xdr:row>98</xdr:row>
      <xdr:rowOff>52375</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7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68902</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5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82169</xdr:rowOff>
    </xdr:from>
    <xdr:to>
      <xdr:col>55</xdr:col>
      <xdr:colOff>0</xdr:colOff>
      <xdr:row>38</xdr:row>
      <xdr:rowOff>111887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9639300" y="659726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82169</xdr:rowOff>
    </xdr:from>
    <xdr:to>
      <xdr:col>50</xdr:col>
      <xdr:colOff>114300</xdr:colOff>
      <xdr:row>38</xdr:row>
      <xdr:rowOff>117602</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8750300" y="659726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117602</xdr:rowOff>
    </xdr:from>
    <xdr:to>
      <xdr:col>45</xdr:col>
      <xdr:colOff>177800</xdr:colOff>
      <xdr:row>38</xdr:row>
      <xdr:rowOff>122174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7861300" y="66327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115697</xdr:rowOff>
    </xdr:from>
    <xdr:to>
      <xdr:col>41</xdr:col>
      <xdr:colOff>50800</xdr:colOff>
      <xdr:row>38</xdr:row>
      <xdr:rowOff>122174</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6972300" y="663079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61087</xdr:rowOff>
    </xdr:from>
    <xdr:to>
      <xdr:col>55</xdr:col>
      <xdr:colOff>50800</xdr:colOff>
      <xdr:row>38</xdr:row>
      <xdr:rowOff>162687</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147464</xdr:rowOff>
    </xdr:from>
    <xdr:ext cx="378565"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4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31369</xdr:rowOff>
    </xdr:from>
    <xdr:to>
      <xdr:col>50</xdr:col>
      <xdr:colOff>165100</xdr:colOff>
      <xdr:row>38</xdr:row>
      <xdr:rowOff>132969</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124096</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50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66802</xdr:rowOff>
    </xdr:from>
    <xdr:to>
      <xdr:col>46</xdr:col>
      <xdr:colOff>38100</xdr:colOff>
      <xdr:row>38</xdr:row>
      <xdr:rowOff>168402</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159529</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61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71374</xdr:rowOff>
    </xdr:from>
    <xdr:to>
      <xdr:col>41</xdr:col>
      <xdr:colOff>101600</xdr:colOff>
      <xdr:row>39</xdr:row>
      <xdr:rowOff>1524</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164101</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2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64897</xdr:rowOff>
    </xdr:from>
    <xdr:to>
      <xdr:col>36</xdr:col>
      <xdr:colOff>165100</xdr:colOff>
      <xdr:row>38</xdr:row>
      <xdr:rowOff>166497</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157624</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83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126761</xdr:rowOff>
    </xdr:from>
    <xdr:to>
      <xdr:col>55</xdr:col>
      <xdr:colOff>0</xdr:colOff>
      <xdr:row>57</xdr:row>
      <xdr:rowOff>155519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899411"/>
          <a:ext cx="8382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161692</xdr:rowOff>
    </xdr:from>
    <xdr:to>
      <xdr:col>50</xdr:col>
      <xdr:colOff>114300</xdr:colOff>
      <xdr:row>57</xdr:row>
      <xdr:rowOff>155519</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8750300" y="9762892"/>
          <a:ext cx="889000" cy="1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161692</xdr:rowOff>
    </xdr:from>
    <xdr:to>
      <xdr:col>45</xdr:col>
      <xdr:colOff>177800</xdr:colOff>
      <xdr:row>57</xdr:row>
      <xdr:rowOff>144135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9762892"/>
          <a:ext cx="889000" cy="1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144135</xdr:rowOff>
    </xdr:from>
    <xdr:to>
      <xdr:col>41</xdr:col>
      <xdr:colOff>50800</xdr:colOff>
      <xdr:row>57</xdr:row>
      <xdr:rowOff>145644</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991678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75961</xdr:rowOff>
    </xdr:from>
    <xdr:to>
      <xdr:col>55</xdr:col>
      <xdr:colOff>50800</xdr:colOff>
      <xdr:row>58</xdr:row>
      <xdr:rowOff>6111</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98838</xdr:rowOff>
    </xdr:from>
    <xdr:ext cx="469744"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70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104719</xdr:rowOff>
    </xdr:from>
    <xdr:to>
      <xdr:col>50</xdr:col>
      <xdr:colOff>165100</xdr:colOff>
      <xdr:row>58</xdr:row>
      <xdr:rowOff>34869</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8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51396</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04428" y="965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110892</xdr:rowOff>
    </xdr:from>
    <xdr:to>
      <xdr:col>46</xdr:col>
      <xdr:colOff>38100</xdr:colOff>
      <xdr:row>57</xdr:row>
      <xdr:rowOff>41042</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7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57569</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94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93335</xdr:rowOff>
    </xdr:from>
    <xdr:to>
      <xdr:col>41</xdr:col>
      <xdr:colOff>101600</xdr:colOff>
      <xdr:row>58</xdr:row>
      <xdr:rowOff>23485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86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40012</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26428" y="964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94844</xdr:rowOff>
    </xdr:from>
    <xdr:to>
      <xdr:col>36</xdr:col>
      <xdr:colOff>165100</xdr:colOff>
      <xdr:row>58</xdr:row>
      <xdr:rowOff>24994</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8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41521</xdr:rowOff>
    </xdr:from>
    <xdr:ext cx="469744"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37428" y="964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49082</xdr:rowOff>
    </xdr:from>
    <xdr:to>
      <xdr:col>55</xdr:col>
      <xdr:colOff>0</xdr:colOff>
      <xdr:row>77</xdr:row>
      <xdr:rowOff>71645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250732"/>
          <a:ext cx="8382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49082</xdr:rowOff>
    </xdr:from>
    <xdr:to>
      <xdr:col>50</xdr:col>
      <xdr:colOff>114300</xdr:colOff>
      <xdr:row>77</xdr:row>
      <xdr:rowOff>146467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250732"/>
          <a:ext cx="889000" cy="9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146467</xdr:rowOff>
    </xdr:from>
    <xdr:to>
      <xdr:col>45</xdr:col>
      <xdr:colOff>177800</xdr:colOff>
      <xdr:row>77</xdr:row>
      <xdr:rowOff>153577</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7861300" y="13348117"/>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153577</xdr:rowOff>
    </xdr:from>
    <xdr:to>
      <xdr:col>41</xdr:col>
      <xdr:colOff>50800</xdr:colOff>
      <xdr:row>78</xdr:row>
      <xdr:rowOff>13695</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355227"/>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20845</xdr:rowOff>
    </xdr:from>
    <xdr:to>
      <xdr:col>55</xdr:col>
      <xdr:colOff>50800</xdr:colOff>
      <xdr:row>77</xdr:row>
      <xdr:rowOff>122445</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2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43722</xdr:rowOff>
    </xdr:from>
    <xdr:ext cx="534377"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07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169732</xdr:rowOff>
    </xdr:from>
    <xdr:to>
      <xdr:col>50</xdr:col>
      <xdr:colOff>165100</xdr:colOff>
      <xdr:row>77</xdr:row>
      <xdr:rowOff>99882</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1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91009</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32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95667</xdr:rowOff>
    </xdr:from>
    <xdr:to>
      <xdr:col>46</xdr:col>
      <xdr:colOff>38100</xdr:colOff>
      <xdr:row>78</xdr:row>
      <xdr:rowOff>25817</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2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42344</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15428" y="1307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102777</xdr:rowOff>
    </xdr:from>
    <xdr:to>
      <xdr:col>41</xdr:col>
      <xdr:colOff>101600</xdr:colOff>
      <xdr:row>78</xdr:row>
      <xdr:rowOff>32927</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3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49454</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8" y="1307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134345</xdr:rowOff>
    </xdr:from>
    <xdr:to>
      <xdr:col>36</xdr:col>
      <xdr:colOff>165100</xdr:colOff>
      <xdr:row>78</xdr:row>
      <xdr:rowOff>64495</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3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55622</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8" y="134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21844</xdr:rowOff>
    </xdr:from>
    <xdr:to>
      <xdr:col>55</xdr:col>
      <xdr:colOff>0</xdr:colOff>
      <xdr:row>95</xdr:row>
      <xdr:rowOff>65748</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6309594"/>
          <a:ext cx="8382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21844</xdr:rowOff>
    </xdr:from>
    <xdr:to>
      <xdr:col>50</xdr:col>
      <xdr:colOff>114300</xdr:colOff>
      <xdr:row>95</xdr:row>
      <xdr:rowOff>66866</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8750300" y="16309594"/>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66866</xdr:rowOff>
    </xdr:from>
    <xdr:to>
      <xdr:col>45</xdr:col>
      <xdr:colOff>177800</xdr:colOff>
      <xdr:row>96</xdr:row>
      <xdr:rowOff>2057</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354616"/>
          <a:ext cx="889000" cy="10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2057</xdr:rowOff>
    </xdr:from>
    <xdr:to>
      <xdr:col>41</xdr:col>
      <xdr:colOff>50800</xdr:colOff>
      <xdr:row>96</xdr:row>
      <xdr:rowOff>158992</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6972300" y="16461257"/>
          <a:ext cx="889000" cy="1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14948</xdr:rowOff>
    </xdr:from>
    <xdr:to>
      <xdr:col>55</xdr:col>
      <xdr:colOff>50800</xdr:colOff>
      <xdr:row>95</xdr:row>
      <xdr:rowOff>116548</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3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37825</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1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142494</xdr:rowOff>
    </xdr:from>
    <xdr:to>
      <xdr:col>50</xdr:col>
      <xdr:colOff>165100</xdr:colOff>
      <xdr:row>95</xdr:row>
      <xdr:rowOff>72644</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2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89171</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0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16066</xdr:rowOff>
    </xdr:from>
    <xdr:to>
      <xdr:col>46</xdr:col>
      <xdr:colOff>38100</xdr:colOff>
      <xdr:row>95</xdr:row>
      <xdr:rowOff>117666</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3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134193</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0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122707</xdr:rowOff>
    </xdr:from>
    <xdr:to>
      <xdr:col>41</xdr:col>
      <xdr:colOff>101600</xdr:colOff>
      <xdr:row>96</xdr:row>
      <xdr:rowOff>52857</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4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69384</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1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108192</xdr:rowOff>
    </xdr:from>
    <xdr:to>
      <xdr:col>36</xdr:col>
      <xdr:colOff>165100</xdr:colOff>
      <xdr:row>97</xdr:row>
      <xdr:rowOff>38342</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5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29469</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6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124978</xdr:rowOff>
    </xdr:from>
    <xdr:to>
      <xdr:col>85</xdr:col>
      <xdr:colOff>127000</xdr:colOff>
      <xdr:row>37</xdr:row>
      <xdr:rowOff>116200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5481300" y="6125728"/>
          <a:ext cx="838200" cy="3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124978</xdr:rowOff>
    </xdr:from>
    <xdr:to>
      <xdr:col>81</xdr:col>
      <xdr:colOff>50800</xdr:colOff>
      <xdr:row>38</xdr:row>
      <xdr:rowOff>15479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125728"/>
          <a:ext cx="889000" cy="4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15479</xdr:rowOff>
    </xdr:from>
    <xdr:to>
      <xdr:col>76</xdr:col>
      <xdr:colOff>114300</xdr:colOff>
      <xdr:row>38</xdr:row>
      <xdr:rowOff>51460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530579"/>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51460</xdr:rowOff>
    </xdr:from>
    <xdr:to>
      <xdr:col>71</xdr:col>
      <xdr:colOff>177800</xdr:colOff>
      <xdr:row>38</xdr:row>
      <xdr:rowOff>87442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566560"/>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65400</xdr:rowOff>
    </xdr:from>
    <xdr:to>
      <xdr:col>85</xdr:col>
      <xdr:colOff>177800</xdr:colOff>
      <xdr:row>37</xdr:row>
      <xdr:rowOff>167000</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4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43827</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3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74178</xdr:rowOff>
    </xdr:from>
    <xdr:to>
      <xdr:col>81</xdr:col>
      <xdr:colOff>101600</xdr:colOff>
      <xdr:row>36</xdr:row>
      <xdr:rowOff>4328</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0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20855</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58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136129</xdr:rowOff>
    </xdr:from>
    <xdr:to>
      <xdr:col>76</xdr:col>
      <xdr:colOff>165100</xdr:colOff>
      <xdr:row>38</xdr:row>
      <xdr:rowOff>66279</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4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57406</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57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660</xdr:rowOff>
    </xdr:from>
    <xdr:to>
      <xdr:col>72</xdr:col>
      <xdr:colOff>38100</xdr:colOff>
      <xdr:row>38</xdr:row>
      <xdr:rowOff>102260</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93387</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6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36642</xdr:rowOff>
    </xdr:from>
    <xdr:to>
      <xdr:col>67</xdr:col>
      <xdr:colOff>101600</xdr:colOff>
      <xdr:row>38</xdr:row>
      <xdr:rowOff>138242</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129369</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6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13366</xdr:rowOff>
    </xdr:from>
    <xdr:to>
      <xdr:col>85</xdr:col>
      <xdr:colOff>127000</xdr:colOff>
      <xdr:row>57</xdr:row>
      <xdr:rowOff>36879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5481300" y="9271666"/>
          <a:ext cx="838200" cy="53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36879</xdr:rowOff>
    </xdr:from>
    <xdr:to>
      <xdr:col>81</xdr:col>
      <xdr:colOff>50800</xdr:colOff>
      <xdr:row>57</xdr:row>
      <xdr:rowOff>53665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4592300" y="9809529"/>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53665</xdr:rowOff>
    </xdr:from>
    <xdr:to>
      <xdr:col>76</xdr:col>
      <xdr:colOff>114300</xdr:colOff>
      <xdr:row>58</xdr:row>
      <xdr:rowOff>68573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3703300" y="9826315"/>
          <a:ext cx="889000" cy="18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68573</xdr:rowOff>
    </xdr:from>
    <xdr:to>
      <xdr:col>71</xdr:col>
      <xdr:colOff>177800</xdr:colOff>
      <xdr:row>59</xdr:row>
      <xdr:rowOff>90322</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10012673"/>
          <a:ext cx="889000" cy="19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134016</xdr:rowOff>
    </xdr:from>
    <xdr:to>
      <xdr:col>85</xdr:col>
      <xdr:colOff>177800</xdr:colOff>
      <xdr:row>54</xdr:row>
      <xdr:rowOff>64166</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156893</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0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157529</xdr:rowOff>
    </xdr:from>
    <xdr:to>
      <xdr:col>81</xdr:col>
      <xdr:colOff>101600</xdr:colOff>
      <xdr:row>57</xdr:row>
      <xdr:rowOff>87679</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7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78806</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85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2865</xdr:rowOff>
    </xdr:from>
    <xdr:to>
      <xdr:col>76</xdr:col>
      <xdr:colOff>165100</xdr:colOff>
      <xdr:row>57</xdr:row>
      <xdr:rowOff>104465</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97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95592</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8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17773</xdr:rowOff>
    </xdr:from>
    <xdr:to>
      <xdr:col>72</xdr:col>
      <xdr:colOff>38100</xdr:colOff>
      <xdr:row>58</xdr:row>
      <xdr:rowOff>119373</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9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110500</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100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39522</xdr:rowOff>
    </xdr:from>
    <xdr:to>
      <xdr:col>67</xdr:col>
      <xdr:colOff>101600</xdr:colOff>
      <xdr:row>59</xdr:row>
      <xdr:rowOff>141122</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101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132249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1024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162821</xdr:rowOff>
    </xdr:from>
    <xdr:to>
      <xdr:col>85</xdr:col>
      <xdr:colOff>127000</xdr:colOff>
      <xdr:row>79</xdr:row>
      <xdr:rowOff>56685</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5481300" y="13535921"/>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162821</xdr:rowOff>
    </xdr:from>
    <xdr:to>
      <xdr:col>81</xdr:col>
      <xdr:colOff>50800</xdr:colOff>
      <xdr:row>79</xdr:row>
      <xdr:rowOff>79056</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4592300" y="13535921"/>
          <a:ext cx="889000" cy="8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53191</xdr:rowOff>
    </xdr:from>
    <xdr:to>
      <xdr:col>76</xdr:col>
      <xdr:colOff>114300</xdr:colOff>
      <xdr:row>79</xdr:row>
      <xdr:rowOff>79056</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3703300" y="13597741"/>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53191</xdr:rowOff>
    </xdr:from>
    <xdr:to>
      <xdr:col>71</xdr:col>
      <xdr:colOff>177800</xdr:colOff>
      <xdr:row>79</xdr:row>
      <xdr:rowOff>94306</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2814300" y="13597741"/>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5885</xdr:rowOff>
    </xdr:from>
    <xdr:to>
      <xdr:col>85</xdr:col>
      <xdr:colOff>177800</xdr:colOff>
      <xdr:row>79</xdr:row>
      <xdr:rowOff>107485</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55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136712</xdr:rowOff>
    </xdr:from>
    <xdr:ext cx="469744"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33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112021</xdr:rowOff>
    </xdr:from>
    <xdr:to>
      <xdr:col>81</xdr:col>
      <xdr:colOff>101600</xdr:colOff>
      <xdr:row>79</xdr:row>
      <xdr:rowOff>42171</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4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58698</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46428" y="1326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28256</xdr:rowOff>
    </xdr:from>
    <xdr:to>
      <xdr:col>76</xdr:col>
      <xdr:colOff>165100</xdr:colOff>
      <xdr:row>79</xdr:row>
      <xdr:rowOff>129856</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5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120983</xdr:rowOff>
    </xdr:from>
    <xdr:ext cx="378565"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03017" y="13665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2391</xdr:rowOff>
    </xdr:from>
    <xdr:to>
      <xdr:col>72</xdr:col>
      <xdr:colOff>38100</xdr:colOff>
      <xdr:row>79</xdr:row>
      <xdr:rowOff>103991</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95118</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63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43506</xdr:rowOff>
    </xdr:from>
    <xdr:to>
      <xdr:col>67</xdr:col>
      <xdr:colOff>101600</xdr:colOff>
      <xdr:row>79</xdr:row>
      <xdr:rowOff>145106</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136233</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25017" y="136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160274</xdr:rowOff>
    </xdr:from>
    <xdr:to>
      <xdr:col>85</xdr:col>
      <xdr:colOff>127000</xdr:colOff>
      <xdr:row>96</xdr:row>
      <xdr:rowOff>170090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5481300" y="16619474"/>
          <a:ext cx="8382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170090</xdr:rowOff>
    </xdr:from>
    <xdr:to>
      <xdr:col>81</xdr:col>
      <xdr:colOff>50800</xdr:colOff>
      <xdr:row>96</xdr:row>
      <xdr:rowOff>170942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4592300" y="16629290"/>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170942</xdr:rowOff>
    </xdr:from>
    <xdr:to>
      <xdr:col>76</xdr:col>
      <xdr:colOff>114300</xdr:colOff>
      <xdr:row>97</xdr:row>
      <xdr:rowOff>3670</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3703300" y="1663014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3670</xdr:rowOff>
    </xdr:from>
    <xdr:to>
      <xdr:col>71</xdr:col>
      <xdr:colOff>177800</xdr:colOff>
      <xdr:row>97</xdr:row>
      <xdr:rowOff>10885</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2814300" y="16634320"/>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109474</xdr:rowOff>
    </xdr:from>
    <xdr:to>
      <xdr:col>85</xdr:col>
      <xdr:colOff>177800</xdr:colOff>
      <xdr:row>97</xdr:row>
      <xdr:rowOff>39624</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5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87901</xdr:rowOff>
    </xdr:from>
    <xdr:ext cx="534377"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5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119290</xdr:rowOff>
    </xdr:from>
    <xdr:to>
      <xdr:col>81</xdr:col>
      <xdr:colOff>101600</xdr:colOff>
      <xdr:row>97</xdr:row>
      <xdr:rowOff>49440</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5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40567</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6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120142</xdr:rowOff>
    </xdr:from>
    <xdr:to>
      <xdr:col>76</xdr:col>
      <xdr:colOff>165100</xdr:colOff>
      <xdr:row>97</xdr:row>
      <xdr:rowOff>50292</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5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41419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67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124320</xdr:rowOff>
    </xdr:from>
    <xdr:to>
      <xdr:col>72</xdr:col>
      <xdr:colOff>38100</xdr:colOff>
      <xdr:row>97</xdr:row>
      <xdr:rowOff>54470</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5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45597</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6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131535</xdr:rowOff>
    </xdr:from>
    <xdr:to>
      <xdr:col>67</xdr:col>
      <xdr:colOff>101600</xdr:colOff>
      <xdr:row>97</xdr:row>
      <xdr:rowOff>61685</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52812</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6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xmlns=""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xmlns=""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xmlns=""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xmlns=""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xmlns=""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xmlns=""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xmlns=""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xmlns=""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類似団体平均と比較した場合の本市の特徴として、民生費・衛生費の水準が類似団体平均を上回っていることが挙げられる。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構成比が最も大きい民生費については、類似団体平均より高い水準にある扶助費が多くの割合を占めるため、同様に類似団体平均を上回る結果となっている。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衛生費については、市民病院への支出金、清掃組合への負担金があることが要因である。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一方、教育費については、類似団体平均より低い水準を推移していたが、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年度は給食センター及び市立図書館の２つの施設において工事建設があったため、例年に比べて大きく伸びている。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年度から積立増となっていたが、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年度は、財源不足のため一部を取り崩したが、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年度は積立増となった。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社会保障関連経費の増加、道の駅の建設、土地区画整理事業の推進や老朽化した公共施設の更新など多額の経費が発生する見込みで、今後も財政調整基金の取崩しが求められ、実質単年度収支はマイナスで推移することが予測されるため、より一層の行財政改革を進め、財政規律の堅持に務め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また、ふるさと納税の拡大等による歳入増の取組や業務効率化による経費削減を推進し、安定かつ持続可能な財政運営を図る。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一般会計及び特別会計、全ての会計において赤字会計は無い。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病院事業会計において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年度の黒字幅が増加したのは、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で入院患者数の減少に伴い入院収益が減少する中で、感染症患者の自宅待機者増加に伴う電話診療の実施やＰＣＲ検査受託件数増加により例年同程度の医業収益を確保できたこと。</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それに加え、新型コロナウイルス感染症重点医療機関として感染症患者の診療を積極的に実施したことで、新型コロナウイルス感染症包括支援事業を活用した補助金を受けたことによるもの。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赤字会計であった国民健康保険特別会計は、国保税収納率の向上や医療費適正化対策及び保健事業の推進に取り組んだ結果、黒字決算となったが、医療の高度化・高額化等に伴い、今後、医療費が増加していくことが予想され、厳しい財政状況は続く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K31" sqref="AK31"/>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31" t="s">
        <v>81</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c r="DD1" s="431"/>
      <c r="DE1" s="431"/>
      <c r="DF1" s="431"/>
      <c r="DG1" s="431"/>
      <c r="DH1" s="431"/>
      <c r="DI1" s="431"/>
      <c r="DJ1" s="178"/>
      <c r="DK1" s="178"/>
      <c r="DL1" s="178"/>
      <c r="DM1" s="178"/>
      <c r="DN1" s="178"/>
      <c r="DO1" s="178"/>
    </row>
    <row r="2" spans="1:119" ht="24.75" thickBot="1">
      <c r="B2" s="179" t="s">
        <v>82</v>
      </c>
      <c r="C2" s="179"/>
      <c r="D2" s="180"/>
    </row>
    <row r="3" spans="1:119" ht="18.75" customHeight="1" thickBot="1">
      <c r="A3" s="178"/>
      <c r="B3" s="432" t="s">
        <v>83</v>
      </c>
      <c r="C3" s="433"/>
      <c r="D3" s="433"/>
      <c r="E3" s="434"/>
      <c r="F3" s="434"/>
      <c r="G3" s="434"/>
      <c r="H3" s="434"/>
      <c r="I3" s="434"/>
      <c r="J3" s="434"/>
      <c r="K3" s="434"/>
      <c r="L3" s="434" t="s">
        <v>84</v>
      </c>
      <c r="M3" s="434"/>
      <c r="N3" s="434"/>
      <c r="O3" s="434"/>
      <c r="P3" s="434"/>
      <c r="Q3" s="434"/>
      <c r="R3" s="438"/>
      <c r="S3" s="438"/>
      <c r="T3" s="438"/>
      <c r="U3" s="438"/>
      <c r="V3" s="439"/>
      <c r="W3" s="369" t="s">
        <v>85</v>
      </c>
      <c r="X3" s="370"/>
      <c r="Y3" s="370"/>
      <c r="Z3" s="370"/>
      <c r="AA3" s="370"/>
      <c r="AB3" s="433"/>
      <c r="AC3" s="438" t="s">
        <v>86</v>
      </c>
      <c r="AD3" s="370"/>
      <c r="AE3" s="370"/>
      <c r="AF3" s="370"/>
      <c r="AG3" s="370"/>
      <c r="AH3" s="370"/>
      <c r="AI3" s="370"/>
      <c r="AJ3" s="370"/>
      <c r="AK3" s="370"/>
      <c r="AL3" s="371"/>
      <c r="AM3" s="369" t="s">
        <v>87</v>
      </c>
      <c r="AN3" s="370"/>
      <c r="AO3" s="370"/>
      <c r="AP3" s="370"/>
      <c r="AQ3" s="370"/>
      <c r="AR3" s="370"/>
      <c r="AS3" s="370"/>
      <c r="AT3" s="370"/>
      <c r="AU3" s="370"/>
      <c r="AV3" s="370"/>
      <c r="AW3" s="370"/>
      <c r="AX3" s="371"/>
      <c r="AY3" s="446" t="s">
        <v>1</v>
      </c>
      <c r="AZ3" s="447"/>
      <c r="BA3" s="447"/>
      <c r="BB3" s="447"/>
      <c r="BC3" s="447"/>
      <c r="BD3" s="447"/>
      <c r="BE3" s="447"/>
      <c r="BF3" s="447"/>
      <c r="BG3" s="447"/>
      <c r="BH3" s="447"/>
      <c r="BI3" s="447"/>
      <c r="BJ3" s="447"/>
      <c r="BK3" s="447"/>
      <c r="BL3" s="447"/>
      <c r="BM3" s="448"/>
      <c r="BN3" s="369" t="s">
        <v>88</v>
      </c>
      <c r="BO3" s="370"/>
      <c r="BP3" s="370"/>
      <c r="BQ3" s="370"/>
      <c r="BR3" s="370"/>
      <c r="BS3" s="370"/>
      <c r="BT3" s="370"/>
      <c r="BU3" s="371"/>
      <c r="BV3" s="369" t="s">
        <v>89</v>
      </c>
      <c r="BW3" s="370"/>
      <c r="BX3" s="370"/>
      <c r="BY3" s="370"/>
      <c r="BZ3" s="370"/>
      <c r="CA3" s="370"/>
      <c r="CB3" s="370"/>
      <c r="CC3" s="371"/>
      <c r="CD3" s="446" t="s">
        <v>1</v>
      </c>
      <c r="CE3" s="447"/>
      <c r="CF3" s="447"/>
      <c r="CG3" s="447"/>
      <c r="CH3" s="447"/>
      <c r="CI3" s="447"/>
      <c r="CJ3" s="447"/>
      <c r="CK3" s="447"/>
      <c r="CL3" s="447"/>
      <c r="CM3" s="447"/>
      <c r="CN3" s="447"/>
      <c r="CO3" s="447"/>
      <c r="CP3" s="447"/>
      <c r="CQ3" s="447"/>
      <c r="CR3" s="447"/>
      <c r="CS3" s="448"/>
      <c r="CT3" s="369" t="s">
        <v>90</v>
      </c>
      <c r="CU3" s="370"/>
      <c r="CV3" s="370"/>
      <c r="CW3" s="370"/>
      <c r="CX3" s="370"/>
      <c r="CY3" s="370"/>
      <c r="CZ3" s="370"/>
      <c r="DA3" s="371"/>
      <c r="DB3" s="369" t="s">
        <v>91</v>
      </c>
      <c r="DC3" s="370"/>
      <c r="DD3" s="370"/>
      <c r="DE3" s="370"/>
      <c r="DF3" s="370"/>
      <c r="DG3" s="370"/>
      <c r="DH3" s="370"/>
      <c r="DI3" s="371"/>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401"/>
      <c r="X4" s="402"/>
      <c r="Y4" s="402"/>
      <c r="Z4" s="402"/>
      <c r="AA4" s="402"/>
      <c r="AB4" s="388"/>
      <c r="AC4" s="395"/>
      <c r="AD4" s="402"/>
      <c r="AE4" s="402"/>
      <c r="AF4" s="402"/>
      <c r="AG4" s="402"/>
      <c r="AH4" s="402"/>
      <c r="AI4" s="402"/>
      <c r="AJ4" s="402"/>
      <c r="AK4" s="402"/>
      <c r="AL4" s="444"/>
      <c r="AM4" s="442"/>
      <c r="AN4" s="443"/>
      <c r="AO4" s="443"/>
      <c r="AP4" s="443"/>
      <c r="AQ4" s="443"/>
      <c r="AR4" s="443"/>
      <c r="AS4" s="443"/>
      <c r="AT4" s="443"/>
      <c r="AU4" s="443"/>
      <c r="AV4" s="443"/>
      <c r="AW4" s="443"/>
      <c r="AX4" s="445"/>
      <c r="AY4" s="372" t="s">
        <v>92</v>
      </c>
      <c r="AZ4" s="373"/>
      <c r="BA4" s="373"/>
      <c r="BB4" s="373"/>
      <c r="BC4" s="373"/>
      <c r="BD4" s="373"/>
      <c r="BE4" s="373"/>
      <c r="BF4" s="373"/>
      <c r="BG4" s="373"/>
      <c r="BH4" s="373"/>
      <c r="BI4" s="373"/>
      <c r="BJ4" s="373"/>
      <c r="BK4" s="373"/>
      <c r="BL4" s="373"/>
      <c r="BM4" s="374"/>
      <c r="BN4" s="375">
        <v>28998019</v>
      </c>
      <c r="BO4" s="376"/>
      <c r="BP4" s="376"/>
      <c r="BQ4" s="376"/>
      <c r="BR4" s="376"/>
      <c r="BS4" s="376"/>
      <c r="BT4" s="376"/>
      <c r="BU4" s="377"/>
      <c r="BV4" s="375">
        <v>30717049</v>
      </c>
      <c r="BW4" s="376"/>
      <c r="BX4" s="376"/>
      <c r="BY4" s="376"/>
      <c r="BZ4" s="376"/>
      <c r="CA4" s="376"/>
      <c r="CB4" s="376"/>
      <c r="CC4" s="377"/>
      <c r="CD4" s="378" t="s">
        <v>93</v>
      </c>
      <c r="CE4" s="379"/>
      <c r="CF4" s="379"/>
      <c r="CG4" s="379"/>
      <c r="CH4" s="379"/>
      <c r="CI4" s="379"/>
      <c r="CJ4" s="379"/>
      <c r="CK4" s="379"/>
      <c r="CL4" s="379"/>
      <c r="CM4" s="379"/>
      <c r="CN4" s="379"/>
      <c r="CO4" s="379"/>
      <c r="CP4" s="379"/>
      <c r="CQ4" s="379"/>
      <c r="CR4" s="379"/>
      <c r="CS4" s="380"/>
      <c r="CT4" s="381">
        <v>4</v>
      </c>
      <c r="CU4" s="382"/>
      <c r="CV4" s="382"/>
      <c r="CW4" s="382"/>
      <c r="CX4" s="382"/>
      <c r="CY4" s="382"/>
      <c r="CZ4" s="382"/>
      <c r="DA4" s="383"/>
      <c r="DB4" s="381">
        <v>0.6</v>
      </c>
      <c r="DC4" s="382"/>
      <c r="DD4" s="382"/>
      <c r="DE4" s="382"/>
      <c r="DF4" s="382"/>
      <c r="DG4" s="382"/>
      <c r="DH4" s="382"/>
      <c r="DI4" s="383"/>
    </row>
    <row r="5" spans="1:119" ht="18.75" customHeight="1">
      <c r="A5" s="178"/>
      <c r="B5" s="435"/>
      <c r="C5" s="436"/>
      <c r="D5" s="436"/>
      <c r="E5" s="437"/>
      <c r="F5" s="437"/>
      <c r="G5" s="437"/>
      <c r="H5" s="437"/>
      <c r="I5" s="437"/>
      <c r="J5" s="437"/>
      <c r="K5" s="437"/>
      <c r="L5" s="437"/>
      <c r="M5" s="437"/>
      <c r="N5" s="437"/>
      <c r="O5" s="437"/>
      <c r="P5" s="437"/>
      <c r="Q5" s="437"/>
      <c r="R5" s="440"/>
      <c r="S5" s="440"/>
      <c r="T5" s="440"/>
      <c r="U5" s="440"/>
      <c r="V5" s="441"/>
      <c r="W5" s="442"/>
      <c r="X5" s="443"/>
      <c r="Y5" s="443"/>
      <c r="Z5" s="443"/>
      <c r="AA5" s="443"/>
      <c r="AB5" s="436"/>
      <c r="AC5" s="440"/>
      <c r="AD5" s="443"/>
      <c r="AE5" s="443"/>
      <c r="AF5" s="443"/>
      <c r="AG5" s="443"/>
      <c r="AH5" s="443"/>
      <c r="AI5" s="443"/>
      <c r="AJ5" s="443"/>
      <c r="AK5" s="443"/>
      <c r="AL5" s="445"/>
      <c r="AM5" s="414" t="s">
        <v>94</v>
      </c>
      <c r="AN5" s="415"/>
      <c r="AO5" s="415"/>
      <c r="AP5" s="415"/>
      <c r="AQ5" s="415"/>
      <c r="AR5" s="415"/>
      <c r="AS5" s="415"/>
      <c r="AT5" s="416"/>
      <c r="AU5" s="417" t="s">
        <v>95</v>
      </c>
      <c r="AV5" s="418"/>
      <c r="AW5" s="418"/>
      <c r="AX5" s="418"/>
      <c r="AY5" s="419" t="s">
        <v>96</v>
      </c>
      <c r="AZ5" s="420"/>
      <c r="BA5" s="420"/>
      <c r="BB5" s="420"/>
      <c r="BC5" s="420"/>
      <c r="BD5" s="420"/>
      <c r="BE5" s="420"/>
      <c r="BF5" s="420"/>
      <c r="BG5" s="420"/>
      <c r="BH5" s="420"/>
      <c r="BI5" s="420"/>
      <c r="BJ5" s="420"/>
      <c r="BK5" s="420"/>
      <c r="BL5" s="420"/>
      <c r="BM5" s="421"/>
      <c r="BN5" s="422">
        <v>28275364</v>
      </c>
      <c r="BO5" s="423"/>
      <c r="BP5" s="423"/>
      <c r="BQ5" s="423"/>
      <c r="BR5" s="423"/>
      <c r="BS5" s="423"/>
      <c r="BT5" s="423"/>
      <c r="BU5" s="424"/>
      <c r="BV5" s="422">
        <v>30444946</v>
      </c>
      <c r="BW5" s="423"/>
      <c r="BX5" s="423"/>
      <c r="BY5" s="423"/>
      <c r="BZ5" s="423"/>
      <c r="CA5" s="423"/>
      <c r="CB5" s="423"/>
      <c r="CC5" s="424"/>
      <c r="CD5" s="425" t="s">
        <v>97</v>
      </c>
      <c r="CE5" s="426"/>
      <c r="CF5" s="426"/>
      <c r="CG5" s="426"/>
      <c r="CH5" s="426"/>
      <c r="CI5" s="426"/>
      <c r="CJ5" s="426"/>
      <c r="CK5" s="426"/>
      <c r="CL5" s="426"/>
      <c r="CM5" s="426"/>
      <c r="CN5" s="426"/>
      <c r="CO5" s="426"/>
      <c r="CP5" s="426"/>
      <c r="CQ5" s="426"/>
      <c r="CR5" s="426"/>
      <c r="CS5" s="427"/>
      <c r="CT5" s="449">
        <v>89.6</v>
      </c>
      <c r="CU5" s="450"/>
      <c r="CV5" s="450"/>
      <c r="CW5" s="450"/>
      <c r="CX5" s="450"/>
      <c r="CY5" s="450"/>
      <c r="CZ5" s="450"/>
      <c r="DA5" s="451"/>
      <c r="DB5" s="449">
        <v>90.7</v>
      </c>
      <c r="DC5" s="450"/>
      <c r="DD5" s="450"/>
      <c r="DE5" s="450"/>
      <c r="DF5" s="450"/>
      <c r="DG5" s="450"/>
      <c r="DH5" s="450"/>
      <c r="DI5" s="451"/>
    </row>
    <row r="6" spans="1:119" ht="18.75" customHeight="1">
      <c r="A6" s="178"/>
      <c r="B6" s="384" t="s">
        <v>98</v>
      </c>
      <c r="C6" s="385"/>
      <c r="D6" s="385"/>
      <c r="E6" s="386"/>
      <c r="F6" s="386"/>
      <c r="G6" s="386"/>
      <c r="H6" s="386"/>
      <c r="I6" s="386"/>
      <c r="J6" s="386"/>
      <c r="K6" s="386"/>
      <c r="L6" s="386" t="s">
        <v>99</v>
      </c>
      <c r="M6" s="386"/>
      <c r="N6" s="386"/>
      <c r="O6" s="386"/>
      <c r="P6" s="386"/>
      <c r="Q6" s="386"/>
      <c r="R6" s="393"/>
      <c r="S6" s="393"/>
      <c r="T6" s="393"/>
      <c r="U6" s="393"/>
      <c r="V6" s="394"/>
      <c r="W6" s="399" t="s">
        <v>100</v>
      </c>
      <c r="X6" s="400"/>
      <c r="Y6" s="400"/>
      <c r="Z6" s="400"/>
      <c r="AA6" s="400"/>
      <c r="AB6" s="385"/>
      <c r="AC6" s="405" t="s">
        <v>101</v>
      </c>
      <c r="AD6" s="406"/>
      <c r="AE6" s="406"/>
      <c r="AF6" s="406"/>
      <c r="AG6" s="406"/>
      <c r="AH6" s="406"/>
      <c r="AI6" s="406"/>
      <c r="AJ6" s="406"/>
      <c r="AK6" s="406"/>
      <c r="AL6" s="407"/>
      <c r="AM6" s="414" t="s">
        <v>102</v>
      </c>
      <c r="AN6" s="415"/>
      <c r="AO6" s="415"/>
      <c r="AP6" s="415"/>
      <c r="AQ6" s="415"/>
      <c r="AR6" s="415"/>
      <c r="AS6" s="415"/>
      <c r="AT6" s="416"/>
      <c r="AU6" s="417" t="s">
        <v>95</v>
      </c>
      <c r="AV6" s="418"/>
      <c r="AW6" s="418"/>
      <c r="AX6" s="418"/>
      <c r="AY6" s="419" t="s">
        <v>103</v>
      </c>
      <c r="AZ6" s="420"/>
      <c r="BA6" s="420"/>
      <c r="BB6" s="420"/>
      <c r="BC6" s="420"/>
      <c r="BD6" s="420"/>
      <c r="BE6" s="420"/>
      <c r="BF6" s="420"/>
      <c r="BG6" s="420"/>
      <c r="BH6" s="420"/>
      <c r="BI6" s="420"/>
      <c r="BJ6" s="420"/>
      <c r="BK6" s="420"/>
      <c r="BL6" s="420"/>
      <c r="BM6" s="421"/>
      <c r="BN6" s="422">
        <v>722655</v>
      </c>
      <c r="BO6" s="423"/>
      <c r="BP6" s="423"/>
      <c r="BQ6" s="423"/>
      <c r="BR6" s="423"/>
      <c r="BS6" s="423"/>
      <c r="BT6" s="423"/>
      <c r="BU6" s="424"/>
      <c r="BV6" s="422">
        <v>272103</v>
      </c>
      <c r="BW6" s="423"/>
      <c r="BX6" s="423"/>
      <c r="BY6" s="423"/>
      <c r="BZ6" s="423"/>
      <c r="CA6" s="423"/>
      <c r="CB6" s="423"/>
      <c r="CC6" s="424"/>
      <c r="CD6" s="425" t="s">
        <v>104</v>
      </c>
      <c r="CE6" s="426"/>
      <c r="CF6" s="426"/>
      <c r="CG6" s="426"/>
      <c r="CH6" s="426"/>
      <c r="CI6" s="426"/>
      <c r="CJ6" s="426"/>
      <c r="CK6" s="426"/>
      <c r="CL6" s="426"/>
      <c r="CM6" s="426"/>
      <c r="CN6" s="426"/>
      <c r="CO6" s="426"/>
      <c r="CP6" s="426"/>
      <c r="CQ6" s="426"/>
      <c r="CR6" s="426"/>
      <c r="CS6" s="427"/>
      <c r="CT6" s="428">
        <v>93</v>
      </c>
      <c r="CU6" s="429"/>
      <c r="CV6" s="429"/>
      <c r="CW6" s="429"/>
      <c r="CX6" s="429"/>
      <c r="CY6" s="429"/>
      <c r="CZ6" s="429"/>
      <c r="DA6" s="430"/>
      <c r="DB6" s="428">
        <v>94.6</v>
      </c>
      <c r="DC6" s="429"/>
      <c r="DD6" s="429"/>
      <c r="DE6" s="429"/>
      <c r="DF6" s="429"/>
      <c r="DG6" s="429"/>
      <c r="DH6" s="429"/>
      <c r="DI6" s="43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401"/>
      <c r="X7" s="402"/>
      <c r="Y7" s="402"/>
      <c r="Z7" s="402"/>
      <c r="AA7" s="402"/>
      <c r="AB7" s="388"/>
      <c r="AC7" s="408"/>
      <c r="AD7" s="409"/>
      <c r="AE7" s="409"/>
      <c r="AF7" s="409"/>
      <c r="AG7" s="409"/>
      <c r="AH7" s="409"/>
      <c r="AI7" s="409"/>
      <c r="AJ7" s="409"/>
      <c r="AK7" s="409"/>
      <c r="AL7" s="410"/>
      <c r="AM7" s="414" t="s">
        <v>105</v>
      </c>
      <c r="AN7" s="415"/>
      <c r="AO7" s="415"/>
      <c r="AP7" s="415"/>
      <c r="AQ7" s="415"/>
      <c r="AR7" s="415"/>
      <c r="AS7" s="415"/>
      <c r="AT7" s="416"/>
      <c r="AU7" s="417" t="s">
        <v>106</v>
      </c>
      <c r="AV7" s="418"/>
      <c r="AW7" s="418"/>
      <c r="AX7" s="418"/>
      <c r="AY7" s="419" t="s">
        <v>107</v>
      </c>
      <c r="AZ7" s="420"/>
      <c r="BA7" s="420"/>
      <c r="BB7" s="420"/>
      <c r="BC7" s="420"/>
      <c r="BD7" s="420"/>
      <c r="BE7" s="420"/>
      <c r="BF7" s="420"/>
      <c r="BG7" s="420"/>
      <c r="BH7" s="420"/>
      <c r="BI7" s="420"/>
      <c r="BJ7" s="420"/>
      <c r="BK7" s="420"/>
      <c r="BL7" s="420"/>
      <c r="BM7" s="421"/>
      <c r="BN7" s="422">
        <v>211971</v>
      </c>
      <c r="BO7" s="423"/>
      <c r="BP7" s="423"/>
      <c r="BQ7" s="423"/>
      <c r="BR7" s="423"/>
      <c r="BS7" s="423"/>
      <c r="BT7" s="423"/>
      <c r="BU7" s="424"/>
      <c r="BV7" s="422">
        <v>195323</v>
      </c>
      <c r="BW7" s="423"/>
      <c r="BX7" s="423"/>
      <c r="BY7" s="423"/>
      <c r="BZ7" s="423"/>
      <c r="CA7" s="423"/>
      <c r="CB7" s="423"/>
      <c r="CC7" s="424"/>
      <c r="CD7" s="425" t="s">
        <v>108</v>
      </c>
      <c r="CE7" s="426"/>
      <c r="CF7" s="426"/>
      <c r="CG7" s="426"/>
      <c r="CH7" s="426"/>
      <c r="CI7" s="426"/>
      <c r="CJ7" s="426"/>
      <c r="CK7" s="426"/>
      <c r="CL7" s="426"/>
      <c r="CM7" s="426"/>
      <c r="CN7" s="426"/>
      <c r="CO7" s="426"/>
      <c r="CP7" s="426"/>
      <c r="CQ7" s="426"/>
      <c r="CR7" s="426"/>
      <c r="CS7" s="427"/>
      <c r="CT7" s="422">
        <v>12635369</v>
      </c>
      <c r="CU7" s="423"/>
      <c r="CV7" s="423"/>
      <c r="CW7" s="423"/>
      <c r="CX7" s="423"/>
      <c r="CY7" s="423"/>
      <c r="CZ7" s="423"/>
      <c r="DA7" s="424"/>
      <c r="DB7" s="422">
        <v>12042096</v>
      </c>
      <c r="DC7" s="423"/>
      <c r="DD7" s="423"/>
      <c r="DE7" s="423"/>
      <c r="DF7" s="423"/>
      <c r="DG7" s="423"/>
      <c r="DH7" s="423"/>
      <c r="DI7" s="424"/>
    </row>
    <row r="8" spans="1:119" ht="18.75" customHeight="1" thickBot="1">
      <c r="A8" s="178"/>
      <c r="B8" s="390"/>
      <c r="C8" s="391"/>
      <c r="D8" s="391"/>
      <c r="E8" s="392"/>
      <c r="F8" s="392"/>
      <c r="G8" s="392"/>
      <c r="H8" s="392"/>
      <c r="I8" s="392"/>
      <c r="J8" s="392"/>
      <c r="K8" s="392"/>
      <c r="L8" s="392"/>
      <c r="M8" s="392"/>
      <c r="N8" s="392"/>
      <c r="O8" s="392"/>
      <c r="P8" s="392"/>
      <c r="Q8" s="392"/>
      <c r="R8" s="397"/>
      <c r="S8" s="397"/>
      <c r="T8" s="397"/>
      <c r="U8" s="397"/>
      <c r="V8" s="398"/>
      <c r="W8" s="403"/>
      <c r="X8" s="404"/>
      <c r="Y8" s="404"/>
      <c r="Z8" s="404"/>
      <c r="AA8" s="404"/>
      <c r="AB8" s="391"/>
      <c r="AC8" s="411"/>
      <c r="AD8" s="412"/>
      <c r="AE8" s="412"/>
      <c r="AF8" s="412"/>
      <c r="AG8" s="412"/>
      <c r="AH8" s="412"/>
      <c r="AI8" s="412"/>
      <c r="AJ8" s="412"/>
      <c r="AK8" s="412"/>
      <c r="AL8" s="413"/>
      <c r="AM8" s="414" t="s">
        <v>109</v>
      </c>
      <c r="AN8" s="415"/>
      <c r="AO8" s="415"/>
      <c r="AP8" s="415"/>
      <c r="AQ8" s="415"/>
      <c r="AR8" s="415"/>
      <c r="AS8" s="415"/>
      <c r="AT8" s="416"/>
      <c r="AU8" s="417" t="s">
        <v>95</v>
      </c>
      <c r="AV8" s="418"/>
      <c r="AW8" s="418"/>
      <c r="AX8" s="418"/>
      <c r="AY8" s="419" t="s">
        <v>110</v>
      </c>
      <c r="AZ8" s="420"/>
      <c r="BA8" s="420"/>
      <c r="BB8" s="420"/>
      <c r="BC8" s="420"/>
      <c r="BD8" s="420"/>
      <c r="BE8" s="420"/>
      <c r="BF8" s="420"/>
      <c r="BG8" s="420"/>
      <c r="BH8" s="420"/>
      <c r="BI8" s="420"/>
      <c r="BJ8" s="420"/>
      <c r="BK8" s="420"/>
      <c r="BL8" s="420"/>
      <c r="BM8" s="421"/>
      <c r="BN8" s="422">
        <v>510684</v>
      </c>
      <c r="BO8" s="423"/>
      <c r="BP8" s="423"/>
      <c r="BQ8" s="423"/>
      <c r="BR8" s="423"/>
      <c r="BS8" s="423"/>
      <c r="BT8" s="423"/>
      <c r="BU8" s="424"/>
      <c r="BV8" s="422">
        <v>76780</v>
      </c>
      <c r="BW8" s="423"/>
      <c r="BX8" s="423"/>
      <c r="BY8" s="423"/>
      <c r="BZ8" s="423"/>
      <c r="CA8" s="423"/>
      <c r="CB8" s="423"/>
      <c r="CC8" s="424"/>
      <c r="CD8" s="425" t="s">
        <v>111</v>
      </c>
      <c r="CE8" s="426"/>
      <c r="CF8" s="426"/>
      <c r="CG8" s="426"/>
      <c r="CH8" s="426"/>
      <c r="CI8" s="426"/>
      <c r="CJ8" s="426"/>
      <c r="CK8" s="426"/>
      <c r="CL8" s="426"/>
      <c r="CM8" s="426"/>
      <c r="CN8" s="426"/>
      <c r="CO8" s="426"/>
      <c r="CP8" s="426"/>
      <c r="CQ8" s="426"/>
      <c r="CR8" s="426"/>
      <c r="CS8" s="427"/>
      <c r="CT8" s="452">
        <v>0.48</v>
      </c>
      <c r="CU8" s="453"/>
      <c r="CV8" s="453"/>
      <c r="CW8" s="453"/>
      <c r="CX8" s="453"/>
      <c r="CY8" s="453"/>
      <c r="CZ8" s="453"/>
      <c r="DA8" s="454"/>
      <c r="DB8" s="452">
        <v>0.49</v>
      </c>
      <c r="DC8" s="453"/>
      <c r="DD8" s="453"/>
      <c r="DE8" s="453"/>
      <c r="DF8" s="453"/>
      <c r="DG8" s="453"/>
      <c r="DH8" s="453"/>
      <c r="DI8" s="454"/>
    </row>
    <row r="9" spans="1:119" ht="18.75" customHeight="1" thickBot="1">
      <c r="A9" s="178"/>
      <c r="B9" s="446" t="s">
        <v>112</v>
      </c>
      <c r="C9" s="447"/>
      <c r="D9" s="447"/>
      <c r="E9" s="447"/>
      <c r="F9" s="447"/>
      <c r="G9" s="447"/>
      <c r="H9" s="447"/>
      <c r="I9" s="447"/>
      <c r="J9" s="447"/>
      <c r="K9" s="455"/>
      <c r="L9" s="456" t="s">
        <v>113</v>
      </c>
      <c r="M9" s="457"/>
      <c r="N9" s="457"/>
      <c r="O9" s="457"/>
      <c r="P9" s="457"/>
      <c r="Q9" s="458"/>
      <c r="R9" s="459">
        <v>50832</v>
      </c>
      <c r="S9" s="460"/>
      <c r="T9" s="460"/>
      <c r="U9" s="460"/>
      <c r="V9" s="461"/>
      <c r="W9" s="369" t="s">
        <v>114</v>
      </c>
      <c r="X9" s="370"/>
      <c r="Y9" s="370"/>
      <c r="Z9" s="370"/>
      <c r="AA9" s="370"/>
      <c r="AB9" s="370"/>
      <c r="AC9" s="370"/>
      <c r="AD9" s="370"/>
      <c r="AE9" s="370"/>
      <c r="AF9" s="370"/>
      <c r="AG9" s="370"/>
      <c r="AH9" s="370"/>
      <c r="AI9" s="370"/>
      <c r="AJ9" s="370"/>
      <c r="AK9" s="370"/>
      <c r="AL9" s="371"/>
      <c r="AM9" s="414" t="s">
        <v>115</v>
      </c>
      <c r="AN9" s="415"/>
      <c r="AO9" s="415"/>
      <c r="AP9" s="415"/>
      <c r="AQ9" s="415"/>
      <c r="AR9" s="415"/>
      <c r="AS9" s="415"/>
      <c r="AT9" s="416"/>
      <c r="AU9" s="417" t="s">
        <v>95</v>
      </c>
      <c r="AV9" s="418"/>
      <c r="AW9" s="418"/>
      <c r="AX9" s="418"/>
      <c r="AY9" s="419" t="s">
        <v>116</v>
      </c>
      <c r="AZ9" s="420"/>
      <c r="BA9" s="420"/>
      <c r="BB9" s="420"/>
      <c r="BC9" s="420"/>
      <c r="BD9" s="420"/>
      <c r="BE9" s="420"/>
      <c r="BF9" s="420"/>
      <c r="BG9" s="420"/>
      <c r="BH9" s="420"/>
      <c r="BI9" s="420"/>
      <c r="BJ9" s="420"/>
      <c r="BK9" s="420"/>
      <c r="BL9" s="420"/>
      <c r="BM9" s="421"/>
      <c r="BN9" s="422">
        <v>433904</v>
      </c>
      <c r="BO9" s="423"/>
      <c r="BP9" s="423"/>
      <c r="BQ9" s="423"/>
      <c r="BR9" s="423"/>
      <c r="BS9" s="423"/>
      <c r="BT9" s="423"/>
      <c r="BU9" s="424"/>
      <c r="BV9" s="422">
        <v>-842</v>
      </c>
      <c r="BW9" s="423"/>
      <c r="BX9" s="423"/>
      <c r="BY9" s="423"/>
      <c r="BZ9" s="423"/>
      <c r="CA9" s="423"/>
      <c r="CB9" s="423"/>
      <c r="CC9" s="424"/>
      <c r="CD9" s="425" t="s">
        <v>117</v>
      </c>
      <c r="CE9" s="426"/>
      <c r="CF9" s="426"/>
      <c r="CG9" s="426"/>
      <c r="CH9" s="426"/>
      <c r="CI9" s="426"/>
      <c r="CJ9" s="426"/>
      <c r="CK9" s="426"/>
      <c r="CL9" s="426"/>
      <c r="CM9" s="426"/>
      <c r="CN9" s="426"/>
      <c r="CO9" s="426"/>
      <c r="CP9" s="426"/>
      <c r="CQ9" s="426"/>
      <c r="CR9" s="426"/>
      <c r="CS9" s="427"/>
      <c r="CT9" s="449">
        <v>10.1</v>
      </c>
      <c r="CU9" s="450"/>
      <c r="CV9" s="450"/>
      <c r="CW9" s="450"/>
      <c r="CX9" s="450"/>
      <c r="CY9" s="450"/>
      <c r="CZ9" s="450"/>
      <c r="DA9" s="451"/>
      <c r="DB9" s="449">
        <v>10.4</v>
      </c>
      <c r="DC9" s="450"/>
      <c r="DD9" s="450"/>
      <c r="DE9" s="450"/>
      <c r="DF9" s="450"/>
      <c r="DG9" s="450"/>
      <c r="DH9" s="450"/>
      <c r="DI9" s="451"/>
    </row>
    <row r="10" spans="1:119" ht="18.75" customHeight="1" thickBot="1">
      <c r="A10" s="178"/>
      <c r="B10" s="446"/>
      <c r="C10" s="447"/>
      <c r="D10" s="447"/>
      <c r="E10" s="447"/>
      <c r="F10" s="447"/>
      <c r="G10" s="447"/>
      <c r="H10" s="447"/>
      <c r="I10" s="447"/>
      <c r="J10" s="447"/>
      <c r="K10" s="455"/>
      <c r="L10" s="462" t="s">
        <v>118</v>
      </c>
      <c r="M10" s="415"/>
      <c r="N10" s="415"/>
      <c r="O10" s="415"/>
      <c r="P10" s="415"/>
      <c r="Q10" s="416"/>
      <c r="R10" s="463">
        <v>53407</v>
      </c>
      <c r="S10" s="464"/>
      <c r="T10" s="464"/>
      <c r="U10" s="464"/>
      <c r="V10" s="465"/>
      <c r="W10" s="401"/>
      <c r="X10" s="402"/>
      <c r="Y10" s="402"/>
      <c r="Z10" s="402"/>
      <c r="AA10" s="402"/>
      <c r="AB10" s="402"/>
      <c r="AC10" s="402"/>
      <c r="AD10" s="402"/>
      <c r="AE10" s="402"/>
      <c r="AF10" s="402"/>
      <c r="AG10" s="402"/>
      <c r="AH10" s="402"/>
      <c r="AI10" s="402"/>
      <c r="AJ10" s="402"/>
      <c r="AK10" s="402"/>
      <c r="AL10" s="444"/>
      <c r="AM10" s="414" t="s">
        <v>119</v>
      </c>
      <c r="AN10" s="415"/>
      <c r="AO10" s="415"/>
      <c r="AP10" s="415"/>
      <c r="AQ10" s="415"/>
      <c r="AR10" s="415"/>
      <c r="AS10" s="415"/>
      <c r="AT10" s="416"/>
      <c r="AU10" s="417" t="s">
        <v>120</v>
      </c>
      <c r="AV10" s="418"/>
      <c r="AW10" s="418"/>
      <c r="AX10" s="418"/>
      <c r="AY10" s="419" t="s">
        <v>121</v>
      </c>
      <c r="AZ10" s="420"/>
      <c r="BA10" s="420"/>
      <c r="BB10" s="420"/>
      <c r="BC10" s="420"/>
      <c r="BD10" s="420"/>
      <c r="BE10" s="420"/>
      <c r="BF10" s="420"/>
      <c r="BG10" s="420"/>
      <c r="BH10" s="420"/>
      <c r="BI10" s="420"/>
      <c r="BJ10" s="420"/>
      <c r="BK10" s="420"/>
      <c r="BL10" s="420"/>
      <c r="BM10" s="421"/>
      <c r="BN10" s="422">
        <v>39380</v>
      </c>
      <c r="BO10" s="423"/>
      <c r="BP10" s="423"/>
      <c r="BQ10" s="423"/>
      <c r="BR10" s="423"/>
      <c r="BS10" s="423"/>
      <c r="BT10" s="423"/>
      <c r="BU10" s="424"/>
      <c r="BV10" s="422">
        <v>40282</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6"/>
      <c r="C11" s="447"/>
      <c r="D11" s="447"/>
      <c r="E11" s="447"/>
      <c r="F11" s="447"/>
      <c r="G11" s="447"/>
      <c r="H11" s="447"/>
      <c r="I11" s="447"/>
      <c r="J11" s="447"/>
      <c r="K11" s="455"/>
      <c r="L11" s="466" t="s">
        <v>123</v>
      </c>
      <c r="M11" s="467"/>
      <c r="N11" s="467"/>
      <c r="O11" s="467"/>
      <c r="P11" s="467"/>
      <c r="Q11" s="468"/>
      <c r="R11" s="469" t="s">
        <v>124</v>
      </c>
      <c r="S11" s="470"/>
      <c r="T11" s="470"/>
      <c r="U11" s="470"/>
      <c r="V11" s="471"/>
      <c r="W11" s="401"/>
      <c r="X11" s="402"/>
      <c r="Y11" s="402"/>
      <c r="Z11" s="402"/>
      <c r="AA11" s="402"/>
      <c r="AB11" s="402"/>
      <c r="AC11" s="402"/>
      <c r="AD11" s="402"/>
      <c r="AE11" s="402"/>
      <c r="AF11" s="402"/>
      <c r="AG11" s="402"/>
      <c r="AH11" s="402"/>
      <c r="AI11" s="402"/>
      <c r="AJ11" s="402"/>
      <c r="AK11" s="402"/>
      <c r="AL11" s="444"/>
      <c r="AM11" s="414" t="s">
        <v>125</v>
      </c>
      <c r="AN11" s="415"/>
      <c r="AO11" s="415"/>
      <c r="AP11" s="415"/>
      <c r="AQ11" s="415"/>
      <c r="AR11" s="415"/>
      <c r="AS11" s="415"/>
      <c r="AT11" s="416"/>
      <c r="AU11" s="417" t="s">
        <v>95</v>
      </c>
      <c r="AV11" s="418"/>
      <c r="AW11" s="418"/>
      <c r="AX11" s="418"/>
      <c r="AY11" s="419" t="s">
        <v>126</v>
      </c>
      <c r="AZ11" s="420"/>
      <c r="BA11" s="420"/>
      <c r="BB11" s="420"/>
      <c r="BC11" s="420"/>
      <c r="BD11" s="420"/>
      <c r="BE11" s="420"/>
      <c r="BF11" s="420"/>
      <c r="BG11" s="420"/>
      <c r="BH11" s="420"/>
      <c r="BI11" s="420"/>
      <c r="BJ11" s="420"/>
      <c r="BK11" s="420"/>
      <c r="BL11" s="420"/>
      <c r="BM11" s="421"/>
      <c r="BN11" s="422">
        <v>0</v>
      </c>
      <c r="BO11" s="423"/>
      <c r="BP11" s="423"/>
      <c r="BQ11" s="423"/>
      <c r="BR11" s="423"/>
      <c r="BS11" s="423"/>
      <c r="BT11" s="423"/>
      <c r="BU11" s="424"/>
      <c r="BV11" s="422">
        <v>0</v>
      </c>
      <c r="BW11" s="423"/>
      <c r="BX11" s="423"/>
      <c r="BY11" s="423"/>
      <c r="BZ11" s="423"/>
      <c r="CA11" s="423"/>
      <c r="CB11" s="423"/>
      <c r="CC11" s="424"/>
      <c r="CD11" s="425" t="s">
        <v>127</v>
      </c>
      <c r="CE11" s="426"/>
      <c r="CF11" s="426"/>
      <c r="CG11" s="426"/>
      <c r="CH11" s="426"/>
      <c r="CI11" s="426"/>
      <c r="CJ11" s="426"/>
      <c r="CK11" s="426"/>
      <c r="CL11" s="426"/>
      <c r="CM11" s="426"/>
      <c r="CN11" s="426"/>
      <c r="CO11" s="426"/>
      <c r="CP11" s="426"/>
      <c r="CQ11" s="426"/>
      <c r="CR11" s="426"/>
      <c r="CS11" s="427"/>
      <c r="CT11" s="452" t="s">
        <v>128</v>
      </c>
      <c r="CU11" s="453"/>
      <c r="CV11" s="453"/>
      <c r="CW11" s="453"/>
      <c r="CX11" s="453"/>
      <c r="CY11" s="453"/>
      <c r="CZ11" s="453"/>
      <c r="DA11" s="454"/>
      <c r="DB11" s="452" t="s">
        <v>129</v>
      </c>
      <c r="DC11" s="453"/>
      <c r="DD11" s="453"/>
      <c r="DE11" s="453"/>
      <c r="DF11" s="453"/>
      <c r="DG11" s="453"/>
      <c r="DH11" s="453"/>
      <c r="DI11" s="454"/>
    </row>
    <row r="12" spans="1:119" ht="18.75" customHeight="1">
      <c r="A12" s="178"/>
      <c r="B12" s="472" t="s">
        <v>130</v>
      </c>
      <c r="C12" s="473"/>
      <c r="D12" s="473"/>
      <c r="E12" s="473"/>
      <c r="F12" s="473"/>
      <c r="G12" s="473"/>
      <c r="H12" s="473"/>
      <c r="I12" s="473"/>
      <c r="J12" s="473"/>
      <c r="K12" s="474"/>
      <c r="L12" s="481" t="s">
        <v>131</v>
      </c>
      <c r="M12" s="482"/>
      <c r="N12" s="482"/>
      <c r="O12" s="482"/>
      <c r="P12" s="482"/>
      <c r="Q12" s="483"/>
      <c r="R12" s="484">
        <v>50976</v>
      </c>
      <c r="S12" s="485"/>
      <c r="T12" s="485"/>
      <c r="U12" s="485"/>
      <c r="V12" s="486"/>
      <c r="W12" s="487" t="s">
        <v>1</v>
      </c>
      <c r="X12" s="418"/>
      <c r="Y12" s="418"/>
      <c r="Z12" s="418"/>
      <c r="AA12" s="418"/>
      <c r="AB12" s="488"/>
      <c r="AC12" s="489" t="s">
        <v>132</v>
      </c>
      <c r="AD12" s="490"/>
      <c r="AE12" s="490"/>
      <c r="AF12" s="490"/>
      <c r="AG12" s="491"/>
      <c r="AH12" s="489" t="s">
        <v>133</v>
      </c>
      <c r="AI12" s="490"/>
      <c r="AJ12" s="490"/>
      <c r="AK12" s="490"/>
      <c r="AL12" s="492"/>
      <c r="AM12" s="414" t="s">
        <v>134</v>
      </c>
      <c r="AN12" s="415"/>
      <c r="AO12" s="415"/>
      <c r="AP12" s="415"/>
      <c r="AQ12" s="415"/>
      <c r="AR12" s="415"/>
      <c r="AS12" s="415"/>
      <c r="AT12" s="416"/>
      <c r="AU12" s="417" t="s">
        <v>135</v>
      </c>
      <c r="AV12" s="418"/>
      <c r="AW12" s="418"/>
      <c r="AX12" s="418"/>
      <c r="AY12" s="419" t="s">
        <v>136</v>
      </c>
      <c r="AZ12" s="420"/>
      <c r="BA12" s="420"/>
      <c r="BB12" s="420"/>
      <c r="BC12" s="420"/>
      <c r="BD12" s="420"/>
      <c r="BE12" s="420"/>
      <c r="BF12" s="420"/>
      <c r="BG12" s="420"/>
      <c r="BH12" s="420"/>
      <c r="BI12" s="420"/>
      <c r="BJ12" s="420"/>
      <c r="BK12" s="420"/>
      <c r="BL12" s="420"/>
      <c r="BM12" s="421"/>
      <c r="BN12" s="422">
        <v>0</v>
      </c>
      <c r="BO12" s="423"/>
      <c r="BP12" s="423"/>
      <c r="BQ12" s="423"/>
      <c r="BR12" s="423"/>
      <c r="BS12" s="423"/>
      <c r="BT12" s="423"/>
      <c r="BU12" s="424"/>
      <c r="BV12" s="422">
        <v>0</v>
      </c>
      <c r="BW12" s="423"/>
      <c r="BX12" s="423"/>
      <c r="BY12" s="423"/>
      <c r="BZ12" s="423"/>
      <c r="CA12" s="423"/>
      <c r="CB12" s="423"/>
      <c r="CC12" s="424"/>
      <c r="CD12" s="425" t="s">
        <v>137</v>
      </c>
      <c r="CE12" s="426"/>
      <c r="CF12" s="426"/>
      <c r="CG12" s="426"/>
      <c r="CH12" s="426"/>
      <c r="CI12" s="426"/>
      <c r="CJ12" s="426"/>
      <c r="CK12" s="426"/>
      <c r="CL12" s="426"/>
      <c r="CM12" s="426"/>
      <c r="CN12" s="426"/>
      <c r="CO12" s="426"/>
      <c r="CP12" s="426"/>
      <c r="CQ12" s="426"/>
      <c r="CR12" s="426"/>
      <c r="CS12" s="427"/>
      <c r="CT12" s="452" t="s">
        <v>128</v>
      </c>
      <c r="CU12" s="453"/>
      <c r="CV12" s="453"/>
      <c r="CW12" s="453"/>
      <c r="CX12" s="453"/>
      <c r="CY12" s="453"/>
      <c r="CZ12" s="453"/>
      <c r="DA12" s="454"/>
      <c r="DB12" s="452" t="s">
        <v>128</v>
      </c>
      <c r="DC12" s="453"/>
      <c r="DD12" s="453"/>
      <c r="DE12" s="453"/>
      <c r="DF12" s="453"/>
      <c r="DG12" s="453"/>
      <c r="DH12" s="453"/>
      <c r="DI12" s="454"/>
    </row>
    <row r="13" spans="1:119" ht="18.75" customHeight="1">
      <c r="A13" s="178"/>
      <c r="B13" s="475"/>
      <c r="C13" s="476"/>
      <c r="D13" s="476"/>
      <c r="E13" s="476"/>
      <c r="F13" s="476"/>
      <c r="G13" s="476"/>
      <c r="H13" s="476"/>
      <c r="I13" s="476"/>
      <c r="J13" s="476"/>
      <c r="K13" s="477"/>
      <c r="L13" s="187"/>
      <c r="M13" s="503" t="s">
        <v>138</v>
      </c>
      <c r="N13" s="504"/>
      <c r="O13" s="504"/>
      <c r="P13" s="504"/>
      <c r="Q13" s="505"/>
      <c r="R13" s="496">
        <v>50634</v>
      </c>
      <c r="S13" s="497"/>
      <c r="T13" s="497"/>
      <c r="U13" s="497"/>
      <c r="V13" s="498"/>
      <c r="W13" s="399" t="s">
        <v>139</v>
      </c>
      <c r="X13" s="400"/>
      <c r="Y13" s="400"/>
      <c r="Z13" s="400"/>
      <c r="AA13" s="400"/>
      <c r="AB13" s="385"/>
      <c r="AC13" s="463">
        <v>851</v>
      </c>
      <c r="AD13" s="464"/>
      <c r="AE13" s="464"/>
      <c r="AF13" s="464"/>
      <c r="AG13" s="506"/>
      <c r="AH13" s="463">
        <v>958</v>
      </c>
      <c r="AI13" s="464"/>
      <c r="AJ13" s="464"/>
      <c r="AK13" s="464"/>
      <c r="AL13" s="465"/>
      <c r="AM13" s="414" t="s">
        <v>140</v>
      </c>
      <c r="AN13" s="415"/>
      <c r="AO13" s="415"/>
      <c r="AP13" s="415"/>
      <c r="AQ13" s="415"/>
      <c r="AR13" s="415"/>
      <c r="AS13" s="415"/>
      <c r="AT13" s="416"/>
      <c r="AU13" s="417" t="s">
        <v>141</v>
      </c>
      <c r="AV13" s="418"/>
      <c r="AW13" s="418"/>
      <c r="AX13" s="418"/>
      <c r="AY13" s="419" t="s">
        <v>142</v>
      </c>
      <c r="AZ13" s="420"/>
      <c r="BA13" s="420"/>
      <c r="BB13" s="420"/>
      <c r="BC13" s="420"/>
      <c r="BD13" s="420"/>
      <c r="BE13" s="420"/>
      <c r="BF13" s="420"/>
      <c r="BG13" s="420"/>
      <c r="BH13" s="420"/>
      <c r="BI13" s="420"/>
      <c r="BJ13" s="420"/>
      <c r="BK13" s="420"/>
      <c r="BL13" s="420"/>
      <c r="BM13" s="421"/>
      <c r="BN13" s="422">
        <v>473284</v>
      </c>
      <c r="BO13" s="423"/>
      <c r="BP13" s="423"/>
      <c r="BQ13" s="423"/>
      <c r="BR13" s="423"/>
      <c r="BS13" s="423"/>
      <c r="BT13" s="423"/>
      <c r="BU13" s="424"/>
      <c r="BV13" s="422">
        <v>39440</v>
      </c>
      <c r="BW13" s="423"/>
      <c r="BX13" s="423"/>
      <c r="BY13" s="423"/>
      <c r="BZ13" s="423"/>
      <c r="CA13" s="423"/>
      <c r="CB13" s="423"/>
      <c r="CC13" s="424"/>
      <c r="CD13" s="425" t="s">
        <v>143</v>
      </c>
      <c r="CE13" s="426"/>
      <c r="CF13" s="426"/>
      <c r="CG13" s="426"/>
      <c r="CH13" s="426"/>
      <c r="CI13" s="426"/>
      <c r="CJ13" s="426"/>
      <c r="CK13" s="426"/>
      <c r="CL13" s="426"/>
      <c r="CM13" s="426"/>
      <c r="CN13" s="426"/>
      <c r="CO13" s="426"/>
      <c r="CP13" s="426"/>
      <c r="CQ13" s="426"/>
      <c r="CR13" s="426"/>
      <c r="CS13" s="427"/>
      <c r="CT13" s="449">
        <v>9.4</v>
      </c>
      <c r="CU13" s="450"/>
      <c r="CV13" s="450"/>
      <c r="CW13" s="450"/>
      <c r="CX13" s="450"/>
      <c r="CY13" s="450"/>
      <c r="CZ13" s="450"/>
      <c r="DA13" s="451"/>
      <c r="DB13" s="449">
        <v>9.4</v>
      </c>
      <c r="DC13" s="450"/>
      <c r="DD13" s="450"/>
      <c r="DE13" s="450"/>
      <c r="DF13" s="450"/>
      <c r="DG13" s="450"/>
      <c r="DH13" s="450"/>
      <c r="DI13" s="451"/>
    </row>
    <row r="14" spans="1:119" ht="18.75" customHeight="1" thickBot="1">
      <c r="A14" s="178"/>
      <c r="B14" s="475"/>
      <c r="C14" s="476"/>
      <c r="D14" s="476"/>
      <c r="E14" s="476"/>
      <c r="F14" s="476"/>
      <c r="G14" s="476"/>
      <c r="H14" s="476"/>
      <c r="I14" s="476"/>
      <c r="J14" s="476"/>
      <c r="K14" s="477"/>
      <c r="L14" s="493" t="s">
        <v>144</v>
      </c>
      <c r="M14" s="494"/>
      <c r="N14" s="494"/>
      <c r="O14" s="494"/>
      <c r="P14" s="494"/>
      <c r="Q14" s="495"/>
      <c r="R14" s="496">
        <v>51646</v>
      </c>
      <c r="S14" s="497"/>
      <c r="T14" s="497"/>
      <c r="U14" s="497"/>
      <c r="V14" s="498"/>
      <c r="W14" s="442"/>
      <c r="X14" s="443"/>
      <c r="Y14" s="443"/>
      <c r="Z14" s="443"/>
      <c r="AA14" s="443"/>
      <c r="AB14" s="436"/>
      <c r="AC14" s="499">
        <v>3.9</v>
      </c>
      <c r="AD14" s="500"/>
      <c r="AE14" s="500"/>
      <c r="AF14" s="500"/>
      <c r="AG14" s="501"/>
      <c r="AH14" s="499">
        <v>4.3</v>
      </c>
      <c r="AI14" s="500"/>
      <c r="AJ14" s="500"/>
      <c r="AK14" s="500"/>
      <c r="AL14" s="50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422"/>
      <c r="BO14" s="423"/>
      <c r="BP14" s="423"/>
      <c r="BQ14" s="423"/>
      <c r="BR14" s="423"/>
      <c r="BS14" s="423"/>
      <c r="BT14" s="423"/>
      <c r="BU14" s="424"/>
      <c r="BV14" s="422"/>
      <c r="BW14" s="423"/>
      <c r="BX14" s="423"/>
      <c r="BY14" s="423"/>
      <c r="BZ14" s="423"/>
      <c r="CA14" s="423"/>
      <c r="CB14" s="423"/>
      <c r="CC14" s="424"/>
      <c r="CD14" s="507" t="s">
        <v>145</v>
      </c>
      <c r="CE14" s="508"/>
      <c r="CF14" s="508"/>
      <c r="CG14" s="508"/>
      <c r="CH14" s="508"/>
      <c r="CI14" s="508"/>
      <c r="CJ14" s="508"/>
      <c r="CK14" s="508"/>
      <c r="CL14" s="508"/>
      <c r="CM14" s="508"/>
      <c r="CN14" s="508"/>
      <c r="CO14" s="508"/>
      <c r="CP14" s="508"/>
      <c r="CQ14" s="508"/>
      <c r="CR14" s="508"/>
      <c r="CS14" s="509"/>
      <c r="CT14" s="510">
        <v>12.1</v>
      </c>
      <c r="CU14" s="511"/>
      <c r="CV14" s="511"/>
      <c r="CW14" s="511"/>
      <c r="CX14" s="511"/>
      <c r="CY14" s="511"/>
      <c r="CZ14" s="511"/>
      <c r="DA14" s="512"/>
      <c r="DB14" s="510" t="s">
        <v>128</v>
      </c>
      <c r="DC14" s="511"/>
      <c r="DD14" s="511"/>
      <c r="DE14" s="511"/>
      <c r="DF14" s="511"/>
      <c r="DG14" s="511"/>
      <c r="DH14" s="511"/>
      <c r="DI14" s="512"/>
    </row>
    <row r="15" spans="1:119" ht="18.75" customHeight="1">
      <c r="A15" s="178"/>
      <c r="B15" s="475"/>
      <c r="C15" s="476"/>
      <c r="D15" s="476"/>
      <c r="E15" s="476"/>
      <c r="F15" s="476"/>
      <c r="G15" s="476"/>
      <c r="H15" s="476"/>
      <c r="I15" s="476"/>
      <c r="J15" s="476"/>
      <c r="K15" s="477"/>
      <c r="L15" s="187"/>
      <c r="M15" s="503" t="s">
        <v>146</v>
      </c>
      <c r="N15" s="504"/>
      <c r="O15" s="504"/>
      <c r="P15" s="504"/>
      <c r="Q15" s="505"/>
      <c r="R15" s="496">
        <v>51271</v>
      </c>
      <c r="S15" s="497"/>
      <c r="T15" s="497"/>
      <c r="U15" s="497"/>
      <c r="V15" s="498"/>
      <c r="W15" s="399" t="s">
        <v>147</v>
      </c>
      <c r="X15" s="400"/>
      <c r="Y15" s="400"/>
      <c r="Z15" s="400"/>
      <c r="AA15" s="400"/>
      <c r="AB15" s="385"/>
      <c r="AC15" s="463">
        <v>5985</v>
      </c>
      <c r="AD15" s="464"/>
      <c r="AE15" s="464"/>
      <c r="AF15" s="464"/>
      <c r="AG15" s="506"/>
      <c r="AH15" s="463">
        <v>6137</v>
      </c>
      <c r="AI15" s="464"/>
      <c r="AJ15" s="464"/>
      <c r="AK15" s="464"/>
      <c r="AL15" s="465"/>
      <c r="AM15" s="414"/>
      <c r="AN15" s="415"/>
      <c r="AO15" s="415"/>
      <c r="AP15" s="415"/>
      <c r="AQ15" s="415"/>
      <c r="AR15" s="415"/>
      <c r="AS15" s="415"/>
      <c r="AT15" s="416"/>
      <c r="AU15" s="417"/>
      <c r="AV15" s="418"/>
      <c r="AW15" s="418"/>
      <c r="AX15" s="418"/>
      <c r="AY15" s="372" t="s">
        <v>148</v>
      </c>
      <c r="AZ15" s="373"/>
      <c r="BA15" s="373"/>
      <c r="BB15" s="373"/>
      <c r="BC15" s="373"/>
      <c r="BD15" s="373"/>
      <c r="BE15" s="373"/>
      <c r="BF15" s="373"/>
      <c r="BG15" s="373"/>
      <c r="BH15" s="373"/>
      <c r="BI15" s="373"/>
      <c r="BJ15" s="373"/>
      <c r="BK15" s="373"/>
      <c r="BL15" s="373"/>
      <c r="BM15" s="374"/>
      <c r="BN15" s="375">
        <v>4978651</v>
      </c>
      <c r="BO15" s="376"/>
      <c r="BP15" s="376"/>
      <c r="BQ15" s="376"/>
      <c r="BR15" s="376"/>
      <c r="BS15" s="376"/>
      <c r="BT15" s="376"/>
      <c r="BU15" s="377"/>
      <c r="BV15" s="375">
        <v>5127021</v>
      </c>
      <c r="BW15" s="376"/>
      <c r="BX15" s="376"/>
      <c r="BY15" s="376"/>
      <c r="BZ15" s="376"/>
      <c r="CA15" s="376"/>
      <c r="CB15" s="376"/>
      <c r="CC15" s="377"/>
      <c r="CD15" s="513" t="s">
        <v>149</v>
      </c>
      <c r="CE15" s="514"/>
      <c r="CF15" s="514"/>
      <c r="CG15" s="514"/>
      <c r="CH15" s="514"/>
      <c r="CI15" s="514"/>
      <c r="CJ15" s="514"/>
      <c r="CK15" s="514"/>
      <c r="CL15" s="514"/>
      <c r="CM15" s="514"/>
      <c r="CN15" s="514"/>
      <c r="CO15" s="514"/>
      <c r="CP15" s="514"/>
      <c r="CQ15" s="514"/>
      <c r="CR15" s="514"/>
      <c r="CS15" s="515"/>
      <c r="CT15" s="188"/>
      <c r="CU15" s="189"/>
      <c r="CV15" s="189"/>
      <c r="CW15" s="189"/>
      <c r="CX15" s="189"/>
      <c r="CY15" s="189"/>
      <c r="CZ15" s="189"/>
      <c r="DA15" s="190"/>
      <c r="DB15" s="188"/>
      <c r="DC15" s="189"/>
      <c r="DD15" s="189"/>
      <c r="DE15" s="189"/>
      <c r="DF15" s="189"/>
      <c r="DG15" s="189"/>
      <c r="DH15" s="189"/>
      <c r="DI15" s="190"/>
    </row>
    <row r="16" spans="1:119" ht="18.75" customHeight="1">
      <c r="A16" s="178"/>
      <c r="B16" s="475"/>
      <c r="C16" s="476"/>
      <c r="D16" s="476"/>
      <c r="E16" s="476"/>
      <c r="F16" s="476"/>
      <c r="G16" s="476"/>
      <c r="H16" s="476"/>
      <c r="I16" s="476"/>
      <c r="J16" s="476"/>
      <c r="K16" s="477"/>
      <c r="L16" s="493" t="s">
        <v>150</v>
      </c>
      <c r="M16" s="516"/>
      <c r="N16" s="516"/>
      <c r="O16" s="516"/>
      <c r="P16" s="516"/>
      <c r="Q16" s="517"/>
      <c r="R16" s="518" t="s">
        <v>151</v>
      </c>
      <c r="S16" s="519"/>
      <c r="T16" s="519"/>
      <c r="U16" s="519"/>
      <c r="V16" s="520"/>
      <c r="W16" s="442"/>
      <c r="X16" s="443"/>
      <c r="Y16" s="443"/>
      <c r="Z16" s="443"/>
      <c r="AA16" s="443"/>
      <c r="AB16" s="436"/>
      <c r="AC16" s="499">
        <v>27.7</v>
      </c>
      <c r="AD16" s="500"/>
      <c r="AE16" s="500"/>
      <c r="AF16" s="500"/>
      <c r="AG16" s="501"/>
      <c r="AH16" s="499">
        <v>27.6</v>
      </c>
      <c r="AI16" s="500"/>
      <c r="AJ16" s="500"/>
      <c r="AK16" s="500"/>
      <c r="AL16" s="502"/>
      <c r="AM16" s="414"/>
      <c r="AN16" s="415"/>
      <c r="AO16" s="415"/>
      <c r="AP16" s="415"/>
      <c r="AQ16" s="415"/>
      <c r="AR16" s="415"/>
      <c r="AS16" s="415"/>
      <c r="AT16" s="416"/>
      <c r="AU16" s="417"/>
      <c r="AV16" s="418"/>
      <c r="AW16" s="418"/>
      <c r="AX16" s="418"/>
      <c r="AY16" s="419" t="s">
        <v>152</v>
      </c>
      <c r="AZ16" s="420"/>
      <c r="BA16" s="420"/>
      <c r="BB16" s="420"/>
      <c r="BC16" s="420"/>
      <c r="BD16" s="420"/>
      <c r="BE16" s="420"/>
      <c r="BF16" s="420"/>
      <c r="BG16" s="420"/>
      <c r="BH16" s="420"/>
      <c r="BI16" s="420"/>
      <c r="BJ16" s="420"/>
      <c r="BK16" s="420"/>
      <c r="BL16" s="420"/>
      <c r="BM16" s="421"/>
      <c r="BN16" s="422">
        <v>10710775</v>
      </c>
      <c r="BO16" s="423"/>
      <c r="BP16" s="423"/>
      <c r="BQ16" s="423"/>
      <c r="BR16" s="423"/>
      <c r="BS16" s="423"/>
      <c r="BT16" s="423"/>
      <c r="BU16" s="424"/>
      <c r="BV16" s="422">
        <v>10250565</v>
      </c>
      <c r="BW16" s="423"/>
      <c r="BX16" s="423"/>
      <c r="BY16" s="423"/>
      <c r="BZ16" s="423"/>
      <c r="CA16" s="423"/>
      <c r="CB16" s="423"/>
      <c r="CC16" s="424"/>
      <c r="CD16" s="191"/>
      <c r="CE16" s="526"/>
      <c r="CF16" s="526"/>
      <c r="CG16" s="526"/>
      <c r="CH16" s="526"/>
      <c r="CI16" s="526"/>
      <c r="CJ16" s="526"/>
      <c r="CK16" s="526"/>
      <c r="CL16" s="526"/>
      <c r="CM16" s="526"/>
      <c r="CN16" s="526"/>
      <c r="CO16" s="526"/>
      <c r="CP16" s="526"/>
      <c r="CQ16" s="526"/>
      <c r="CR16" s="526"/>
      <c r="CS16" s="527"/>
      <c r="CT16" s="449"/>
      <c r="CU16" s="450"/>
      <c r="CV16" s="450"/>
      <c r="CW16" s="450"/>
      <c r="CX16" s="450"/>
      <c r="CY16" s="450"/>
      <c r="CZ16" s="450"/>
      <c r="DA16" s="451"/>
      <c r="DB16" s="449"/>
      <c r="DC16" s="450"/>
      <c r="DD16" s="450"/>
      <c r="DE16" s="450"/>
      <c r="DF16" s="450"/>
      <c r="DG16" s="450"/>
      <c r="DH16" s="450"/>
      <c r="DI16" s="451"/>
    </row>
    <row r="17" spans="1:113" ht="18.75" customHeight="1" thickBot="1">
      <c r="A17" s="178"/>
      <c r="B17" s="478"/>
      <c r="C17" s="479"/>
      <c r="D17" s="479"/>
      <c r="E17" s="479"/>
      <c r="F17" s="479"/>
      <c r="G17" s="479"/>
      <c r="H17" s="479"/>
      <c r="I17" s="479"/>
      <c r="J17" s="479"/>
      <c r="K17" s="480"/>
      <c r="L17" s="192"/>
      <c r="M17" s="523" t="s">
        <v>153</v>
      </c>
      <c r="N17" s="524"/>
      <c r="O17" s="524"/>
      <c r="P17" s="524"/>
      <c r="Q17" s="525"/>
      <c r="R17" s="518" t="s">
        <v>154</v>
      </c>
      <c r="S17" s="519"/>
      <c r="T17" s="519"/>
      <c r="U17" s="519"/>
      <c r="V17" s="520"/>
      <c r="W17" s="399" t="s">
        <v>155</v>
      </c>
      <c r="X17" s="400"/>
      <c r="Y17" s="400"/>
      <c r="Z17" s="400"/>
      <c r="AA17" s="400"/>
      <c r="AB17" s="385"/>
      <c r="AC17" s="463">
        <v>14744</v>
      </c>
      <c r="AD17" s="464"/>
      <c r="AE17" s="464"/>
      <c r="AF17" s="464"/>
      <c r="AG17" s="506"/>
      <c r="AH17" s="463">
        <v>15137</v>
      </c>
      <c r="AI17" s="464"/>
      <c r="AJ17" s="464"/>
      <c r="AK17" s="464"/>
      <c r="AL17" s="465"/>
      <c r="AM17" s="414"/>
      <c r="AN17" s="415"/>
      <c r="AO17" s="415"/>
      <c r="AP17" s="415"/>
      <c r="AQ17" s="415"/>
      <c r="AR17" s="415"/>
      <c r="AS17" s="415"/>
      <c r="AT17" s="416"/>
      <c r="AU17" s="417"/>
      <c r="AV17" s="418"/>
      <c r="AW17" s="418"/>
      <c r="AX17" s="418"/>
      <c r="AY17" s="419" t="s">
        <v>156</v>
      </c>
      <c r="AZ17" s="420"/>
      <c r="BA17" s="420"/>
      <c r="BB17" s="420"/>
      <c r="BC17" s="420"/>
      <c r="BD17" s="420"/>
      <c r="BE17" s="420"/>
      <c r="BF17" s="420"/>
      <c r="BG17" s="420"/>
      <c r="BH17" s="420"/>
      <c r="BI17" s="420"/>
      <c r="BJ17" s="420"/>
      <c r="BK17" s="420"/>
      <c r="BL17" s="420"/>
      <c r="BM17" s="421"/>
      <c r="BN17" s="422">
        <v>6237990</v>
      </c>
      <c r="BO17" s="423"/>
      <c r="BP17" s="423"/>
      <c r="BQ17" s="423"/>
      <c r="BR17" s="423"/>
      <c r="BS17" s="423"/>
      <c r="BT17" s="423"/>
      <c r="BU17" s="424"/>
      <c r="BV17" s="422">
        <v>6421370</v>
      </c>
      <c r="BW17" s="423"/>
      <c r="BX17" s="423"/>
      <c r="BY17" s="423"/>
      <c r="BZ17" s="423"/>
      <c r="CA17" s="423"/>
      <c r="CB17" s="423"/>
      <c r="CC17" s="424"/>
      <c r="CD17" s="191"/>
      <c r="CE17" s="526"/>
      <c r="CF17" s="526"/>
      <c r="CG17" s="526"/>
      <c r="CH17" s="526"/>
      <c r="CI17" s="526"/>
      <c r="CJ17" s="526"/>
      <c r="CK17" s="526"/>
      <c r="CL17" s="526"/>
      <c r="CM17" s="526"/>
      <c r="CN17" s="526"/>
      <c r="CO17" s="526"/>
      <c r="CP17" s="526"/>
      <c r="CQ17" s="526"/>
      <c r="CR17" s="526"/>
      <c r="CS17" s="527"/>
      <c r="CT17" s="449"/>
      <c r="CU17" s="450"/>
      <c r="CV17" s="450"/>
      <c r="CW17" s="450"/>
      <c r="CX17" s="450"/>
      <c r="CY17" s="450"/>
      <c r="CZ17" s="450"/>
      <c r="DA17" s="451"/>
      <c r="DB17" s="449"/>
      <c r="DC17" s="450"/>
      <c r="DD17" s="450"/>
      <c r="DE17" s="450"/>
      <c r="DF17" s="450"/>
      <c r="DG17" s="450"/>
      <c r="DH17" s="450"/>
      <c r="DI17" s="451"/>
    </row>
    <row r="18" spans="1:113" ht="18.75" customHeight="1" thickBot="1">
      <c r="A18" s="178"/>
      <c r="B18" s="534" t="s">
        <v>157</v>
      </c>
      <c r="C18" s="455"/>
      <c r="D18" s="455"/>
      <c r="E18" s="535"/>
      <c r="F18" s="535"/>
      <c r="G18" s="535"/>
      <c r="H18" s="535"/>
      <c r="I18" s="535"/>
      <c r="J18" s="535"/>
      <c r="K18" s="535"/>
      <c r="L18" s="536">
        <v>57.37</v>
      </c>
      <c r="M18" s="536"/>
      <c r="N18" s="536"/>
      <c r="O18" s="536"/>
      <c r="P18" s="536"/>
      <c r="Q18" s="536"/>
      <c r="R18" s="537"/>
      <c r="S18" s="537"/>
      <c r="T18" s="537"/>
      <c r="U18" s="537"/>
      <c r="V18" s="538"/>
      <c r="W18" s="403"/>
      <c r="X18" s="404"/>
      <c r="Y18" s="404"/>
      <c r="Z18" s="404"/>
      <c r="AA18" s="404"/>
      <c r="AB18" s="391"/>
      <c r="AC18" s="539">
        <v>68.3</v>
      </c>
      <c r="AD18" s="540"/>
      <c r="AE18" s="540"/>
      <c r="AF18" s="540"/>
      <c r="AG18" s="541"/>
      <c r="AH18" s="539">
        <v>68.099999999999994</v>
      </c>
      <c r="AI18" s="540"/>
      <c r="AJ18" s="540"/>
      <c r="AK18" s="540"/>
      <c r="AL18" s="542"/>
      <c r="AM18" s="414"/>
      <c r="AN18" s="415"/>
      <c r="AO18" s="415"/>
      <c r="AP18" s="415"/>
      <c r="AQ18" s="415"/>
      <c r="AR18" s="415"/>
      <c r="AS18" s="415"/>
      <c r="AT18" s="416"/>
      <c r="AU18" s="417"/>
      <c r="AV18" s="418"/>
      <c r="AW18" s="418"/>
      <c r="AX18" s="418"/>
      <c r="AY18" s="419" t="s">
        <v>158</v>
      </c>
      <c r="AZ18" s="420"/>
      <c r="BA18" s="420"/>
      <c r="BB18" s="420"/>
      <c r="BC18" s="420"/>
      <c r="BD18" s="420"/>
      <c r="BE18" s="420"/>
      <c r="BF18" s="420"/>
      <c r="BG18" s="420"/>
      <c r="BH18" s="420"/>
      <c r="BI18" s="420"/>
      <c r="BJ18" s="420"/>
      <c r="BK18" s="420"/>
      <c r="BL18" s="420"/>
      <c r="BM18" s="421"/>
      <c r="BN18" s="422">
        <v>11625393</v>
      </c>
      <c r="BO18" s="423"/>
      <c r="BP18" s="423"/>
      <c r="BQ18" s="423"/>
      <c r="BR18" s="423"/>
      <c r="BS18" s="423"/>
      <c r="BT18" s="423"/>
      <c r="BU18" s="424"/>
      <c r="BV18" s="422">
        <v>11081103</v>
      </c>
      <c r="BW18" s="423"/>
      <c r="BX18" s="423"/>
      <c r="BY18" s="423"/>
      <c r="BZ18" s="423"/>
      <c r="CA18" s="423"/>
      <c r="CB18" s="423"/>
      <c r="CC18" s="424"/>
      <c r="CD18" s="191"/>
      <c r="CE18" s="526"/>
      <c r="CF18" s="526"/>
      <c r="CG18" s="526"/>
      <c r="CH18" s="526"/>
      <c r="CI18" s="526"/>
      <c r="CJ18" s="526"/>
      <c r="CK18" s="526"/>
      <c r="CL18" s="526"/>
      <c r="CM18" s="526"/>
      <c r="CN18" s="526"/>
      <c r="CO18" s="526"/>
      <c r="CP18" s="526"/>
      <c r="CQ18" s="526"/>
      <c r="CR18" s="526"/>
      <c r="CS18" s="527"/>
      <c r="CT18" s="449"/>
      <c r="CU18" s="450"/>
      <c r="CV18" s="450"/>
      <c r="CW18" s="450"/>
      <c r="CX18" s="450"/>
      <c r="CY18" s="450"/>
      <c r="CZ18" s="450"/>
      <c r="DA18" s="451"/>
      <c r="DB18" s="449"/>
      <c r="DC18" s="450"/>
      <c r="DD18" s="450"/>
      <c r="DE18" s="450"/>
      <c r="DF18" s="450"/>
      <c r="DG18" s="450"/>
      <c r="DH18" s="450"/>
      <c r="DI18" s="451"/>
    </row>
    <row r="19" spans="1:113" ht="18.75" customHeight="1" thickBot="1">
      <c r="A19" s="178"/>
      <c r="B19" s="534" t="s">
        <v>159</v>
      </c>
      <c r="C19" s="455"/>
      <c r="D19" s="455"/>
      <c r="E19" s="535"/>
      <c r="F19" s="535"/>
      <c r="G19" s="535"/>
      <c r="H19" s="535"/>
      <c r="I19" s="535"/>
      <c r="J19" s="535"/>
      <c r="K19" s="535"/>
      <c r="L19" s="543">
        <v>886</v>
      </c>
      <c r="M19" s="543"/>
      <c r="N19" s="543"/>
      <c r="O19" s="543"/>
      <c r="P19" s="543"/>
      <c r="Q19" s="543"/>
      <c r="R19" s="544"/>
      <c r="S19" s="544"/>
      <c r="T19" s="544"/>
      <c r="U19" s="544"/>
      <c r="V19" s="545"/>
      <c r="W19" s="369"/>
      <c r="X19" s="370"/>
      <c r="Y19" s="370"/>
      <c r="Z19" s="370"/>
      <c r="AA19" s="370"/>
      <c r="AB19" s="370"/>
      <c r="AC19" s="521"/>
      <c r="AD19" s="521"/>
      <c r="AE19" s="521"/>
      <c r="AF19" s="521"/>
      <c r="AG19" s="521"/>
      <c r="AH19" s="521"/>
      <c r="AI19" s="521"/>
      <c r="AJ19" s="521"/>
      <c r="AK19" s="521"/>
      <c r="AL19" s="522"/>
      <c r="AM19" s="414"/>
      <c r="AN19" s="415"/>
      <c r="AO19" s="415"/>
      <c r="AP19" s="415"/>
      <c r="AQ19" s="415"/>
      <c r="AR19" s="415"/>
      <c r="AS19" s="415"/>
      <c r="AT19" s="416"/>
      <c r="AU19" s="417"/>
      <c r="AV19" s="418"/>
      <c r="AW19" s="418"/>
      <c r="AX19" s="418"/>
      <c r="AY19" s="419" t="s">
        <v>160</v>
      </c>
      <c r="AZ19" s="420"/>
      <c r="BA19" s="420"/>
      <c r="BB19" s="420"/>
      <c r="BC19" s="420"/>
      <c r="BD19" s="420"/>
      <c r="BE19" s="420"/>
      <c r="BF19" s="420"/>
      <c r="BG19" s="420"/>
      <c r="BH19" s="420"/>
      <c r="BI19" s="420"/>
      <c r="BJ19" s="420"/>
      <c r="BK19" s="420"/>
      <c r="BL19" s="420"/>
      <c r="BM19" s="421"/>
      <c r="BN19" s="422">
        <v>15285783</v>
      </c>
      <c r="BO19" s="423"/>
      <c r="BP19" s="423"/>
      <c r="BQ19" s="423"/>
      <c r="BR19" s="423"/>
      <c r="BS19" s="423"/>
      <c r="BT19" s="423"/>
      <c r="BU19" s="424"/>
      <c r="BV19" s="422">
        <v>14528640</v>
      </c>
      <c r="BW19" s="423"/>
      <c r="BX19" s="423"/>
      <c r="BY19" s="423"/>
      <c r="BZ19" s="423"/>
      <c r="CA19" s="423"/>
      <c r="CB19" s="423"/>
      <c r="CC19" s="424"/>
      <c r="CD19" s="191"/>
      <c r="CE19" s="526"/>
      <c r="CF19" s="526"/>
      <c r="CG19" s="526"/>
      <c r="CH19" s="526"/>
      <c r="CI19" s="526"/>
      <c r="CJ19" s="526"/>
      <c r="CK19" s="526"/>
      <c r="CL19" s="526"/>
      <c r="CM19" s="526"/>
      <c r="CN19" s="526"/>
      <c r="CO19" s="526"/>
      <c r="CP19" s="526"/>
      <c r="CQ19" s="526"/>
      <c r="CR19" s="526"/>
      <c r="CS19" s="527"/>
      <c r="CT19" s="449"/>
      <c r="CU19" s="450"/>
      <c r="CV19" s="450"/>
      <c r="CW19" s="450"/>
      <c r="CX19" s="450"/>
      <c r="CY19" s="450"/>
      <c r="CZ19" s="450"/>
      <c r="DA19" s="451"/>
      <c r="DB19" s="449"/>
      <c r="DC19" s="450"/>
      <c r="DD19" s="450"/>
      <c r="DE19" s="450"/>
      <c r="DF19" s="450"/>
      <c r="DG19" s="450"/>
      <c r="DH19" s="450"/>
      <c r="DI19" s="451"/>
    </row>
    <row r="20" spans="1:113" ht="18.75" customHeight="1" thickBot="1">
      <c r="A20" s="178"/>
      <c r="B20" s="534" t="s">
        <v>161</v>
      </c>
      <c r="C20" s="455"/>
      <c r="D20" s="455"/>
      <c r="E20" s="535"/>
      <c r="F20" s="535"/>
      <c r="G20" s="535"/>
      <c r="H20" s="535"/>
      <c r="I20" s="535"/>
      <c r="J20" s="535"/>
      <c r="K20" s="535"/>
      <c r="L20" s="543">
        <v>20783</v>
      </c>
      <c r="M20" s="543"/>
      <c r="N20" s="543"/>
      <c r="O20" s="543"/>
      <c r="P20" s="543"/>
      <c r="Q20" s="543"/>
      <c r="R20" s="544"/>
      <c r="S20" s="544"/>
      <c r="T20" s="544"/>
      <c r="U20" s="544"/>
      <c r="V20" s="545"/>
      <c r="W20" s="403"/>
      <c r="X20" s="404"/>
      <c r="Y20" s="404"/>
      <c r="Z20" s="404"/>
      <c r="AA20" s="404"/>
      <c r="AB20" s="404"/>
      <c r="AC20" s="546"/>
      <c r="AD20" s="546"/>
      <c r="AE20" s="546"/>
      <c r="AF20" s="546"/>
      <c r="AG20" s="546"/>
      <c r="AH20" s="546"/>
      <c r="AI20" s="546"/>
      <c r="AJ20" s="546"/>
      <c r="AK20" s="546"/>
      <c r="AL20" s="547"/>
      <c r="AM20" s="548"/>
      <c r="AN20" s="467"/>
      <c r="AO20" s="467"/>
      <c r="AP20" s="467"/>
      <c r="AQ20" s="467"/>
      <c r="AR20" s="467"/>
      <c r="AS20" s="467"/>
      <c r="AT20" s="468"/>
      <c r="AU20" s="549"/>
      <c r="AV20" s="550"/>
      <c r="AW20" s="550"/>
      <c r="AX20" s="551"/>
      <c r="AY20" s="419"/>
      <c r="AZ20" s="420"/>
      <c r="BA20" s="420"/>
      <c r="BB20" s="420"/>
      <c r="BC20" s="420"/>
      <c r="BD20" s="420"/>
      <c r="BE20" s="420"/>
      <c r="BF20" s="420"/>
      <c r="BG20" s="420"/>
      <c r="BH20" s="420"/>
      <c r="BI20" s="420"/>
      <c r="BJ20" s="420"/>
      <c r="BK20" s="420"/>
      <c r="BL20" s="420"/>
      <c r="BM20" s="421"/>
      <c r="BN20" s="422"/>
      <c r="BO20" s="423"/>
      <c r="BP20" s="423"/>
      <c r="BQ20" s="423"/>
      <c r="BR20" s="423"/>
      <c r="BS20" s="423"/>
      <c r="BT20" s="423"/>
      <c r="BU20" s="424"/>
      <c r="BV20" s="422"/>
      <c r="BW20" s="423"/>
      <c r="BX20" s="423"/>
      <c r="BY20" s="423"/>
      <c r="BZ20" s="423"/>
      <c r="CA20" s="423"/>
      <c r="CB20" s="423"/>
      <c r="CC20" s="424"/>
      <c r="CD20" s="191"/>
      <c r="CE20" s="526"/>
      <c r="CF20" s="526"/>
      <c r="CG20" s="526"/>
      <c r="CH20" s="526"/>
      <c r="CI20" s="526"/>
      <c r="CJ20" s="526"/>
      <c r="CK20" s="526"/>
      <c r="CL20" s="526"/>
      <c r="CM20" s="526"/>
      <c r="CN20" s="526"/>
      <c r="CO20" s="526"/>
      <c r="CP20" s="526"/>
      <c r="CQ20" s="526"/>
      <c r="CR20" s="526"/>
      <c r="CS20" s="527"/>
      <c r="CT20" s="449"/>
      <c r="CU20" s="450"/>
      <c r="CV20" s="450"/>
      <c r="CW20" s="450"/>
      <c r="CX20" s="450"/>
      <c r="CY20" s="450"/>
      <c r="CZ20" s="450"/>
      <c r="DA20" s="451"/>
      <c r="DB20" s="449"/>
      <c r="DC20" s="450"/>
      <c r="DD20" s="450"/>
      <c r="DE20" s="450"/>
      <c r="DF20" s="450"/>
      <c r="DG20" s="450"/>
      <c r="DH20" s="450"/>
      <c r="DI20" s="451"/>
    </row>
    <row r="21" spans="1:113" ht="18.75" customHeight="1" thickBot="1">
      <c r="A21" s="178"/>
      <c r="B21" s="552" t="s">
        <v>162</v>
      </c>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4"/>
      <c r="AY21" s="528"/>
      <c r="AZ21" s="529"/>
      <c r="BA21" s="529"/>
      <c r="BB21" s="529"/>
      <c r="BC21" s="529"/>
      <c r="BD21" s="529"/>
      <c r="BE21" s="529"/>
      <c r="BF21" s="529"/>
      <c r="BG21" s="529"/>
      <c r="BH21" s="529"/>
      <c r="BI21" s="529"/>
      <c r="BJ21" s="529"/>
      <c r="BK21" s="529"/>
      <c r="BL21" s="529"/>
      <c r="BM21" s="530"/>
      <c r="BN21" s="531"/>
      <c r="BO21" s="532"/>
      <c r="BP21" s="532"/>
      <c r="BQ21" s="532"/>
      <c r="BR21" s="532"/>
      <c r="BS21" s="532"/>
      <c r="BT21" s="532"/>
      <c r="BU21" s="533"/>
      <c r="BV21" s="531"/>
      <c r="BW21" s="532"/>
      <c r="BX21" s="532"/>
      <c r="BY21" s="532"/>
      <c r="BZ21" s="532"/>
      <c r="CA21" s="532"/>
      <c r="CB21" s="532"/>
      <c r="CC21" s="533"/>
      <c r="CD21" s="191"/>
      <c r="CE21" s="526"/>
      <c r="CF21" s="526"/>
      <c r="CG21" s="526"/>
      <c r="CH21" s="526"/>
      <c r="CI21" s="526"/>
      <c r="CJ21" s="526"/>
      <c r="CK21" s="526"/>
      <c r="CL21" s="526"/>
      <c r="CM21" s="526"/>
      <c r="CN21" s="526"/>
      <c r="CO21" s="526"/>
      <c r="CP21" s="526"/>
      <c r="CQ21" s="526"/>
      <c r="CR21" s="526"/>
      <c r="CS21" s="527"/>
      <c r="CT21" s="449"/>
      <c r="CU21" s="450"/>
      <c r="CV21" s="450"/>
      <c r="CW21" s="450"/>
      <c r="CX21" s="450"/>
      <c r="CY21" s="450"/>
      <c r="CZ21" s="450"/>
      <c r="DA21" s="451"/>
      <c r="DB21" s="449"/>
      <c r="DC21" s="450"/>
      <c r="DD21" s="450"/>
      <c r="DE21" s="450"/>
      <c r="DF21" s="450"/>
      <c r="DG21" s="450"/>
      <c r="DH21" s="450"/>
      <c r="DI21" s="451"/>
    </row>
    <row r="22" spans="1:113" ht="18.75" customHeight="1">
      <c r="A22" s="178"/>
      <c r="B22" s="582" t="s">
        <v>163</v>
      </c>
      <c r="C22" s="556"/>
      <c r="D22" s="557"/>
      <c r="E22" s="393" t="s">
        <v>1</v>
      </c>
      <c r="F22" s="400"/>
      <c r="G22" s="400"/>
      <c r="H22" s="400"/>
      <c r="I22" s="400"/>
      <c r="J22" s="400"/>
      <c r="K22" s="385"/>
      <c r="L22" s="393" t="s">
        <v>164</v>
      </c>
      <c r="M22" s="400"/>
      <c r="N22" s="400"/>
      <c r="O22" s="400"/>
      <c r="P22" s="385"/>
      <c r="Q22" s="587" t="s">
        <v>165</v>
      </c>
      <c r="R22" s="588"/>
      <c r="S22" s="588"/>
      <c r="T22" s="588"/>
      <c r="U22" s="588"/>
      <c r="V22" s="589"/>
      <c r="W22" s="555" t="s">
        <v>166</v>
      </c>
      <c r="X22" s="556"/>
      <c r="Y22" s="557"/>
      <c r="Z22" s="393" t="s">
        <v>1</v>
      </c>
      <c r="AA22" s="400"/>
      <c r="AB22" s="400"/>
      <c r="AC22" s="400"/>
      <c r="AD22" s="400"/>
      <c r="AE22" s="400"/>
      <c r="AF22" s="400"/>
      <c r="AG22" s="385"/>
      <c r="AH22" s="593" t="s">
        <v>167</v>
      </c>
      <c r="AI22" s="400"/>
      <c r="AJ22" s="400"/>
      <c r="AK22" s="400"/>
      <c r="AL22" s="385"/>
      <c r="AM22" s="593" t="s">
        <v>168</v>
      </c>
      <c r="AN22" s="594"/>
      <c r="AO22" s="594"/>
      <c r="AP22" s="594"/>
      <c r="AQ22" s="594"/>
      <c r="AR22" s="595"/>
      <c r="AS22" s="587" t="s">
        <v>165</v>
      </c>
      <c r="AT22" s="588"/>
      <c r="AU22" s="588"/>
      <c r="AV22" s="588"/>
      <c r="AW22" s="588"/>
      <c r="AX22" s="599"/>
      <c r="AY22" s="372" t="s">
        <v>169</v>
      </c>
      <c r="AZ22" s="373"/>
      <c r="BA22" s="373"/>
      <c r="BB22" s="373"/>
      <c r="BC22" s="373"/>
      <c r="BD22" s="373"/>
      <c r="BE22" s="373"/>
      <c r="BF22" s="373"/>
      <c r="BG22" s="373"/>
      <c r="BH22" s="373"/>
      <c r="BI22" s="373"/>
      <c r="BJ22" s="373"/>
      <c r="BK22" s="373"/>
      <c r="BL22" s="373"/>
      <c r="BM22" s="374"/>
      <c r="BN22" s="375">
        <v>17513915</v>
      </c>
      <c r="BO22" s="376"/>
      <c r="BP22" s="376"/>
      <c r="BQ22" s="376"/>
      <c r="BR22" s="376"/>
      <c r="BS22" s="376"/>
      <c r="BT22" s="376"/>
      <c r="BU22" s="377"/>
      <c r="BV22" s="375">
        <v>16622429</v>
      </c>
      <c r="BW22" s="376"/>
      <c r="BX22" s="376"/>
      <c r="BY22" s="376"/>
      <c r="BZ22" s="376"/>
      <c r="CA22" s="376"/>
      <c r="CB22" s="376"/>
      <c r="CC22" s="377"/>
      <c r="CD22" s="191"/>
      <c r="CE22" s="526"/>
      <c r="CF22" s="526"/>
      <c r="CG22" s="526"/>
      <c r="CH22" s="526"/>
      <c r="CI22" s="526"/>
      <c r="CJ22" s="526"/>
      <c r="CK22" s="526"/>
      <c r="CL22" s="526"/>
      <c r="CM22" s="526"/>
      <c r="CN22" s="526"/>
      <c r="CO22" s="526"/>
      <c r="CP22" s="526"/>
      <c r="CQ22" s="526"/>
      <c r="CR22" s="526"/>
      <c r="CS22" s="527"/>
      <c r="CT22" s="449"/>
      <c r="CU22" s="450"/>
      <c r="CV22" s="450"/>
      <c r="CW22" s="450"/>
      <c r="CX22" s="450"/>
      <c r="CY22" s="450"/>
      <c r="CZ22" s="450"/>
      <c r="DA22" s="451"/>
      <c r="DB22" s="449"/>
      <c r="DC22" s="450"/>
      <c r="DD22" s="450"/>
      <c r="DE22" s="450"/>
      <c r="DF22" s="450"/>
      <c r="DG22" s="450"/>
      <c r="DH22" s="450"/>
      <c r="DI22" s="451"/>
    </row>
    <row r="23" spans="1:113" ht="18.75" customHeight="1">
      <c r="A23" s="178"/>
      <c r="B23" s="583"/>
      <c r="C23" s="559"/>
      <c r="D23" s="560"/>
      <c r="E23" s="440"/>
      <c r="F23" s="443"/>
      <c r="G23" s="443"/>
      <c r="H23" s="443"/>
      <c r="I23" s="443"/>
      <c r="J23" s="443"/>
      <c r="K23" s="436"/>
      <c r="L23" s="440"/>
      <c r="M23" s="443"/>
      <c r="N23" s="443"/>
      <c r="O23" s="443"/>
      <c r="P23" s="436"/>
      <c r="Q23" s="590"/>
      <c r="R23" s="591"/>
      <c r="S23" s="591"/>
      <c r="T23" s="591"/>
      <c r="U23" s="591"/>
      <c r="V23" s="592"/>
      <c r="W23" s="558"/>
      <c r="X23" s="559"/>
      <c r="Y23" s="560"/>
      <c r="Z23" s="440"/>
      <c r="AA23" s="443"/>
      <c r="AB23" s="443"/>
      <c r="AC23" s="443"/>
      <c r="AD23" s="443"/>
      <c r="AE23" s="443"/>
      <c r="AF23" s="443"/>
      <c r="AG23" s="436"/>
      <c r="AH23" s="440"/>
      <c r="AI23" s="443"/>
      <c r="AJ23" s="443"/>
      <c r="AK23" s="443"/>
      <c r="AL23" s="436"/>
      <c r="AM23" s="596"/>
      <c r="AN23" s="597"/>
      <c r="AO23" s="597"/>
      <c r="AP23" s="597"/>
      <c r="AQ23" s="597"/>
      <c r="AR23" s="598"/>
      <c r="AS23" s="590"/>
      <c r="AT23" s="591"/>
      <c r="AU23" s="591"/>
      <c r="AV23" s="591"/>
      <c r="AW23" s="591"/>
      <c r="AX23" s="600"/>
      <c r="AY23" s="419" t="s">
        <v>170</v>
      </c>
      <c r="AZ23" s="420"/>
      <c r="BA23" s="420"/>
      <c r="BB23" s="420"/>
      <c r="BC23" s="420"/>
      <c r="BD23" s="420"/>
      <c r="BE23" s="420"/>
      <c r="BF23" s="420"/>
      <c r="BG23" s="420"/>
      <c r="BH23" s="420"/>
      <c r="BI23" s="420"/>
      <c r="BJ23" s="420"/>
      <c r="BK23" s="420"/>
      <c r="BL23" s="420"/>
      <c r="BM23" s="421"/>
      <c r="BN23" s="422">
        <v>15347177</v>
      </c>
      <c r="BO23" s="423"/>
      <c r="BP23" s="423"/>
      <c r="BQ23" s="423"/>
      <c r="BR23" s="423"/>
      <c r="BS23" s="423"/>
      <c r="BT23" s="423"/>
      <c r="BU23" s="424"/>
      <c r="BV23" s="422">
        <v>14271792</v>
      </c>
      <c r="BW23" s="423"/>
      <c r="BX23" s="423"/>
      <c r="BY23" s="423"/>
      <c r="BZ23" s="423"/>
      <c r="CA23" s="423"/>
      <c r="CB23" s="423"/>
      <c r="CC23" s="424"/>
      <c r="CD23" s="191"/>
      <c r="CE23" s="526"/>
      <c r="CF23" s="526"/>
      <c r="CG23" s="526"/>
      <c r="CH23" s="526"/>
      <c r="CI23" s="526"/>
      <c r="CJ23" s="526"/>
      <c r="CK23" s="526"/>
      <c r="CL23" s="526"/>
      <c r="CM23" s="526"/>
      <c r="CN23" s="526"/>
      <c r="CO23" s="526"/>
      <c r="CP23" s="526"/>
      <c r="CQ23" s="526"/>
      <c r="CR23" s="526"/>
      <c r="CS23" s="527"/>
      <c r="CT23" s="449"/>
      <c r="CU23" s="450"/>
      <c r="CV23" s="450"/>
      <c r="CW23" s="450"/>
      <c r="CX23" s="450"/>
      <c r="CY23" s="450"/>
      <c r="CZ23" s="450"/>
      <c r="DA23" s="451"/>
      <c r="DB23" s="449"/>
      <c r="DC23" s="450"/>
      <c r="DD23" s="450"/>
      <c r="DE23" s="450"/>
      <c r="DF23" s="450"/>
      <c r="DG23" s="450"/>
      <c r="DH23" s="450"/>
      <c r="DI23" s="451"/>
    </row>
    <row r="24" spans="1:113" ht="18.75" customHeight="1" thickBot="1">
      <c r="A24" s="178"/>
      <c r="B24" s="583"/>
      <c r="C24" s="559"/>
      <c r="D24" s="560"/>
      <c r="E24" s="462" t="s">
        <v>171</v>
      </c>
      <c r="F24" s="415"/>
      <c r="G24" s="415"/>
      <c r="H24" s="415"/>
      <c r="I24" s="415"/>
      <c r="J24" s="415"/>
      <c r="K24" s="416"/>
      <c r="L24" s="463">
        <v>1</v>
      </c>
      <c r="M24" s="464"/>
      <c r="N24" s="464"/>
      <c r="O24" s="464"/>
      <c r="P24" s="506"/>
      <c r="Q24" s="463">
        <v>8860</v>
      </c>
      <c r="R24" s="464"/>
      <c r="S24" s="464"/>
      <c r="T24" s="464"/>
      <c r="U24" s="464"/>
      <c r="V24" s="506"/>
      <c r="W24" s="558"/>
      <c r="X24" s="559"/>
      <c r="Y24" s="560"/>
      <c r="Z24" s="462" t="s">
        <v>172</v>
      </c>
      <c r="AA24" s="415"/>
      <c r="AB24" s="415"/>
      <c r="AC24" s="415"/>
      <c r="AD24" s="415"/>
      <c r="AE24" s="415"/>
      <c r="AF24" s="415"/>
      <c r="AG24" s="416"/>
      <c r="AH24" s="463">
        <v>352</v>
      </c>
      <c r="AI24" s="464"/>
      <c r="AJ24" s="464"/>
      <c r="AK24" s="464"/>
      <c r="AL24" s="506"/>
      <c r="AM24" s="463">
        <v>1026432</v>
      </c>
      <c r="AN24" s="464"/>
      <c r="AO24" s="464"/>
      <c r="AP24" s="464"/>
      <c r="AQ24" s="464"/>
      <c r="AR24" s="506"/>
      <c r="AS24" s="463">
        <v>2916</v>
      </c>
      <c r="AT24" s="464"/>
      <c r="AU24" s="464"/>
      <c r="AV24" s="464"/>
      <c r="AW24" s="464"/>
      <c r="AX24" s="465"/>
      <c r="AY24" s="528" t="s">
        <v>173</v>
      </c>
      <c r="AZ24" s="529"/>
      <c r="BA24" s="529"/>
      <c r="BB24" s="529"/>
      <c r="BC24" s="529"/>
      <c r="BD24" s="529"/>
      <c r="BE24" s="529"/>
      <c r="BF24" s="529"/>
      <c r="BG24" s="529"/>
      <c r="BH24" s="529"/>
      <c r="BI24" s="529"/>
      <c r="BJ24" s="529"/>
      <c r="BK24" s="529"/>
      <c r="BL24" s="529"/>
      <c r="BM24" s="530"/>
      <c r="BN24" s="422">
        <v>9729789</v>
      </c>
      <c r="BO24" s="423"/>
      <c r="BP24" s="423"/>
      <c r="BQ24" s="423"/>
      <c r="BR24" s="423"/>
      <c r="BS24" s="423"/>
      <c r="BT24" s="423"/>
      <c r="BU24" s="424"/>
      <c r="BV24" s="422">
        <v>8587934</v>
      </c>
      <c r="BW24" s="423"/>
      <c r="BX24" s="423"/>
      <c r="BY24" s="423"/>
      <c r="BZ24" s="423"/>
      <c r="CA24" s="423"/>
      <c r="CB24" s="423"/>
      <c r="CC24" s="424"/>
      <c r="CD24" s="191"/>
      <c r="CE24" s="526"/>
      <c r="CF24" s="526"/>
      <c r="CG24" s="526"/>
      <c r="CH24" s="526"/>
      <c r="CI24" s="526"/>
      <c r="CJ24" s="526"/>
      <c r="CK24" s="526"/>
      <c r="CL24" s="526"/>
      <c r="CM24" s="526"/>
      <c r="CN24" s="526"/>
      <c r="CO24" s="526"/>
      <c r="CP24" s="526"/>
      <c r="CQ24" s="526"/>
      <c r="CR24" s="526"/>
      <c r="CS24" s="527"/>
      <c r="CT24" s="449"/>
      <c r="CU24" s="450"/>
      <c r="CV24" s="450"/>
      <c r="CW24" s="450"/>
      <c r="CX24" s="450"/>
      <c r="CY24" s="450"/>
      <c r="CZ24" s="450"/>
      <c r="DA24" s="451"/>
      <c r="DB24" s="449"/>
      <c r="DC24" s="450"/>
      <c r="DD24" s="450"/>
      <c r="DE24" s="450"/>
      <c r="DF24" s="450"/>
      <c r="DG24" s="450"/>
      <c r="DH24" s="450"/>
      <c r="DI24" s="451"/>
    </row>
    <row r="25" spans="1:113" ht="18.75" customHeight="1">
      <c r="A25" s="178"/>
      <c r="B25" s="583"/>
      <c r="C25" s="559"/>
      <c r="D25" s="560"/>
      <c r="E25" s="462" t="s">
        <v>174</v>
      </c>
      <c r="F25" s="415"/>
      <c r="G25" s="415"/>
      <c r="H25" s="415"/>
      <c r="I25" s="415"/>
      <c r="J25" s="415"/>
      <c r="K25" s="416"/>
      <c r="L25" s="463">
        <v>1</v>
      </c>
      <c r="M25" s="464"/>
      <c r="N25" s="464"/>
      <c r="O25" s="464"/>
      <c r="P25" s="506"/>
      <c r="Q25" s="463">
        <v>6780</v>
      </c>
      <c r="R25" s="464"/>
      <c r="S25" s="464"/>
      <c r="T25" s="464"/>
      <c r="U25" s="464"/>
      <c r="V25" s="506"/>
      <c r="W25" s="558"/>
      <c r="X25" s="559"/>
      <c r="Y25" s="560"/>
      <c r="Z25" s="462" t="s">
        <v>175</v>
      </c>
      <c r="AA25" s="415"/>
      <c r="AB25" s="415"/>
      <c r="AC25" s="415"/>
      <c r="AD25" s="415"/>
      <c r="AE25" s="415"/>
      <c r="AF25" s="415"/>
      <c r="AG25" s="416"/>
      <c r="AH25" s="463" t="s">
        <v>176</v>
      </c>
      <c r="AI25" s="464"/>
      <c r="AJ25" s="464"/>
      <c r="AK25" s="464"/>
      <c r="AL25" s="506"/>
      <c r="AM25" s="463" t="s">
        <v>177</v>
      </c>
      <c r="AN25" s="464"/>
      <c r="AO25" s="464"/>
      <c r="AP25" s="464"/>
      <c r="AQ25" s="464"/>
      <c r="AR25" s="506"/>
      <c r="AS25" s="463" t="s">
        <v>128</v>
      </c>
      <c r="AT25" s="464"/>
      <c r="AU25" s="464"/>
      <c r="AV25" s="464"/>
      <c r="AW25" s="464"/>
      <c r="AX25" s="465"/>
      <c r="AY25" s="372" t="s">
        <v>178</v>
      </c>
      <c r="AZ25" s="373"/>
      <c r="BA25" s="373"/>
      <c r="BB25" s="373"/>
      <c r="BC25" s="373"/>
      <c r="BD25" s="373"/>
      <c r="BE25" s="373"/>
      <c r="BF25" s="373"/>
      <c r="BG25" s="373"/>
      <c r="BH25" s="373"/>
      <c r="BI25" s="373"/>
      <c r="BJ25" s="373"/>
      <c r="BK25" s="373"/>
      <c r="BL25" s="373"/>
      <c r="BM25" s="374"/>
      <c r="BN25" s="375">
        <v>6096292</v>
      </c>
      <c r="BO25" s="376"/>
      <c r="BP25" s="376"/>
      <c r="BQ25" s="376"/>
      <c r="BR25" s="376"/>
      <c r="BS25" s="376"/>
      <c r="BT25" s="376"/>
      <c r="BU25" s="377"/>
      <c r="BV25" s="375">
        <v>4932836</v>
      </c>
      <c r="BW25" s="376"/>
      <c r="BX25" s="376"/>
      <c r="BY25" s="376"/>
      <c r="BZ25" s="376"/>
      <c r="CA25" s="376"/>
      <c r="CB25" s="376"/>
      <c r="CC25" s="377"/>
      <c r="CD25" s="191"/>
      <c r="CE25" s="526"/>
      <c r="CF25" s="526"/>
      <c r="CG25" s="526"/>
      <c r="CH25" s="526"/>
      <c r="CI25" s="526"/>
      <c r="CJ25" s="526"/>
      <c r="CK25" s="526"/>
      <c r="CL25" s="526"/>
      <c r="CM25" s="526"/>
      <c r="CN25" s="526"/>
      <c r="CO25" s="526"/>
      <c r="CP25" s="526"/>
      <c r="CQ25" s="526"/>
      <c r="CR25" s="526"/>
      <c r="CS25" s="527"/>
      <c r="CT25" s="449"/>
      <c r="CU25" s="450"/>
      <c r="CV25" s="450"/>
      <c r="CW25" s="450"/>
      <c r="CX25" s="450"/>
      <c r="CY25" s="450"/>
      <c r="CZ25" s="450"/>
      <c r="DA25" s="451"/>
      <c r="DB25" s="449"/>
      <c r="DC25" s="450"/>
      <c r="DD25" s="450"/>
      <c r="DE25" s="450"/>
      <c r="DF25" s="450"/>
      <c r="DG25" s="450"/>
      <c r="DH25" s="450"/>
      <c r="DI25" s="451"/>
    </row>
    <row r="26" spans="1:113" ht="18.75" customHeight="1">
      <c r="A26" s="178"/>
      <c r="B26" s="583"/>
      <c r="C26" s="559"/>
      <c r="D26" s="560"/>
      <c r="E26" s="462" t="s">
        <v>179</v>
      </c>
      <c r="F26" s="415"/>
      <c r="G26" s="415"/>
      <c r="H26" s="415"/>
      <c r="I26" s="415"/>
      <c r="J26" s="415"/>
      <c r="K26" s="416"/>
      <c r="L26" s="463">
        <v>1</v>
      </c>
      <c r="M26" s="464"/>
      <c r="N26" s="464"/>
      <c r="O26" s="464"/>
      <c r="P26" s="506"/>
      <c r="Q26" s="463">
        <v>5900</v>
      </c>
      <c r="R26" s="464"/>
      <c r="S26" s="464"/>
      <c r="T26" s="464"/>
      <c r="U26" s="464"/>
      <c r="V26" s="506"/>
      <c r="W26" s="558"/>
      <c r="X26" s="559"/>
      <c r="Y26" s="560"/>
      <c r="Z26" s="462" t="s">
        <v>180</v>
      </c>
      <c r="AA26" s="564"/>
      <c r="AB26" s="564"/>
      <c r="AC26" s="564"/>
      <c r="AD26" s="564"/>
      <c r="AE26" s="564"/>
      <c r="AF26" s="564"/>
      <c r="AG26" s="565"/>
      <c r="AH26" s="463">
        <v>5</v>
      </c>
      <c r="AI26" s="464"/>
      <c r="AJ26" s="464"/>
      <c r="AK26" s="464"/>
      <c r="AL26" s="506"/>
      <c r="AM26" s="463">
        <v>15115</v>
      </c>
      <c r="AN26" s="464"/>
      <c r="AO26" s="464"/>
      <c r="AP26" s="464"/>
      <c r="AQ26" s="464"/>
      <c r="AR26" s="506"/>
      <c r="AS26" s="463">
        <v>3023</v>
      </c>
      <c r="AT26" s="464"/>
      <c r="AU26" s="464"/>
      <c r="AV26" s="464"/>
      <c r="AW26" s="464"/>
      <c r="AX26" s="465"/>
      <c r="AY26" s="425" t="s">
        <v>181</v>
      </c>
      <c r="AZ26" s="426"/>
      <c r="BA26" s="426"/>
      <c r="BB26" s="426"/>
      <c r="BC26" s="426"/>
      <c r="BD26" s="426"/>
      <c r="BE26" s="426"/>
      <c r="BF26" s="426"/>
      <c r="BG26" s="426"/>
      <c r="BH26" s="426"/>
      <c r="BI26" s="426"/>
      <c r="BJ26" s="426"/>
      <c r="BK26" s="426"/>
      <c r="BL26" s="426"/>
      <c r="BM26" s="427"/>
      <c r="BN26" s="422" t="s">
        <v>176</v>
      </c>
      <c r="BO26" s="423"/>
      <c r="BP26" s="423"/>
      <c r="BQ26" s="423"/>
      <c r="BR26" s="423"/>
      <c r="BS26" s="423"/>
      <c r="BT26" s="423"/>
      <c r="BU26" s="424"/>
      <c r="BV26" s="422" t="s">
        <v>176</v>
      </c>
      <c r="BW26" s="423"/>
      <c r="BX26" s="423"/>
      <c r="BY26" s="423"/>
      <c r="BZ26" s="423"/>
      <c r="CA26" s="423"/>
      <c r="CB26" s="423"/>
      <c r="CC26" s="424"/>
      <c r="CD26" s="191"/>
      <c r="CE26" s="526"/>
      <c r="CF26" s="526"/>
      <c r="CG26" s="526"/>
      <c r="CH26" s="526"/>
      <c r="CI26" s="526"/>
      <c r="CJ26" s="526"/>
      <c r="CK26" s="526"/>
      <c r="CL26" s="526"/>
      <c r="CM26" s="526"/>
      <c r="CN26" s="526"/>
      <c r="CO26" s="526"/>
      <c r="CP26" s="526"/>
      <c r="CQ26" s="526"/>
      <c r="CR26" s="526"/>
      <c r="CS26" s="527"/>
      <c r="CT26" s="449"/>
      <c r="CU26" s="450"/>
      <c r="CV26" s="450"/>
      <c r="CW26" s="450"/>
      <c r="CX26" s="450"/>
      <c r="CY26" s="450"/>
      <c r="CZ26" s="450"/>
      <c r="DA26" s="451"/>
      <c r="DB26" s="449"/>
      <c r="DC26" s="450"/>
      <c r="DD26" s="450"/>
      <c r="DE26" s="450"/>
      <c r="DF26" s="450"/>
      <c r="DG26" s="450"/>
      <c r="DH26" s="450"/>
      <c r="DI26" s="451"/>
    </row>
    <row r="27" spans="1:113" ht="18.75" customHeight="1" thickBot="1">
      <c r="A27" s="178"/>
      <c r="B27" s="583"/>
      <c r="C27" s="559"/>
      <c r="D27" s="560"/>
      <c r="E27" s="462" t="s">
        <v>182</v>
      </c>
      <c r="F27" s="415"/>
      <c r="G27" s="415"/>
      <c r="H27" s="415"/>
      <c r="I27" s="415"/>
      <c r="J27" s="415"/>
      <c r="K27" s="416"/>
      <c r="L27" s="463">
        <v>1</v>
      </c>
      <c r="M27" s="464"/>
      <c r="N27" s="464"/>
      <c r="O27" s="464"/>
      <c r="P27" s="506"/>
      <c r="Q27" s="463">
        <v>4450</v>
      </c>
      <c r="R27" s="464"/>
      <c r="S27" s="464"/>
      <c r="T27" s="464"/>
      <c r="U27" s="464"/>
      <c r="V27" s="506"/>
      <c r="W27" s="558"/>
      <c r="X27" s="559"/>
      <c r="Y27" s="560"/>
      <c r="Z27" s="462" t="s">
        <v>183</v>
      </c>
      <c r="AA27" s="415"/>
      <c r="AB27" s="415"/>
      <c r="AC27" s="415"/>
      <c r="AD27" s="415"/>
      <c r="AE27" s="415"/>
      <c r="AF27" s="415"/>
      <c r="AG27" s="416"/>
      <c r="AH27" s="463">
        <v>3</v>
      </c>
      <c r="AI27" s="464"/>
      <c r="AJ27" s="464"/>
      <c r="AK27" s="464"/>
      <c r="AL27" s="506"/>
      <c r="AM27" s="463">
        <v>12537</v>
      </c>
      <c r="AN27" s="464"/>
      <c r="AO27" s="464"/>
      <c r="AP27" s="464"/>
      <c r="AQ27" s="464"/>
      <c r="AR27" s="506"/>
      <c r="AS27" s="463">
        <v>4179</v>
      </c>
      <c r="AT27" s="464"/>
      <c r="AU27" s="464"/>
      <c r="AV27" s="464"/>
      <c r="AW27" s="464"/>
      <c r="AX27" s="465"/>
      <c r="AY27" s="507" t="s">
        <v>184</v>
      </c>
      <c r="AZ27" s="508"/>
      <c r="BA27" s="508"/>
      <c r="BB27" s="508"/>
      <c r="BC27" s="508"/>
      <c r="BD27" s="508"/>
      <c r="BE27" s="508"/>
      <c r="BF27" s="508"/>
      <c r="BG27" s="508"/>
      <c r="BH27" s="508"/>
      <c r="BI27" s="508"/>
      <c r="BJ27" s="508"/>
      <c r="BK27" s="508"/>
      <c r="BL27" s="508"/>
      <c r="BM27" s="509"/>
      <c r="BN27" s="531">
        <v>430845</v>
      </c>
      <c r="BO27" s="532"/>
      <c r="BP27" s="532"/>
      <c r="BQ27" s="532"/>
      <c r="BR27" s="532"/>
      <c r="BS27" s="532"/>
      <c r="BT27" s="532"/>
      <c r="BU27" s="533"/>
      <c r="BV27" s="531">
        <v>430796</v>
      </c>
      <c r="BW27" s="532"/>
      <c r="BX27" s="532"/>
      <c r="BY27" s="532"/>
      <c r="BZ27" s="532"/>
      <c r="CA27" s="532"/>
      <c r="CB27" s="532"/>
      <c r="CC27" s="533"/>
      <c r="CD27" s="193"/>
      <c r="CE27" s="526"/>
      <c r="CF27" s="526"/>
      <c r="CG27" s="526"/>
      <c r="CH27" s="526"/>
      <c r="CI27" s="526"/>
      <c r="CJ27" s="526"/>
      <c r="CK27" s="526"/>
      <c r="CL27" s="526"/>
      <c r="CM27" s="526"/>
      <c r="CN27" s="526"/>
      <c r="CO27" s="526"/>
      <c r="CP27" s="526"/>
      <c r="CQ27" s="526"/>
      <c r="CR27" s="526"/>
      <c r="CS27" s="527"/>
      <c r="CT27" s="449"/>
      <c r="CU27" s="450"/>
      <c r="CV27" s="450"/>
      <c r="CW27" s="450"/>
      <c r="CX27" s="450"/>
      <c r="CY27" s="450"/>
      <c r="CZ27" s="450"/>
      <c r="DA27" s="451"/>
      <c r="DB27" s="449"/>
      <c r="DC27" s="450"/>
      <c r="DD27" s="450"/>
      <c r="DE27" s="450"/>
      <c r="DF27" s="450"/>
      <c r="DG27" s="450"/>
      <c r="DH27" s="450"/>
      <c r="DI27" s="451"/>
    </row>
    <row r="28" spans="1:113" ht="18.75" customHeight="1">
      <c r="A28" s="178"/>
      <c r="B28" s="583"/>
      <c r="C28" s="559"/>
      <c r="D28" s="560"/>
      <c r="E28" s="462" t="s">
        <v>185</v>
      </c>
      <c r="F28" s="415"/>
      <c r="G28" s="415"/>
      <c r="H28" s="415"/>
      <c r="I28" s="415"/>
      <c r="J28" s="415"/>
      <c r="K28" s="416"/>
      <c r="L28" s="463">
        <v>1</v>
      </c>
      <c r="M28" s="464"/>
      <c r="N28" s="464"/>
      <c r="O28" s="464"/>
      <c r="P28" s="506"/>
      <c r="Q28" s="463">
        <v>4100</v>
      </c>
      <c r="R28" s="464"/>
      <c r="S28" s="464"/>
      <c r="T28" s="464"/>
      <c r="U28" s="464"/>
      <c r="V28" s="506"/>
      <c r="W28" s="558"/>
      <c r="X28" s="559"/>
      <c r="Y28" s="560"/>
      <c r="Z28" s="462" t="s">
        <v>186</v>
      </c>
      <c r="AA28" s="415"/>
      <c r="AB28" s="415"/>
      <c r="AC28" s="415"/>
      <c r="AD28" s="415"/>
      <c r="AE28" s="415"/>
      <c r="AF28" s="415"/>
      <c r="AG28" s="416"/>
      <c r="AH28" s="463" t="s">
        <v>129</v>
      </c>
      <c r="AI28" s="464"/>
      <c r="AJ28" s="464"/>
      <c r="AK28" s="464"/>
      <c r="AL28" s="506"/>
      <c r="AM28" s="463" t="s">
        <v>176</v>
      </c>
      <c r="AN28" s="464"/>
      <c r="AO28" s="464"/>
      <c r="AP28" s="464"/>
      <c r="AQ28" s="464"/>
      <c r="AR28" s="506"/>
      <c r="AS28" s="463" t="s">
        <v>176</v>
      </c>
      <c r="AT28" s="464"/>
      <c r="AU28" s="464"/>
      <c r="AV28" s="464"/>
      <c r="AW28" s="464"/>
      <c r="AX28" s="465"/>
      <c r="AY28" s="566" t="s">
        <v>187</v>
      </c>
      <c r="AZ28" s="567"/>
      <c r="BA28" s="567"/>
      <c r="BB28" s="568"/>
      <c r="BC28" s="372" t="s">
        <v>49</v>
      </c>
      <c r="BD28" s="373"/>
      <c r="BE28" s="373"/>
      <c r="BF28" s="373"/>
      <c r="BG28" s="373"/>
      <c r="BH28" s="373"/>
      <c r="BI28" s="373"/>
      <c r="BJ28" s="373"/>
      <c r="BK28" s="373"/>
      <c r="BL28" s="373"/>
      <c r="BM28" s="374"/>
      <c r="BN28" s="375">
        <v>3836172</v>
      </c>
      <c r="BO28" s="376"/>
      <c r="BP28" s="376"/>
      <c r="BQ28" s="376"/>
      <c r="BR28" s="376"/>
      <c r="BS28" s="376"/>
      <c r="BT28" s="376"/>
      <c r="BU28" s="377"/>
      <c r="BV28" s="375">
        <v>3796792</v>
      </c>
      <c r="BW28" s="376"/>
      <c r="BX28" s="376"/>
      <c r="BY28" s="376"/>
      <c r="BZ28" s="376"/>
      <c r="CA28" s="376"/>
      <c r="CB28" s="376"/>
      <c r="CC28" s="377"/>
      <c r="CD28" s="191"/>
      <c r="CE28" s="526"/>
      <c r="CF28" s="526"/>
      <c r="CG28" s="526"/>
      <c r="CH28" s="526"/>
      <c r="CI28" s="526"/>
      <c r="CJ28" s="526"/>
      <c r="CK28" s="526"/>
      <c r="CL28" s="526"/>
      <c r="CM28" s="526"/>
      <c r="CN28" s="526"/>
      <c r="CO28" s="526"/>
      <c r="CP28" s="526"/>
      <c r="CQ28" s="526"/>
      <c r="CR28" s="526"/>
      <c r="CS28" s="527"/>
      <c r="CT28" s="449"/>
      <c r="CU28" s="450"/>
      <c r="CV28" s="450"/>
      <c r="CW28" s="450"/>
      <c r="CX28" s="450"/>
      <c r="CY28" s="450"/>
      <c r="CZ28" s="450"/>
      <c r="DA28" s="451"/>
      <c r="DB28" s="449"/>
      <c r="DC28" s="450"/>
      <c r="DD28" s="450"/>
      <c r="DE28" s="450"/>
      <c r="DF28" s="450"/>
      <c r="DG28" s="450"/>
      <c r="DH28" s="450"/>
      <c r="DI28" s="451"/>
    </row>
    <row r="29" spans="1:113" ht="18.75" customHeight="1">
      <c r="A29" s="178"/>
      <c r="B29" s="583"/>
      <c r="C29" s="559"/>
      <c r="D29" s="560"/>
      <c r="E29" s="462" t="s">
        <v>188</v>
      </c>
      <c r="F29" s="415"/>
      <c r="G29" s="415"/>
      <c r="H29" s="415"/>
      <c r="I29" s="415"/>
      <c r="J29" s="415"/>
      <c r="K29" s="416"/>
      <c r="L29" s="463">
        <v>16</v>
      </c>
      <c r="M29" s="464"/>
      <c r="N29" s="464"/>
      <c r="O29" s="464"/>
      <c r="P29" s="506"/>
      <c r="Q29" s="463">
        <v>3840</v>
      </c>
      <c r="R29" s="464"/>
      <c r="S29" s="464"/>
      <c r="T29" s="464"/>
      <c r="U29" s="464"/>
      <c r="V29" s="506"/>
      <c r="W29" s="561"/>
      <c r="X29" s="562"/>
      <c r="Y29" s="563"/>
      <c r="Z29" s="462" t="s">
        <v>189</v>
      </c>
      <c r="AA29" s="415"/>
      <c r="AB29" s="415"/>
      <c r="AC29" s="415"/>
      <c r="AD29" s="415"/>
      <c r="AE29" s="415"/>
      <c r="AF29" s="415"/>
      <c r="AG29" s="416"/>
      <c r="AH29" s="463">
        <v>355</v>
      </c>
      <c r="AI29" s="464"/>
      <c r="AJ29" s="464"/>
      <c r="AK29" s="464"/>
      <c r="AL29" s="506"/>
      <c r="AM29" s="463">
        <v>1038969</v>
      </c>
      <c r="AN29" s="464"/>
      <c r="AO29" s="464"/>
      <c r="AP29" s="464"/>
      <c r="AQ29" s="464"/>
      <c r="AR29" s="506"/>
      <c r="AS29" s="463">
        <v>2927</v>
      </c>
      <c r="AT29" s="464"/>
      <c r="AU29" s="464"/>
      <c r="AV29" s="464"/>
      <c r="AW29" s="464"/>
      <c r="AX29" s="465"/>
      <c r="AY29" s="569"/>
      <c r="AZ29" s="570"/>
      <c r="BA29" s="570"/>
      <c r="BB29" s="571"/>
      <c r="BC29" s="419" t="s">
        <v>190</v>
      </c>
      <c r="BD29" s="420"/>
      <c r="BE29" s="420"/>
      <c r="BF29" s="420"/>
      <c r="BG29" s="420"/>
      <c r="BH29" s="420"/>
      <c r="BI29" s="420"/>
      <c r="BJ29" s="420"/>
      <c r="BK29" s="420"/>
      <c r="BL29" s="420"/>
      <c r="BM29" s="421"/>
      <c r="BN29" s="422">
        <v>532103</v>
      </c>
      <c r="BO29" s="423"/>
      <c r="BP29" s="423"/>
      <c r="BQ29" s="423"/>
      <c r="BR29" s="423"/>
      <c r="BS29" s="423"/>
      <c r="BT29" s="423"/>
      <c r="BU29" s="424"/>
      <c r="BV29" s="422">
        <v>668524</v>
      </c>
      <c r="BW29" s="423"/>
      <c r="BX29" s="423"/>
      <c r="BY29" s="423"/>
      <c r="BZ29" s="423"/>
      <c r="CA29" s="423"/>
      <c r="CB29" s="423"/>
      <c r="CC29" s="424"/>
      <c r="CD29" s="193"/>
      <c r="CE29" s="526"/>
      <c r="CF29" s="526"/>
      <c r="CG29" s="526"/>
      <c r="CH29" s="526"/>
      <c r="CI29" s="526"/>
      <c r="CJ29" s="526"/>
      <c r="CK29" s="526"/>
      <c r="CL29" s="526"/>
      <c r="CM29" s="526"/>
      <c r="CN29" s="526"/>
      <c r="CO29" s="526"/>
      <c r="CP29" s="526"/>
      <c r="CQ29" s="526"/>
      <c r="CR29" s="526"/>
      <c r="CS29" s="527"/>
      <c r="CT29" s="449"/>
      <c r="CU29" s="450"/>
      <c r="CV29" s="450"/>
      <c r="CW29" s="450"/>
      <c r="CX29" s="450"/>
      <c r="CY29" s="450"/>
      <c r="CZ29" s="450"/>
      <c r="DA29" s="451"/>
      <c r="DB29" s="449"/>
      <c r="DC29" s="450"/>
      <c r="DD29" s="450"/>
      <c r="DE29" s="450"/>
      <c r="DF29" s="450"/>
      <c r="DG29" s="450"/>
      <c r="DH29" s="450"/>
      <c r="DI29" s="451"/>
    </row>
    <row r="30" spans="1:113" ht="18.75" customHeight="1" thickBot="1">
      <c r="A30" s="178"/>
      <c r="B30" s="584"/>
      <c r="C30" s="585"/>
      <c r="D30" s="586"/>
      <c r="E30" s="466"/>
      <c r="F30" s="467"/>
      <c r="G30" s="467"/>
      <c r="H30" s="467"/>
      <c r="I30" s="467"/>
      <c r="J30" s="467"/>
      <c r="K30" s="468"/>
      <c r="L30" s="576"/>
      <c r="M30" s="577"/>
      <c r="N30" s="577"/>
      <c r="O30" s="577"/>
      <c r="P30" s="578"/>
      <c r="Q30" s="576"/>
      <c r="R30" s="577"/>
      <c r="S30" s="577"/>
      <c r="T30" s="577"/>
      <c r="U30" s="577"/>
      <c r="V30" s="578"/>
      <c r="W30" s="579" t="s">
        <v>191</v>
      </c>
      <c r="X30" s="580"/>
      <c r="Y30" s="580"/>
      <c r="Z30" s="580"/>
      <c r="AA30" s="580"/>
      <c r="AB30" s="580"/>
      <c r="AC30" s="580"/>
      <c r="AD30" s="580"/>
      <c r="AE30" s="580"/>
      <c r="AF30" s="580"/>
      <c r="AG30" s="581"/>
      <c r="AH30" s="539">
        <v>93.8</v>
      </c>
      <c r="AI30" s="540"/>
      <c r="AJ30" s="540"/>
      <c r="AK30" s="540"/>
      <c r="AL30" s="540"/>
      <c r="AM30" s="540"/>
      <c r="AN30" s="540"/>
      <c r="AO30" s="540"/>
      <c r="AP30" s="540"/>
      <c r="AQ30" s="540"/>
      <c r="AR30" s="540"/>
      <c r="AS30" s="540"/>
      <c r="AT30" s="540"/>
      <c r="AU30" s="540"/>
      <c r="AV30" s="540"/>
      <c r="AW30" s="540"/>
      <c r="AX30" s="542"/>
      <c r="AY30" s="572"/>
      <c r="AZ30" s="573"/>
      <c r="BA30" s="573"/>
      <c r="BB30" s="574"/>
      <c r="BC30" s="528" t="s">
        <v>51</v>
      </c>
      <c r="BD30" s="529"/>
      <c r="BE30" s="529"/>
      <c r="BF30" s="529"/>
      <c r="BG30" s="529"/>
      <c r="BH30" s="529"/>
      <c r="BI30" s="529"/>
      <c r="BJ30" s="529"/>
      <c r="BK30" s="529"/>
      <c r="BL30" s="529"/>
      <c r="BM30" s="530"/>
      <c r="BN30" s="531">
        <v>2222694</v>
      </c>
      <c r="BO30" s="532"/>
      <c r="BP30" s="532"/>
      <c r="BQ30" s="532"/>
      <c r="BR30" s="532"/>
      <c r="BS30" s="532"/>
      <c r="BT30" s="532"/>
      <c r="BU30" s="533"/>
      <c r="BV30" s="531">
        <v>2094881</v>
      </c>
      <c r="BW30" s="532"/>
      <c r="BX30" s="532"/>
      <c r="BY30" s="532"/>
      <c r="BZ30" s="532"/>
      <c r="CA30" s="532"/>
      <c r="CB30" s="532"/>
      <c r="CC30" s="53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5" t="s">
        <v>192</v>
      </c>
      <c r="D32" s="575"/>
      <c r="E32" s="575"/>
      <c r="F32" s="575"/>
      <c r="G32" s="575"/>
      <c r="H32" s="575"/>
      <c r="I32" s="575"/>
      <c r="J32" s="575"/>
      <c r="K32" s="575"/>
      <c r="L32" s="575"/>
      <c r="M32" s="575"/>
      <c r="N32" s="575"/>
      <c r="O32" s="575"/>
      <c r="P32" s="575"/>
      <c r="Q32" s="575"/>
      <c r="R32" s="575"/>
      <c r="S32" s="575"/>
      <c r="U32" s="426" t="s">
        <v>193</v>
      </c>
      <c r="V32" s="426"/>
      <c r="W32" s="426"/>
      <c r="X32" s="426"/>
      <c r="Y32" s="426"/>
      <c r="Z32" s="426"/>
      <c r="AA32" s="426"/>
      <c r="AB32" s="426"/>
      <c r="AC32" s="426"/>
      <c r="AD32" s="426"/>
      <c r="AE32" s="426"/>
      <c r="AF32" s="426"/>
      <c r="AG32" s="426"/>
      <c r="AH32" s="426"/>
      <c r="AI32" s="426"/>
      <c r="AJ32" s="426"/>
      <c r="AK32" s="426"/>
      <c r="AM32" s="426" t="s">
        <v>194</v>
      </c>
      <c r="AN32" s="426"/>
      <c r="AO32" s="426"/>
      <c r="AP32" s="426"/>
      <c r="AQ32" s="426"/>
      <c r="AR32" s="426"/>
      <c r="AS32" s="426"/>
      <c r="AT32" s="426"/>
      <c r="AU32" s="426"/>
      <c r="AV32" s="426"/>
      <c r="AW32" s="426"/>
      <c r="AX32" s="426"/>
      <c r="AY32" s="426"/>
      <c r="AZ32" s="426"/>
      <c r="BA32" s="426"/>
      <c r="BB32" s="426"/>
      <c r="BC32" s="426"/>
      <c r="BE32" s="426" t="s">
        <v>195</v>
      </c>
      <c r="BF32" s="426"/>
      <c r="BG32" s="426"/>
      <c r="BH32" s="426"/>
      <c r="BI32" s="426"/>
      <c r="BJ32" s="426"/>
      <c r="BK32" s="426"/>
      <c r="BL32" s="426"/>
      <c r="BM32" s="426"/>
      <c r="BN32" s="426"/>
      <c r="BO32" s="426"/>
      <c r="BP32" s="426"/>
      <c r="BQ32" s="426"/>
      <c r="BR32" s="426"/>
      <c r="BS32" s="426"/>
      <c r="BT32" s="426"/>
      <c r="BU32" s="426"/>
      <c r="BW32" s="426" t="s">
        <v>196</v>
      </c>
      <c r="BX32" s="426"/>
      <c r="BY32" s="426"/>
      <c r="BZ32" s="426"/>
      <c r="CA32" s="426"/>
      <c r="CB32" s="426"/>
      <c r="CC32" s="426"/>
      <c r="CD32" s="426"/>
      <c r="CE32" s="426"/>
      <c r="CF32" s="426"/>
      <c r="CG32" s="426"/>
      <c r="CH32" s="426"/>
      <c r="CI32" s="426"/>
      <c r="CJ32" s="426"/>
      <c r="CK32" s="426"/>
      <c r="CL32" s="426"/>
      <c r="CM32" s="426"/>
      <c r="CO32" s="426" t="s">
        <v>197</v>
      </c>
      <c r="CP32" s="426"/>
      <c r="CQ32" s="426"/>
      <c r="CR32" s="426"/>
      <c r="CS32" s="426"/>
      <c r="CT32" s="426"/>
      <c r="CU32" s="426"/>
      <c r="CV32" s="426"/>
      <c r="CW32" s="426"/>
      <c r="CX32" s="426"/>
      <c r="CY32" s="426"/>
      <c r="CZ32" s="426"/>
      <c r="DA32" s="426"/>
      <c r="DB32" s="426"/>
      <c r="DC32" s="426"/>
      <c r="DD32" s="426"/>
      <c r="DE32" s="426"/>
      <c r="DI32" s="201"/>
    </row>
    <row r="33" spans="1:113" ht="13.5" customHeight="1">
      <c r="A33" s="178"/>
      <c r="B33" s="202"/>
      <c r="C33" s="409" t="s">
        <v>198</v>
      </c>
      <c r="D33" s="409"/>
      <c r="E33" s="402" t="s">
        <v>199</v>
      </c>
      <c r="F33" s="402"/>
      <c r="G33" s="402"/>
      <c r="H33" s="402"/>
      <c r="I33" s="402"/>
      <c r="J33" s="402"/>
      <c r="K33" s="402"/>
      <c r="L33" s="402"/>
      <c r="M33" s="402"/>
      <c r="N33" s="402"/>
      <c r="O33" s="402"/>
      <c r="P33" s="402"/>
      <c r="Q33" s="402"/>
      <c r="R33" s="402"/>
      <c r="S33" s="402"/>
      <c r="T33" s="203"/>
      <c r="U33" s="409" t="s">
        <v>198</v>
      </c>
      <c r="V33" s="409"/>
      <c r="W33" s="402" t="s">
        <v>199</v>
      </c>
      <c r="X33" s="402"/>
      <c r="Y33" s="402"/>
      <c r="Z33" s="402"/>
      <c r="AA33" s="402"/>
      <c r="AB33" s="402"/>
      <c r="AC33" s="402"/>
      <c r="AD33" s="402"/>
      <c r="AE33" s="402"/>
      <c r="AF33" s="402"/>
      <c r="AG33" s="402"/>
      <c r="AH33" s="402"/>
      <c r="AI33" s="402"/>
      <c r="AJ33" s="402"/>
      <c r="AK33" s="402"/>
      <c r="AL33" s="203"/>
      <c r="AM33" s="409" t="s">
        <v>198</v>
      </c>
      <c r="AN33" s="409"/>
      <c r="AO33" s="402" t="s">
        <v>200</v>
      </c>
      <c r="AP33" s="402"/>
      <c r="AQ33" s="402"/>
      <c r="AR33" s="402"/>
      <c r="AS33" s="402"/>
      <c r="AT33" s="402"/>
      <c r="AU33" s="402"/>
      <c r="AV33" s="402"/>
      <c r="AW33" s="402"/>
      <c r="AX33" s="402"/>
      <c r="AY33" s="402"/>
      <c r="AZ33" s="402"/>
      <c r="BA33" s="402"/>
      <c r="BB33" s="402"/>
      <c r="BC33" s="402"/>
      <c r="BD33" s="204"/>
      <c r="BE33" s="402" t="s">
        <v>201</v>
      </c>
      <c r="BF33" s="402"/>
      <c r="BG33" s="402" t="s">
        <v>202</v>
      </c>
      <c r="BH33" s="402"/>
      <c r="BI33" s="402"/>
      <c r="BJ33" s="402"/>
      <c r="BK33" s="402"/>
      <c r="BL33" s="402"/>
      <c r="BM33" s="402"/>
      <c r="BN33" s="402"/>
      <c r="BO33" s="402"/>
      <c r="BP33" s="402"/>
      <c r="BQ33" s="402"/>
      <c r="BR33" s="402"/>
      <c r="BS33" s="402"/>
      <c r="BT33" s="402"/>
      <c r="BU33" s="402"/>
      <c r="BV33" s="204"/>
      <c r="BW33" s="409" t="s">
        <v>201</v>
      </c>
      <c r="BX33" s="409"/>
      <c r="BY33" s="402" t="s">
        <v>203</v>
      </c>
      <c r="BZ33" s="402"/>
      <c r="CA33" s="402"/>
      <c r="CB33" s="402"/>
      <c r="CC33" s="402"/>
      <c r="CD33" s="402"/>
      <c r="CE33" s="402"/>
      <c r="CF33" s="402"/>
      <c r="CG33" s="402"/>
      <c r="CH33" s="402"/>
      <c r="CI33" s="402"/>
      <c r="CJ33" s="402"/>
      <c r="CK33" s="402"/>
      <c r="CL33" s="402"/>
      <c r="CM33" s="402"/>
      <c r="CN33" s="203"/>
      <c r="CO33" s="409" t="s">
        <v>204</v>
      </c>
      <c r="CP33" s="409"/>
      <c r="CQ33" s="402" t="s">
        <v>205</v>
      </c>
      <c r="CR33" s="402"/>
      <c r="CS33" s="402"/>
      <c r="CT33" s="402"/>
      <c r="CU33" s="402"/>
      <c r="CV33" s="402"/>
      <c r="CW33" s="402"/>
      <c r="CX33" s="402"/>
      <c r="CY33" s="402"/>
      <c r="CZ33" s="402"/>
      <c r="DA33" s="402"/>
      <c r="DB33" s="402"/>
      <c r="DC33" s="402"/>
      <c r="DD33" s="402"/>
      <c r="DE33" s="402"/>
      <c r="DF33" s="203"/>
      <c r="DG33" s="601" t="s">
        <v>206</v>
      </c>
      <c r="DH33" s="601"/>
      <c r="DI33" s="205"/>
    </row>
    <row r="34" spans="1:113" ht="32.25" customHeight="1">
      <c r="A34" s="178"/>
      <c r="B34" s="202"/>
      <c r="C34" s="602">
        <f>IF(E34="","",1)</f>
        <v>1</v>
      </c>
      <c r="D34" s="602"/>
      <c r="E34" s="603" t="str">
        <f>IF('各会計、関係団体の財政状況及び健全化判断比率'!B7="","",'各会計、関係団体の財政状況及び健全化判断比率'!B7)</f>
        <v>一般会計</v>
      </c>
      <c r="F34" s="603"/>
      <c r="G34" s="603"/>
      <c r="H34" s="603"/>
      <c r="I34" s="603"/>
      <c r="J34" s="603"/>
      <c r="K34" s="603"/>
      <c r="L34" s="603"/>
      <c r="M34" s="603"/>
      <c r="N34" s="603"/>
      <c r="O34" s="603"/>
      <c r="P34" s="603"/>
      <c r="Q34" s="603"/>
      <c r="R34" s="603"/>
      <c r="S34" s="603"/>
      <c r="T34" s="178"/>
      <c r="U34" s="602">
        <f>IF(W34="","",MAX(C34:D43)+1)</f>
        <v>3</v>
      </c>
      <c r="V34" s="602"/>
      <c r="W34" s="603" t="str">
        <f>IF('各会計、関係団体の財政状況及び健全化判断比率'!B28="","",'各会計、関係団体の財政状況及び健全化判断比率'!B28)</f>
        <v>荒尾市国民健康保険特別会計</v>
      </c>
      <c r="X34" s="603"/>
      <c r="Y34" s="603"/>
      <c r="Z34" s="603"/>
      <c r="AA34" s="603"/>
      <c r="AB34" s="603"/>
      <c r="AC34" s="603"/>
      <c r="AD34" s="603"/>
      <c r="AE34" s="603"/>
      <c r="AF34" s="603"/>
      <c r="AG34" s="603"/>
      <c r="AH34" s="603"/>
      <c r="AI34" s="603"/>
      <c r="AJ34" s="603"/>
      <c r="AK34" s="603"/>
      <c r="AL34" s="178"/>
      <c r="AM34" s="602">
        <f>IF(AO34="","",MAX(C34:D43,U34:V43)+1)</f>
        <v>7</v>
      </c>
      <c r="AN34" s="602"/>
      <c r="AO34" s="603" t="str">
        <f>IF('各会計、関係団体の財政状況及び健全化判断比率'!B32="","",'各会計、関係団体の財政状況及び健全化判断比率'!B32)</f>
        <v>荒尾市病院事業会計</v>
      </c>
      <c r="AP34" s="603"/>
      <c r="AQ34" s="603"/>
      <c r="AR34" s="603"/>
      <c r="AS34" s="603"/>
      <c r="AT34" s="603"/>
      <c r="AU34" s="603"/>
      <c r="AV34" s="603"/>
      <c r="AW34" s="603"/>
      <c r="AX34" s="603"/>
      <c r="AY34" s="603"/>
      <c r="AZ34" s="603"/>
      <c r="BA34" s="603"/>
      <c r="BB34" s="603"/>
      <c r="BC34" s="603"/>
      <c r="BD34" s="178"/>
      <c r="BE34" s="602" t="str">
        <f>IF(BG34="","",MAX(C34:D43,U34:V43,AM34:AN43)+1)</f>
        <v/>
      </c>
      <c r="BF34" s="602"/>
      <c r="BG34" s="603"/>
      <c r="BH34" s="603"/>
      <c r="BI34" s="603"/>
      <c r="BJ34" s="603"/>
      <c r="BK34" s="603"/>
      <c r="BL34" s="603"/>
      <c r="BM34" s="603"/>
      <c r="BN34" s="603"/>
      <c r="BO34" s="603"/>
      <c r="BP34" s="603"/>
      <c r="BQ34" s="603"/>
      <c r="BR34" s="603"/>
      <c r="BS34" s="603"/>
      <c r="BT34" s="603"/>
      <c r="BU34" s="603"/>
      <c r="BV34" s="178"/>
      <c r="BW34" s="602">
        <f>IF(BY34="","",MAX(C34:D43,U34:V43,AM34:AN43,BE34:BF43)+1)</f>
        <v>10</v>
      </c>
      <c r="BX34" s="602"/>
      <c r="BY34" s="603" t="str">
        <f>IF('各会計、関係団体の財政状況及び健全化判断比率'!B68="","",'各会計、関係団体の財政状況及び健全化判断比率'!B68)</f>
        <v>有明広域行政事務組合</v>
      </c>
      <c r="BZ34" s="603"/>
      <c r="CA34" s="603"/>
      <c r="CB34" s="603"/>
      <c r="CC34" s="603"/>
      <c r="CD34" s="603"/>
      <c r="CE34" s="603"/>
      <c r="CF34" s="603"/>
      <c r="CG34" s="603"/>
      <c r="CH34" s="603"/>
      <c r="CI34" s="603"/>
      <c r="CJ34" s="603"/>
      <c r="CK34" s="603"/>
      <c r="CL34" s="603"/>
      <c r="CM34" s="603"/>
      <c r="CN34" s="178"/>
      <c r="CO34" s="602">
        <f>IF(CQ34="","",MAX(C34:D43,U34:V43,AM34:AN43,BE34:BF43,BW34:BX43)+1)</f>
        <v>14</v>
      </c>
      <c r="CP34" s="602"/>
      <c r="CQ34" s="603" t="str">
        <f>IF('各会計、関係団体の財政状況及び健全化判断比率'!BS7="","",'各会計、関係団体の財政状況及び健全化判断比率'!BS7)</f>
        <v>荒尾市土地開発公社</v>
      </c>
      <c r="CR34" s="603"/>
      <c r="CS34" s="603"/>
      <c r="CT34" s="603"/>
      <c r="CU34" s="603"/>
      <c r="CV34" s="603"/>
      <c r="CW34" s="603"/>
      <c r="CX34" s="603"/>
      <c r="CY34" s="603"/>
      <c r="CZ34" s="603"/>
      <c r="DA34" s="603"/>
      <c r="DB34" s="603"/>
      <c r="DC34" s="603"/>
      <c r="DD34" s="603"/>
      <c r="DE34" s="603"/>
      <c r="DG34" s="604" t="str">
        <f>IF('各会計、関係団体の財政状況及び健全化判断比率'!BR7="","",'各会計、関係団体の財政状況及び健全化判断比率'!BR7)</f>
        <v/>
      </c>
      <c r="DH34" s="604"/>
      <c r="DI34" s="205"/>
    </row>
    <row r="35" spans="1:113" ht="32.25" customHeight="1">
      <c r="A35" s="178"/>
      <c r="B35" s="202"/>
      <c r="C35" s="602">
        <f>IF(E35="","",C34+1)</f>
        <v>2</v>
      </c>
      <c r="D35" s="602"/>
      <c r="E35" s="603" t="str">
        <f>IF('各会計、関係団体の財政状況及び健全化判断比率'!B8="","",'各会計、関係団体の財政状況及び健全化判断比率'!B8)</f>
        <v>南新地土地区画整理事業特別会計</v>
      </c>
      <c r="F35" s="603"/>
      <c r="G35" s="603"/>
      <c r="H35" s="603"/>
      <c r="I35" s="603"/>
      <c r="J35" s="603"/>
      <c r="K35" s="603"/>
      <c r="L35" s="603"/>
      <c r="M35" s="603"/>
      <c r="N35" s="603"/>
      <c r="O35" s="603"/>
      <c r="P35" s="603"/>
      <c r="Q35" s="603"/>
      <c r="R35" s="603"/>
      <c r="S35" s="603"/>
      <c r="T35" s="178"/>
      <c r="U35" s="602">
        <f>IF(W35="","",U34+1)</f>
        <v>4</v>
      </c>
      <c r="V35" s="602"/>
      <c r="W35" s="603" t="str">
        <f>IF('各会計、関係団体の財政状況及び健全化判断比率'!B29="","",'各会計、関係団体の財政状況及び健全化判断比率'!B29)</f>
        <v>荒尾市介護保険特別会計（保険勘定）</v>
      </c>
      <c r="X35" s="603"/>
      <c r="Y35" s="603"/>
      <c r="Z35" s="603"/>
      <c r="AA35" s="603"/>
      <c r="AB35" s="603"/>
      <c r="AC35" s="603"/>
      <c r="AD35" s="603"/>
      <c r="AE35" s="603"/>
      <c r="AF35" s="603"/>
      <c r="AG35" s="603"/>
      <c r="AH35" s="603"/>
      <c r="AI35" s="603"/>
      <c r="AJ35" s="603"/>
      <c r="AK35" s="603"/>
      <c r="AL35" s="178"/>
      <c r="AM35" s="602">
        <f t="shared" ref="AM35:AM43" si="0">IF(AO35="","",AM34+1)</f>
        <v>8</v>
      </c>
      <c r="AN35" s="602"/>
      <c r="AO35" s="603" t="str">
        <f>IF('各会計、関係団体の財政状況及び健全化判断比率'!B33="","",'各会計、関係団体の財政状況及び健全化判断比率'!B33)</f>
        <v>荒尾市水道事業会計</v>
      </c>
      <c r="AP35" s="603"/>
      <c r="AQ35" s="603"/>
      <c r="AR35" s="603"/>
      <c r="AS35" s="603"/>
      <c r="AT35" s="603"/>
      <c r="AU35" s="603"/>
      <c r="AV35" s="603"/>
      <c r="AW35" s="603"/>
      <c r="AX35" s="603"/>
      <c r="AY35" s="603"/>
      <c r="AZ35" s="603"/>
      <c r="BA35" s="603"/>
      <c r="BB35" s="603"/>
      <c r="BC35" s="603"/>
      <c r="BD35" s="178"/>
      <c r="BE35" s="602" t="str">
        <f t="shared" ref="BE35:BE43" si="1">IF(BG35="","",BE34+1)</f>
        <v/>
      </c>
      <c r="BF35" s="602"/>
      <c r="BG35" s="603"/>
      <c r="BH35" s="603"/>
      <c r="BI35" s="603"/>
      <c r="BJ35" s="603"/>
      <c r="BK35" s="603"/>
      <c r="BL35" s="603"/>
      <c r="BM35" s="603"/>
      <c r="BN35" s="603"/>
      <c r="BO35" s="603"/>
      <c r="BP35" s="603"/>
      <c r="BQ35" s="603"/>
      <c r="BR35" s="603"/>
      <c r="BS35" s="603"/>
      <c r="BT35" s="603"/>
      <c r="BU35" s="603"/>
      <c r="BV35" s="178"/>
      <c r="BW35" s="602">
        <f t="shared" ref="BW35:BW43" si="2">IF(BY35="","",BW34+1)</f>
        <v>11</v>
      </c>
      <c r="BX35" s="602"/>
      <c r="BY35" s="603" t="str">
        <f>IF('各会計、関係団体の財政状況及び健全化判断比率'!B69="","",'各会計、関係団体の財政状況及び健全化判断比率'!B69)</f>
        <v>大牟田・荒尾清掃施設組合</v>
      </c>
      <c r="BZ35" s="603"/>
      <c r="CA35" s="603"/>
      <c r="CB35" s="603"/>
      <c r="CC35" s="603"/>
      <c r="CD35" s="603"/>
      <c r="CE35" s="603"/>
      <c r="CF35" s="603"/>
      <c r="CG35" s="603"/>
      <c r="CH35" s="603"/>
      <c r="CI35" s="603"/>
      <c r="CJ35" s="603"/>
      <c r="CK35" s="603"/>
      <c r="CL35" s="603"/>
      <c r="CM35" s="603"/>
      <c r="CN35" s="178"/>
      <c r="CO35" s="602">
        <f t="shared" ref="CO35:CO43" si="3">IF(CQ35="","",CO34+1)</f>
        <v>15</v>
      </c>
      <c r="CP35" s="602"/>
      <c r="CQ35" s="603" t="str">
        <f>IF('各会計、関係団体の財政状況及び健全化判断比率'!BS8="","",'各会計、関係団体の財政状況及び健全化判断比率'!BS8)</f>
        <v>荒尾商業開発</v>
      </c>
      <c r="CR35" s="603"/>
      <c r="CS35" s="603"/>
      <c r="CT35" s="603"/>
      <c r="CU35" s="603"/>
      <c r="CV35" s="603"/>
      <c r="CW35" s="603"/>
      <c r="CX35" s="603"/>
      <c r="CY35" s="603"/>
      <c r="CZ35" s="603"/>
      <c r="DA35" s="603"/>
      <c r="DB35" s="603"/>
      <c r="DC35" s="603"/>
      <c r="DD35" s="603"/>
      <c r="DE35" s="603"/>
      <c r="DG35" s="604" t="str">
        <f>IF('各会計、関係団体の財政状況及び健全化判断比率'!BR8="","",'各会計、関係団体の財政状況及び健全化判断比率'!BR8)</f>
        <v/>
      </c>
      <c r="DH35" s="604"/>
      <c r="DI35" s="205"/>
    </row>
    <row r="36" spans="1:113" ht="32.25" customHeight="1">
      <c r="A36" s="178"/>
      <c r="B36" s="202"/>
      <c r="C36" s="602" t="str">
        <f>IF(E36="","",C35+1)</f>
        <v/>
      </c>
      <c r="D36" s="602"/>
      <c r="E36" s="603" t="str">
        <f>IF('各会計、関係団体の財政状況及び健全化判断比率'!B9="","",'各会計、関係団体の財政状況及び健全化判断比率'!B9)</f>
        <v/>
      </c>
      <c r="F36" s="603"/>
      <c r="G36" s="603"/>
      <c r="H36" s="603"/>
      <c r="I36" s="603"/>
      <c r="J36" s="603"/>
      <c r="K36" s="603"/>
      <c r="L36" s="603"/>
      <c r="M36" s="603"/>
      <c r="N36" s="603"/>
      <c r="O36" s="603"/>
      <c r="P36" s="603"/>
      <c r="Q36" s="603"/>
      <c r="R36" s="603"/>
      <c r="S36" s="603"/>
      <c r="T36" s="178"/>
      <c r="U36" s="602">
        <f t="shared" ref="U36:U43" si="4">IF(W36="","",U35+1)</f>
        <v>5</v>
      </c>
      <c r="V36" s="602"/>
      <c r="W36" s="603" t="str">
        <f>IF('各会計、関係団体の財政状況及び健全化判断比率'!B30="","",'各会計、関係団体の財政状況及び健全化判断比率'!B30)</f>
        <v>荒尾市後期高齢者医療特別会計</v>
      </c>
      <c r="X36" s="603"/>
      <c r="Y36" s="603"/>
      <c r="Z36" s="603"/>
      <c r="AA36" s="603"/>
      <c r="AB36" s="603"/>
      <c r="AC36" s="603"/>
      <c r="AD36" s="603"/>
      <c r="AE36" s="603"/>
      <c r="AF36" s="603"/>
      <c r="AG36" s="603"/>
      <c r="AH36" s="603"/>
      <c r="AI36" s="603"/>
      <c r="AJ36" s="603"/>
      <c r="AK36" s="603"/>
      <c r="AL36" s="178"/>
      <c r="AM36" s="602">
        <f t="shared" si="0"/>
        <v>9</v>
      </c>
      <c r="AN36" s="602"/>
      <c r="AO36" s="603" t="str">
        <f>IF('各会計、関係団体の財政状況及び健全化判断比率'!B34="","",'各会計、関係団体の財政状況及び健全化判断比率'!B34)</f>
        <v>荒尾市下水道事業会計</v>
      </c>
      <c r="AP36" s="603"/>
      <c r="AQ36" s="603"/>
      <c r="AR36" s="603"/>
      <c r="AS36" s="603"/>
      <c r="AT36" s="603"/>
      <c r="AU36" s="603"/>
      <c r="AV36" s="603"/>
      <c r="AW36" s="603"/>
      <c r="AX36" s="603"/>
      <c r="AY36" s="603"/>
      <c r="AZ36" s="603"/>
      <c r="BA36" s="603"/>
      <c r="BB36" s="603"/>
      <c r="BC36" s="603"/>
      <c r="BD36" s="178"/>
      <c r="BE36" s="602" t="str">
        <f t="shared" si="1"/>
        <v/>
      </c>
      <c r="BF36" s="602"/>
      <c r="BG36" s="603"/>
      <c r="BH36" s="603"/>
      <c r="BI36" s="603"/>
      <c r="BJ36" s="603"/>
      <c r="BK36" s="603"/>
      <c r="BL36" s="603"/>
      <c r="BM36" s="603"/>
      <c r="BN36" s="603"/>
      <c r="BO36" s="603"/>
      <c r="BP36" s="603"/>
      <c r="BQ36" s="603"/>
      <c r="BR36" s="603"/>
      <c r="BS36" s="603"/>
      <c r="BT36" s="603"/>
      <c r="BU36" s="603"/>
      <c r="BV36" s="178"/>
      <c r="BW36" s="602">
        <f t="shared" si="2"/>
        <v>12</v>
      </c>
      <c r="BX36" s="602"/>
      <c r="BY36" s="603" t="str">
        <f>IF('各会計、関係団体の財政状況及び健全化判断比率'!B70="","",'各会計、関係団体の財政状況及び健全化判断比率'!B70)</f>
        <v>熊本県後期高齢者医療広域連合（一般会計）</v>
      </c>
      <c r="BZ36" s="603"/>
      <c r="CA36" s="603"/>
      <c r="CB36" s="603"/>
      <c r="CC36" s="603"/>
      <c r="CD36" s="603"/>
      <c r="CE36" s="603"/>
      <c r="CF36" s="603"/>
      <c r="CG36" s="603"/>
      <c r="CH36" s="603"/>
      <c r="CI36" s="603"/>
      <c r="CJ36" s="603"/>
      <c r="CK36" s="603"/>
      <c r="CL36" s="603"/>
      <c r="CM36" s="603"/>
      <c r="CN36" s="178"/>
      <c r="CO36" s="602" t="str">
        <f t="shared" si="3"/>
        <v/>
      </c>
      <c r="CP36" s="602"/>
      <c r="CQ36" s="603" t="str">
        <f>IF('各会計、関係団体の財政状況及び健全化判断比率'!BS9="","",'各会計、関係団体の財政状況及び健全化判断比率'!BS9)</f>
        <v/>
      </c>
      <c r="CR36" s="603"/>
      <c r="CS36" s="603"/>
      <c r="CT36" s="603"/>
      <c r="CU36" s="603"/>
      <c r="CV36" s="603"/>
      <c r="CW36" s="603"/>
      <c r="CX36" s="603"/>
      <c r="CY36" s="603"/>
      <c r="CZ36" s="603"/>
      <c r="DA36" s="603"/>
      <c r="DB36" s="603"/>
      <c r="DC36" s="603"/>
      <c r="DD36" s="603"/>
      <c r="DE36" s="603"/>
      <c r="DG36" s="604" t="str">
        <f>IF('各会計、関係団体の財政状況及び健全化判断比率'!BR9="","",'各会計、関係団体の財政状況及び健全化判断比率'!BR9)</f>
        <v/>
      </c>
      <c r="DH36" s="604"/>
      <c r="DI36" s="205"/>
    </row>
    <row r="37" spans="1:113" ht="32.25" customHeight="1">
      <c r="A37" s="178"/>
      <c r="B37" s="202"/>
      <c r="C37" s="602" t="str">
        <f>IF(E37="","",C36+1)</f>
        <v/>
      </c>
      <c r="D37" s="602"/>
      <c r="E37" s="603" t="str">
        <f>IF('各会計、関係団体の財政状況及び健全化判断比率'!B10="","",'各会計、関係団体の財政状況及び健全化判断比率'!B10)</f>
        <v/>
      </c>
      <c r="F37" s="603"/>
      <c r="G37" s="603"/>
      <c r="H37" s="603"/>
      <c r="I37" s="603"/>
      <c r="J37" s="603"/>
      <c r="K37" s="603"/>
      <c r="L37" s="603"/>
      <c r="M37" s="603"/>
      <c r="N37" s="603"/>
      <c r="O37" s="603"/>
      <c r="P37" s="603"/>
      <c r="Q37" s="603"/>
      <c r="R37" s="603"/>
      <c r="S37" s="603"/>
      <c r="T37" s="178"/>
      <c r="U37" s="602">
        <f t="shared" si="4"/>
        <v>6</v>
      </c>
      <c r="V37" s="602"/>
      <c r="W37" s="603" t="str">
        <f>IF('各会計、関係団体の財政状況及び健全化判断比率'!B31="","",'各会計、関係団体の財政状況及び健全化判断比率'!B31)</f>
        <v>荒尾市介護保険特別会計（介護サービス勘定）</v>
      </c>
      <c r="X37" s="603"/>
      <c r="Y37" s="603"/>
      <c r="Z37" s="603"/>
      <c r="AA37" s="603"/>
      <c r="AB37" s="603"/>
      <c r="AC37" s="603"/>
      <c r="AD37" s="603"/>
      <c r="AE37" s="603"/>
      <c r="AF37" s="603"/>
      <c r="AG37" s="603"/>
      <c r="AH37" s="603"/>
      <c r="AI37" s="603"/>
      <c r="AJ37" s="603"/>
      <c r="AK37" s="603"/>
      <c r="AL37" s="178"/>
      <c r="AM37" s="602" t="str">
        <f t="shared" si="0"/>
        <v/>
      </c>
      <c r="AN37" s="602"/>
      <c r="AO37" s="603"/>
      <c r="AP37" s="603"/>
      <c r="AQ37" s="603"/>
      <c r="AR37" s="603"/>
      <c r="AS37" s="603"/>
      <c r="AT37" s="603"/>
      <c r="AU37" s="603"/>
      <c r="AV37" s="603"/>
      <c r="AW37" s="603"/>
      <c r="AX37" s="603"/>
      <c r="AY37" s="603"/>
      <c r="AZ37" s="603"/>
      <c r="BA37" s="603"/>
      <c r="BB37" s="603"/>
      <c r="BC37" s="603"/>
      <c r="BD37" s="178"/>
      <c r="BE37" s="602" t="str">
        <f t="shared" si="1"/>
        <v/>
      </c>
      <c r="BF37" s="602"/>
      <c r="BG37" s="603"/>
      <c r="BH37" s="603"/>
      <c r="BI37" s="603"/>
      <c r="BJ37" s="603"/>
      <c r="BK37" s="603"/>
      <c r="BL37" s="603"/>
      <c r="BM37" s="603"/>
      <c r="BN37" s="603"/>
      <c r="BO37" s="603"/>
      <c r="BP37" s="603"/>
      <c r="BQ37" s="603"/>
      <c r="BR37" s="603"/>
      <c r="BS37" s="603"/>
      <c r="BT37" s="603"/>
      <c r="BU37" s="603"/>
      <c r="BV37" s="178"/>
      <c r="BW37" s="602">
        <f t="shared" si="2"/>
        <v>13</v>
      </c>
      <c r="BX37" s="602"/>
      <c r="BY37" s="603" t="str">
        <f>IF('各会計、関係団体の財政状況及び健全化判断比率'!B71="","",'各会計、関係団体の財政状況及び健全化判断比率'!B71)</f>
        <v>熊本県後期高齢者医療広域連合（後期高齢者医療特別会計）</v>
      </c>
      <c r="BZ37" s="603"/>
      <c r="CA37" s="603"/>
      <c r="CB37" s="603"/>
      <c r="CC37" s="603"/>
      <c r="CD37" s="603"/>
      <c r="CE37" s="603"/>
      <c r="CF37" s="603"/>
      <c r="CG37" s="603"/>
      <c r="CH37" s="603"/>
      <c r="CI37" s="603"/>
      <c r="CJ37" s="603"/>
      <c r="CK37" s="603"/>
      <c r="CL37" s="603"/>
      <c r="CM37" s="603"/>
      <c r="CN37" s="178"/>
      <c r="CO37" s="602" t="str">
        <f t="shared" si="3"/>
        <v/>
      </c>
      <c r="CP37" s="602"/>
      <c r="CQ37" s="603" t="str">
        <f>IF('各会計、関係団体の財政状況及び健全化判断比率'!BS10="","",'各会計、関係団体の財政状況及び健全化判断比率'!BS10)</f>
        <v/>
      </c>
      <c r="CR37" s="603"/>
      <c r="CS37" s="603"/>
      <c r="CT37" s="603"/>
      <c r="CU37" s="603"/>
      <c r="CV37" s="603"/>
      <c r="CW37" s="603"/>
      <c r="CX37" s="603"/>
      <c r="CY37" s="603"/>
      <c r="CZ37" s="603"/>
      <c r="DA37" s="603"/>
      <c r="DB37" s="603"/>
      <c r="DC37" s="603"/>
      <c r="DD37" s="603"/>
      <c r="DE37" s="603"/>
      <c r="DG37" s="604" t="str">
        <f>IF('各会計、関係団体の財政状況及び健全化判断比率'!BR10="","",'各会計、関係団体の財政状況及び健全化判断比率'!BR10)</f>
        <v/>
      </c>
      <c r="DH37" s="604"/>
      <c r="DI37" s="205"/>
    </row>
    <row r="38" spans="1:113" ht="32.25" customHeight="1">
      <c r="A38" s="178"/>
      <c r="B38" s="202"/>
      <c r="C38" s="602" t="str">
        <f t="shared" ref="C38:C43" si="5">IF(E38="","",C37+1)</f>
        <v/>
      </c>
      <c r="D38" s="602"/>
      <c r="E38" s="603" t="str">
        <f>IF('各会計、関係団体の財政状況及び健全化判断比率'!B11="","",'各会計、関係団体の財政状況及び健全化判断比率'!B11)</f>
        <v/>
      </c>
      <c r="F38" s="603"/>
      <c r="G38" s="603"/>
      <c r="H38" s="603"/>
      <c r="I38" s="603"/>
      <c r="J38" s="603"/>
      <c r="K38" s="603"/>
      <c r="L38" s="603"/>
      <c r="M38" s="603"/>
      <c r="N38" s="603"/>
      <c r="O38" s="603"/>
      <c r="P38" s="603"/>
      <c r="Q38" s="603"/>
      <c r="R38" s="603"/>
      <c r="S38" s="603"/>
      <c r="T38" s="178"/>
      <c r="U38" s="602" t="str">
        <f t="shared" si="4"/>
        <v/>
      </c>
      <c r="V38" s="602"/>
      <c r="W38" s="603"/>
      <c r="X38" s="603"/>
      <c r="Y38" s="603"/>
      <c r="Z38" s="603"/>
      <c r="AA38" s="603"/>
      <c r="AB38" s="603"/>
      <c r="AC38" s="603"/>
      <c r="AD38" s="603"/>
      <c r="AE38" s="603"/>
      <c r="AF38" s="603"/>
      <c r="AG38" s="603"/>
      <c r="AH38" s="603"/>
      <c r="AI38" s="603"/>
      <c r="AJ38" s="603"/>
      <c r="AK38" s="603"/>
      <c r="AL38" s="178"/>
      <c r="AM38" s="602" t="str">
        <f t="shared" si="0"/>
        <v/>
      </c>
      <c r="AN38" s="602"/>
      <c r="AO38" s="603"/>
      <c r="AP38" s="603"/>
      <c r="AQ38" s="603"/>
      <c r="AR38" s="603"/>
      <c r="AS38" s="603"/>
      <c r="AT38" s="603"/>
      <c r="AU38" s="603"/>
      <c r="AV38" s="603"/>
      <c r="AW38" s="603"/>
      <c r="AX38" s="603"/>
      <c r="AY38" s="603"/>
      <c r="AZ38" s="603"/>
      <c r="BA38" s="603"/>
      <c r="BB38" s="603"/>
      <c r="BC38" s="603"/>
      <c r="BD38" s="178"/>
      <c r="BE38" s="602" t="str">
        <f t="shared" si="1"/>
        <v/>
      </c>
      <c r="BF38" s="602"/>
      <c r="BG38" s="603"/>
      <c r="BH38" s="603"/>
      <c r="BI38" s="603"/>
      <c r="BJ38" s="603"/>
      <c r="BK38" s="603"/>
      <c r="BL38" s="603"/>
      <c r="BM38" s="603"/>
      <c r="BN38" s="603"/>
      <c r="BO38" s="603"/>
      <c r="BP38" s="603"/>
      <c r="BQ38" s="603"/>
      <c r="BR38" s="603"/>
      <c r="BS38" s="603"/>
      <c r="BT38" s="603"/>
      <c r="BU38" s="603"/>
      <c r="BV38" s="178"/>
      <c r="BW38" s="602" t="str">
        <f t="shared" si="2"/>
        <v/>
      </c>
      <c r="BX38" s="602"/>
      <c r="BY38" s="603" t="str">
        <f>IF('各会計、関係団体の財政状況及び健全化判断比率'!B72="","",'各会計、関係団体の財政状況及び健全化判断比率'!B72)</f>
        <v/>
      </c>
      <c r="BZ38" s="603"/>
      <c r="CA38" s="603"/>
      <c r="CB38" s="603"/>
      <c r="CC38" s="603"/>
      <c r="CD38" s="603"/>
      <c r="CE38" s="603"/>
      <c r="CF38" s="603"/>
      <c r="CG38" s="603"/>
      <c r="CH38" s="603"/>
      <c r="CI38" s="603"/>
      <c r="CJ38" s="603"/>
      <c r="CK38" s="603"/>
      <c r="CL38" s="603"/>
      <c r="CM38" s="603"/>
      <c r="CN38" s="178"/>
      <c r="CO38" s="602" t="str">
        <f t="shared" si="3"/>
        <v/>
      </c>
      <c r="CP38" s="602"/>
      <c r="CQ38" s="603" t="str">
        <f>IF('各会計、関係団体の財政状況及び健全化判断比率'!BS11="","",'各会計、関係団体の財政状況及び健全化判断比率'!BS11)</f>
        <v/>
      </c>
      <c r="CR38" s="603"/>
      <c r="CS38" s="603"/>
      <c r="CT38" s="603"/>
      <c r="CU38" s="603"/>
      <c r="CV38" s="603"/>
      <c r="CW38" s="603"/>
      <c r="CX38" s="603"/>
      <c r="CY38" s="603"/>
      <c r="CZ38" s="603"/>
      <c r="DA38" s="603"/>
      <c r="DB38" s="603"/>
      <c r="DC38" s="603"/>
      <c r="DD38" s="603"/>
      <c r="DE38" s="603"/>
      <c r="DG38" s="604" t="str">
        <f>IF('各会計、関係団体の財政状況及び健全化判断比率'!BR11="","",'各会計、関係団体の財政状況及び健全化判断比率'!BR11)</f>
        <v/>
      </c>
      <c r="DH38" s="604"/>
      <c r="DI38" s="205"/>
    </row>
    <row r="39" spans="1:113" ht="32.25" customHeight="1">
      <c r="A39" s="178"/>
      <c r="B39" s="202"/>
      <c r="C39" s="602" t="str">
        <f t="shared" si="5"/>
        <v/>
      </c>
      <c r="D39" s="602"/>
      <c r="E39" s="603" t="str">
        <f>IF('各会計、関係団体の財政状況及び健全化判断比率'!B12="","",'各会計、関係団体の財政状況及び健全化判断比率'!B12)</f>
        <v/>
      </c>
      <c r="F39" s="603"/>
      <c r="G39" s="603"/>
      <c r="H39" s="603"/>
      <c r="I39" s="603"/>
      <c r="J39" s="603"/>
      <c r="K39" s="603"/>
      <c r="L39" s="603"/>
      <c r="M39" s="603"/>
      <c r="N39" s="603"/>
      <c r="O39" s="603"/>
      <c r="P39" s="603"/>
      <c r="Q39" s="603"/>
      <c r="R39" s="603"/>
      <c r="S39" s="603"/>
      <c r="T39" s="178"/>
      <c r="U39" s="602" t="str">
        <f t="shared" si="4"/>
        <v/>
      </c>
      <c r="V39" s="602"/>
      <c r="W39" s="603"/>
      <c r="X39" s="603"/>
      <c r="Y39" s="603"/>
      <c r="Z39" s="603"/>
      <c r="AA39" s="603"/>
      <c r="AB39" s="603"/>
      <c r="AC39" s="603"/>
      <c r="AD39" s="603"/>
      <c r="AE39" s="603"/>
      <c r="AF39" s="603"/>
      <c r="AG39" s="603"/>
      <c r="AH39" s="603"/>
      <c r="AI39" s="603"/>
      <c r="AJ39" s="603"/>
      <c r="AK39" s="603"/>
      <c r="AL39" s="178"/>
      <c r="AM39" s="602" t="str">
        <f t="shared" si="0"/>
        <v/>
      </c>
      <c r="AN39" s="602"/>
      <c r="AO39" s="603"/>
      <c r="AP39" s="603"/>
      <c r="AQ39" s="603"/>
      <c r="AR39" s="603"/>
      <c r="AS39" s="603"/>
      <c r="AT39" s="603"/>
      <c r="AU39" s="603"/>
      <c r="AV39" s="603"/>
      <c r="AW39" s="603"/>
      <c r="AX39" s="603"/>
      <c r="AY39" s="603"/>
      <c r="AZ39" s="603"/>
      <c r="BA39" s="603"/>
      <c r="BB39" s="603"/>
      <c r="BC39" s="603"/>
      <c r="BD39" s="178"/>
      <c r="BE39" s="602" t="str">
        <f t="shared" si="1"/>
        <v/>
      </c>
      <c r="BF39" s="602"/>
      <c r="BG39" s="603"/>
      <c r="BH39" s="603"/>
      <c r="BI39" s="603"/>
      <c r="BJ39" s="603"/>
      <c r="BK39" s="603"/>
      <c r="BL39" s="603"/>
      <c r="BM39" s="603"/>
      <c r="BN39" s="603"/>
      <c r="BO39" s="603"/>
      <c r="BP39" s="603"/>
      <c r="BQ39" s="603"/>
      <c r="BR39" s="603"/>
      <c r="BS39" s="603"/>
      <c r="BT39" s="603"/>
      <c r="BU39" s="603"/>
      <c r="BV39" s="178"/>
      <c r="BW39" s="602" t="str">
        <f t="shared" si="2"/>
        <v/>
      </c>
      <c r="BX39" s="602"/>
      <c r="BY39" s="603" t="str">
        <f>IF('各会計、関係団体の財政状況及び健全化判断比率'!B73="","",'各会計、関係団体の財政状況及び健全化判断比率'!B73)</f>
        <v/>
      </c>
      <c r="BZ39" s="603"/>
      <c r="CA39" s="603"/>
      <c r="CB39" s="603"/>
      <c r="CC39" s="603"/>
      <c r="CD39" s="603"/>
      <c r="CE39" s="603"/>
      <c r="CF39" s="603"/>
      <c r="CG39" s="603"/>
      <c r="CH39" s="603"/>
      <c r="CI39" s="603"/>
      <c r="CJ39" s="603"/>
      <c r="CK39" s="603"/>
      <c r="CL39" s="603"/>
      <c r="CM39" s="603"/>
      <c r="CN39" s="178"/>
      <c r="CO39" s="602" t="str">
        <f t="shared" si="3"/>
        <v/>
      </c>
      <c r="CP39" s="602"/>
      <c r="CQ39" s="603" t="str">
        <f>IF('各会計、関係団体の財政状況及び健全化判断比率'!BS12="","",'各会計、関係団体の財政状況及び健全化判断比率'!BS12)</f>
        <v/>
      </c>
      <c r="CR39" s="603"/>
      <c r="CS39" s="603"/>
      <c r="CT39" s="603"/>
      <c r="CU39" s="603"/>
      <c r="CV39" s="603"/>
      <c r="CW39" s="603"/>
      <c r="CX39" s="603"/>
      <c r="CY39" s="603"/>
      <c r="CZ39" s="603"/>
      <c r="DA39" s="603"/>
      <c r="DB39" s="603"/>
      <c r="DC39" s="603"/>
      <c r="DD39" s="603"/>
      <c r="DE39" s="603"/>
      <c r="DG39" s="604" t="str">
        <f>IF('各会計、関係団体の財政状況及び健全化判断比率'!BR12="","",'各会計、関係団体の財政状況及び健全化判断比率'!BR12)</f>
        <v/>
      </c>
      <c r="DH39" s="604"/>
      <c r="DI39" s="205"/>
    </row>
    <row r="40" spans="1:113" ht="32.25" customHeight="1">
      <c r="A40" s="178"/>
      <c r="B40" s="202"/>
      <c r="C40" s="602" t="str">
        <f t="shared" si="5"/>
        <v/>
      </c>
      <c r="D40" s="602"/>
      <c r="E40" s="603" t="str">
        <f>IF('各会計、関係団体の財政状況及び健全化判断比率'!B13="","",'各会計、関係団体の財政状況及び健全化判断比率'!B13)</f>
        <v/>
      </c>
      <c r="F40" s="603"/>
      <c r="G40" s="603"/>
      <c r="H40" s="603"/>
      <c r="I40" s="603"/>
      <c r="J40" s="603"/>
      <c r="K40" s="603"/>
      <c r="L40" s="603"/>
      <c r="M40" s="603"/>
      <c r="N40" s="603"/>
      <c r="O40" s="603"/>
      <c r="P40" s="603"/>
      <c r="Q40" s="603"/>
      <c r="R40" s="603"/>
      <c r="S40" s="603"/>
      <c r="T40" s="178"/>
      <c r="U40" s="602" t="str">
        <f t="shared" si="4"/>
        <v/>
      </c>
      <c r="V40" s="602"/>
      <c r="W40" s="603"/>
      <c r="X40" s="603"/>
      <c r="Y40" s="603"/>
      <c r="Z40" s="603"/>
      <c r="AA40" s="603"/>
      <c r="AB40" s="603"/>
      <c r="AC40" s="603"/>
      <c r="AD40" s="603"/>
      <c r="AE40" s="603"/>
      <c r="AF40" s="603"/>
      <c r="AG40" s="603"/>
      <c r="AH40" s="603"/>
      <c r="AI40" s="603"/>
      <c r="AJ40" s="603"/>
      <c r="AK40" s="603"/>
      <c r="AL40" s="178"/>
      <c r="AM40" s="602" t="str">
        <f t="shared" si="0"/>
        <v/>
      </c>
      <c r="AN40" s="602"/>
      <c r="AO40" s="603"/>
      <c r="AP40" s="603"/>
      <c r="AQ40" s="603"/>
      <c r="AR40" s="603"/>
      <c r="AS40" s="603"/>
      <c r="AT40" s="603"/>
      <c r="AU40" s="603"/>
      <c r="AV40" s="603"/>
      <c r="AW40" s="603"/>
      <c r="AX40" s="603"/>
      <c r="AY40" s="603"/>
      <c r="AZ40" s="603"/>
      <c r="BA40" s="603"/>
      <c r="BB40" s="603"/>
      <c r="BC40" s="603"/>
      <c r="BD40" s="178"/>
      <c r="BE40" s="602" t="str">
        <f t="shared" si="1"/>
        <v/>
      </c>
      <c r="BF40" s="602"/>
      <c r="BG40" s="603"/>
      <c r="BH40" s="603"/>
      <c r="BI40" s="603"/>
      <c r="BJ40" s="603"/>
      <c r="BK40" s="603"/>
      <c r="BL40" s="603"/>
      <c r="BM40" s="603"/>
      <c r="BN40" s="603"/>
      <c r="BO40" s="603"/>
      <c r="BP40" s="603"/>
      <c r="BQ40" s="603"/>
      <c r="BR40" s="603"/>
      <c r="BS40" s="603"/>
      <c r="BT40" s="603"/>
      <c r="BU40" s="603"/>
      <c r="BV40" s="178"/>
      <c r="BW40" s="602" t="str">
        <f t="shared" si="2"/>
        <v/>
      </c>
      <c r="BX40" s="602"/>
      <c r="BY40" s="603" t="str">
        <f>IF('各会計、関係団体の財政状況及び健全化判断比率'!B74="","",'各会計、関係団体の財政状況及び健全化判断比率'!B74)</f>
        <v/>
      </c>
      <c r="BZ40" s="603"/>
      <c r="CA40" s="603"/>
      <c r="CB40" s="603"/>
      <c r="CC40" s="603"/>
      <c r="CD40" s="603"/>
      <c r="CE40" s="603"/>
      <c r="CF40" s="603"/>
      <c r="CG40" s="603"/>
      <c r="CH40" s="603"/>
      <c r="CI40" s="603"/>
      <c r="CJ40" s="603"/>
      <c r="CK40" s="603"/>
      <c r="CL40" s="603"/>
      <c r="CM40" s="603"/>
      <c r="CN40" s="178"/>
      <c r="CO40" s="602" t="str">
        <f t="shared" si="3"/>
        <v/>
      </c>
      <c r="CP40" s="602"/>
      <c r="CQ40" s="603" t="str">
        <f>IF('各会計、関係団体の財政状況及び健全化判断比率'!BS13="","",'各会計、関係団体の財政状況及び健全化判断比率'!BS13)</f>
        <v/>
      </c>
      <c r="CR40" s="603"/>
      <c r="CS40" s="603"/>
      <c r="CT40" s="603"/>
      <c r="CU40" s="603"/>
      <c r="CV40" s="603"/>
      <c r="CW40" s="603"/>
      <c r="CX40" s="603"/>
      <c r="CY40" s="603"/>
      <c r="CZ40" s="603"/>
      <c r="DA40" s="603"/>
      <c r="DB40" s="603"/>
      <c r="DC40" s="603"/>
      <c r="DD40" s="603"/>
      <c r="DE40" s="603"/>
      <c r="DG40" s="604" t="str">
        <f>IF('各会計、関係団体の財政状況及び健全化判断比率'!BR13="","",'各会計、関係団体の財政状況及び健全化判断比率'!BR13)</f>
        <v/>
      </c>
      <c r="DH40" s="604"/>
      <c r="DI40" s="205"/>
    </row>
    <row r="41" spans="1:113" ht="32.25" customHeight="1">
      <c r="A41" s="178"/>
      <c r="B41" s="202"/>
      <c r="C41" s="602" t="str">
        <f t="shared" si="5"/>
        <v/>
      </c>
      <c r="D41" s="602"/>
      <c r="E41" s="603" t="str">
        <f>IF('各会計、関係団体の財政状況及び健全化判断比率'!B14="","",'各会計、関係団体の財政状況及び健全化判断比率'!B14)</f>
        <v/>
      </c>
      <c r="F41" s="603"/>
      <c r="G41" s="603"/>
      <c r="H41" s="603"/>
      <c r="I41" s="603"/>
      <c r="J41" s="603"/>
      <c r="K41" s="603"/>
      <c r="L41" s="603"/>
      <c r="M41" s="603"/>
      <c r="N41" s="603"/>
      <c r="O41" s="603"/>
      <c r="P41" s="603"/>
      <c r="Q41" s="603"/>
      <c r="R41" s="603"/>
      <c r="S41" s="603"/>
      <c r="T41" s="178"/>
      <c r="U41" s="602" t="str">
        <f t="shared" si="4"/>
        <v/>
      </c>
      <c r="V41" s="602"/>
      <c r="W41" s="603"/>
      <c r="X41" s="603"/>
      <c r="Y41" s="603"/>
      <c r="Z41" s="603"/>
      <c r="AA41" s="603"/>
      <c r="AB41" s="603"/>
      <c r="AC41" s="603"/>
      <c r="AD41" s="603"/>
      <c r="AE41" s="603"/>
      <c r="AF41" s="603"/>
      <c r="AG41" s="603"/>
      <c r="AH41" s="603"/>
      <c r="AI41" s="603"/>
      <c r="AJ41" s="603"/>
      <c r="AK41" s="603"/>
      <c r="AL41" s="178"/>
      <c r="AM41" s="602" t="str">
        <f t="shared" si="0"/>
        <v/>
      </c>
      <c r="AN41" s="602"/>
      <c r="AO41" s="603"/>
      <c r="AP41" s="603"/>
      <c r="AQ41" s="603"/>
      <c r="AR41" s="603"/>
      <c r="AS41" s="603"/>
      <c r="AT41" s="603"/>
      <c r="AU41" s="603"/>
      <c r="AV41" s="603"/>
      <c r="AW41" s="603"/>
      <c r="AX41" s="603"/>
      <c r="AY41" s="603"/>
      <c r="AZ41" s="603"/>
      <c r="BA41" s="603"/>
      <c r="BB41" s="603"/>
      <c r="BC41" s="603"/>
      <c r="BD41" s="178"/>
      <c r="BE41" s="602" t="str">
        <f t="shared" si="1"/>
        <v/>
      </c>
      <c r="BF41" s="602"/>
      <c r="BG41" s="603"/>
      <c r="BH41" s="603"/>
      <c r="BI41" s="603"/>
      <c r="BJ41" s="603"/>
      <c r="BK41" s="603"/>
      <c r="BL41" s="603"/>
      <c r="BM41" s="603"/>
      <c r="BN41" s="603"/>
      <c r="BO41" s="603"/>
      <c r="BP41" s="603"/>
      <c r="BQ41" s="603"/>
      <c r="BR41" s="603"/>
      <c r="BS41" s="603"/>
      <c r="BT41" s="603"/>
      <c r="BU41" s="603"/>
      <c r="BV41" s="178"/>
      <c r="BW41" s="602" t="str">
        <f t="shared" si="2"/>
        <v/>
      </c>
      <c r="BX41" s="602"/>
      <c r="BY41" s="603" t="str">
        <f>IF('各会計、関係団体の財政状況及び健全化判断比率'!B75="","",'各会計、関係団体の財政状況及び健全化判断比率'!B75)</f>
        <v/>
      </c>
      <c r="BZ41" s="603"/>
      <c r="CA41" s="603"/>
      <c r="CB41" s="603"/>
      <c r="CC41" s="603"/>
      <c r="CD41" s="603"/>
      <c r="CE41" s="603"/>
      <c r="CF41" s="603"/>
      <c r="CG41" s="603"/>
      <c r="CH41" s="603"/>
      <c r="CI41" s="603"/>
      <c r="CJ41" s="603"/>
      <c r="CK41" s="603"/>
      <c r="CL41" s="603"/>
      <c r="CM41" s="603"/>
      <c r="CN41" s="178"/>
      <c r="CO41" s="602" t="str">
        <f t="shared" si="3"/>
        <v/>
      </c>
      <c r="CP41" s="602"/>
      <c r="CQ41" s="603" t="str">
        <f>IF('各会計、関係団体の財政状況及び健全化判断比率'!BS14="","",'各会計、関係団体の財政状況及び健全化判断比率'!BS14)</f>
        <v/>
      </c>
      <c r="CR41" s="603"/>
      <c r="CS41" s="603"/>
      <c r="CT41" s="603"/>
      <c r="CU41" s="603"/>
      <c r="CV41" s="603"/>
      <c r="CW41" s="603"/>
      <c r="CX41" s="603"/>
      <c r="CY41" s="603"/>
      <c r="CZ41" s="603"/>
      <c r="DA41" s="603"/>
      <c r="DB41" s="603"/>
      <c r="DC41" s="603"/>
      <c r="DD41" s="603"/>
      <c r="DE41" s="603"/>
      <c r="DG41" s="604" t="str">
        <f>IF('各会計、関係団体の財政状況及び健全化判断比率'!BR14="","",'各会計、関係団体の財政状況及び健全化判断比率'!BR14)</f>
        <v/>
      </c>
      <c r="DH41" s="604"/>
      <c r="DI41" s="205"/>
    </row>
    <row r="42" spans="1:113" ht="32.25" customHeight="1">
      <c r="B42" s="202"/>
      <c r="C42" s="602" t="str">
        <f t="shared" si="5"/>
        <v/>
      </c>
      <c r="D42" s="602"/>
      <c r="E42" s="603" t="str">
        <f>IF('各会計、関係団体の財政状況及び健全化判断比率'!B15="","",'各会計、関係団体の財政状況及び健全化判断比率'!B15)</f>
        <v/>
      </c>
      <c r="F42" s="603"/>
      <c r="G42" s="603"/>
      <c r="H42" s="603"/>
      <c r="I42" s="603"/>
      <c r="J42" s="603"/>
      <c r="K42" s="603"/>
      <c r="L42" s="603"/>
      <c r="M42" s="603"/>
      <c r="N42" s="603"/>
      <c r="O42" s="603"/>
      <c r="P42" s="603"/>
      <c r="Q42" s="603"/>
      <c r="R42" s="603"/>
      <c r="S42" s="603"/>
      <c r="T42" s="178"/>
      <c r="U42" s="602" t="str">
        <f t="shared" si="4"/>
        <v/>
      </c>
      <c r="V42" s="602"/>
      <c r="W42" s="603"/>
      <c r="X42" s="603"/>
      <c r="Y42" s="603"/>
      <c r="Z42" s="603"/>
      <c r="AA42" s="603"/>
      <c r="AB42" s="603"/>
      <c r="AC42" s="603"/>
      <c r="AD42" s="603"/>
      <c r="AE42" s="603"/>
      <c r="AF42" s="603"/>
      <c r="AG42" s="603"/>
      <c r="AH42" s="603"/>
      <c r="AI42" s="603"/>
      <c r="AJ42" s="603"/>
      <c r="AK42" s="603"/>
      <c r="AL42" s="178"/>
      <c r="AM42" s="602" t="str">
        <f t="shared" si="0"/>
        <v/>
      </c>
      <c r="AN42" s="602"/>
      <c r="AO42" s="603"/>
      <c r="AP42" s="603"/>
      <c r="AQ42" s="603"/>
      <c r="AR42" s="603"/>
      <c r="AS42" s="603"/>
      <c r="AT42" s="603"/>
      <c r="AU42" s="603"/>
      <c r="AV42" s="603"/>
      <c r="AW42" s="603"/>
      <c r="AX42" s="603"/>
      <c r="AY42" s="603"/>
      <c r="AZ42" s="603"/>
      <c r="BA42" s="603"/>
      <c r="BB42" s="603"/>
      <c r="BC42" s="603"/>
      <c r="BD42" s="178"/>
      <c r="BE42" s="602" t="str">
        <f t="shared" si="1"/>
        <v/>
      </c>
      <c r="BF42" s="602"/>
      <c r="BG42" s="603"/>
      <c r="BH42" s="603"/>
      <c r="BI42" s="603"/>
      <c r="BJ42" s="603"/>
      <c r="BK42" s="603"/>
      <c r="BL42" s="603"/>
      <c r="BM42" s="603"/>
      <c r="BN42" s="603"/>
      <c r="BO42" s="603"/>
      <c r="BP42" s="603"/>
      <c r="BQ42" s="603"/>
      <c r="BR42" s="603"/>
      <c r="BS42" s="603"/>
      <c r="BT42" s="603"/>
      <c r="BU42" s="603"/>
      <c r="BV42" s="178"/>
      <c r="BW42" s="602" t="str">
        <f t="shared" si="2"/>
        <v/>
      </c>
      <c r="BX42" s="602"/>
      <c r="BY42" s="603" t="str">
        <f>IF('各会計、関係団体の財政状況及び健全化判断比率'!B76="","",'各会計、関係団体の財政状況及び健全化判断比率'!B76)</f>
        <v/>
      </c>
      <c r="BZ42" s="603"/>
      <c r="CA42" s="603"/>
      <c r="CB42" s="603"/>
      <c r="CC42" s="603"/>
      <c r="CD42" s="603"/>
      <c r="CE42" s="603"/>
      <c r="CF42" s="603"/>
      <c r="CG42" s="603"/>
      <c r="CH42" s="603"/>
      <c r="CI42" s="603"/>
      <c r="CJ42" s="603"/>
      <c r="CK42" s="603"/>
      <c r="CL42" s="603"/>
      <c r="CM42" s="603"/>
      <c r="CN42" s="178"/>
      <c r="CO42" s="602" t="str">
        <f t="shared" si="3"/>
        <v/>
      </c>
      <c r="CP42" s="602"/>
      <c r="CQ42" s="603" t="str">
        <f>IF('各会計、関係団体の財政状況及び健全化判断比率'!BS15="","",'各会計、関係団体の財政状況及び健全化判断比率'!BS15)</f>
        <v/>
      </c>
      <c r="CR42" s="603"/>
      <c r="CS42" s="603"/>
      <c r="CT42" s="603"/>
      <c r="CU42" s="603"/>
      <c r="CV42" s="603"/>
      <c r="CW42" s="603"/>
      <c r="CX42" s="603"/>
      <c r="CY42" s="603"/>
      <c r="CZ42" s="603"/>
      <c r="DA42" s="603"/>
      <c r="DB42" s="603"/>
      <c r="DC42" s="603"/>
      <c r="DD42" s="603"/>
      <c r="DE42" s="603"/>
      <c r="DG42" s="604" t="str">
        <f>IF('各会計、関係団体の財政状況及び健全化判断比率'!BR15="","",'各会計、関係団体の財政状況及び健全化判断比率'!BR15)</f>
        <v/>
      </c>
      <c r="DH42" s="604"/>
      <c r="DI42" s="205"/>
    </row>
    <row r="43" spans="1:113" ht="32.25" customHeight="1">
      <c r="B43" s="202"/>
      <c r="C43" s="602" t="str">
        <f t="shared" si="5"/>
        <v/>
      </c>
      <c r="D43" s="602"/>
      <c r="E43" s="603" t="str">
        <f>IF('各会計、関係団体の財政状況及び健全化判断比率'!B16="","",'各会計、関係団体の財政状況及び健全化判断比率'!B16)</f>
        <v/>
      </c>
      <c r="F43" s="603"/>
      <c r="G43" s="603"/>
      <c r="H43" s="603"/>
      <c r="I43" s="603"/>
      <c r="J43" s="603"/>
      <c r="K43" s="603"/>
      <c r="L43" s="603"/>
      <c r="M43" s="603"/>
      <c r="N43" s="603"/>
      <c r="O43" s="603"/>
      <c r="P43" s="603"/>
      <c r="Q43" s="603"/>
      <c r="R43" s="603"/>
      <c r="S43" s="603"/>
      <c r="T43" s="178"/>
      <c r="U43" s="602" t="str">
        <f t="shared" si="4"/>
        <v/>
      </c>
      <c r="V43" s="602"/>
      <c r="W43" s="603"/>
      <c r="X43" s="603"/>
      <c r="Y43" s="603"/>
      <c r="Z43" s="603"/>
      <c r="AA43" s="603"/>
      <c r="AB43" s="603"/>
      <c r="AC43" s="603"/>
      <c r="AD43" s="603"/>
      <c r="AE43" s="603"/>
      <c r="AF43" s="603"/>
      <c r="AG43" s="603"/>
      <c r="AH43" s="603"/>
      <c r="AI43" s="603"/>
      <c r="AJ43" s="603"/>
      <c r="AK43" s="603"/>
      <c r="AL43" s="178"/>
      <c r="AM43" s="602" t="str">
        <f t="shared" si="0"/>
        <v/>
      </c>
      <c r="AN43" s="602"/>
      <c r="AO43" s="603"/>
      <c r="AP43" s="603"/>
      <c r="AQ43" s="603"/>
      <c r="AR43" s="603"/>
      <c r="AS43" s="603"/>
      <c r="AT43" s="603"/>
      <c r="AU43" s="603"/>
      <c r="AV43" s="603"/>
      <c r="AW43" s="603"/>
      <c r="AX43" s="603"/>
      <c r="AY43" s="603"/>
      <c r="AZ43" s="603"/>
      <c r="BA43" s="603"/>
      <c r="BB43" s="603"/>
      <c r="BC43" s="603"/>
      <c r="BD43" s="178"/>
      <c r="BE43" s="602" t="str">
        <f t="shared" si="1"/>
        <v/>
      </c>
      <c r="BF43" s="602"/>
      <c r="BG43" s="603"/>
      <c r="BH43" s="603"/>
      <c r="BI43" s="603"/>
      <c r="BJ43" s="603"/>
      <c r="BK43" s="603"/>
      <c r="BL43" s="603"/>
      <c r="BM43" s="603"/>
      <c r="BN43" s="603"/>
      <c r="BO43" s="603"/>
      <c r="BP43" s="603"/>
      <c r="BQ43" s="603"/>
      <c r="BR43" s="603"/>
      <c r="BS43" s="603"/>
      <c r="BT43" s="603"/>
      <c r="BU43" s="603"/>
      <c r="BV43" s="178"/>
      <c r="BW43" s="602" t="str">
        <f t="shared" si="2"/>
        <v/>
      </c>
      <c r="BX43" s="602"/>
      <c r="BY43" s="603" t="str">
        <f>IF('各会計、関係団体の財政状況及び健全化判断比率'!B77="","",'各会計、関係団体の財政状況及び健全化判断比率'!B77)</f>
        <v/>
      </c>
      <c r="BZ43" s="603"/>
      <c r="CA43" s="603"/>
      <c r="CB43" s="603"/>
      <c r="CC43" s="603"/>
      <c r="CD43" s="603"/>
      <c r="CE43" s="603"/>
      <c r="CF43" s="603"/>
      <c r="CG43" s="603"/>
      <c r="CH43" s="603"/>
      <c r="CI43" s="603"/>
      <c r="CJ43" s="603"/>
      <c r="CK43" s="603"/>
      <c r="CL43" s="603"/>
      <c r="CM43" s="603"/>
      <c r="CN43" s="178"/>
      <c r="CO43" s="602" t="str">
        <f t="shared" si="3"/>
        <v/>
      </c>
      <c r="CP43" s="602"/>
      <c r="CQ43" s="603" t="str">
        <f>IF('各会計、関係団体の財政状況及び健全化判断比率'!BS16="","",'各会計、関係団体の財政状況及び健全化判断比率'!BS16)</f>
        <v/>
      </c>
      <c r="CR43" s="603"/>
      <c r="CS43" s="603"/>
      <c r="CT43" s="603"/>
      <c r="CU43" s="603"/>
      <c r="CV43" s="603"/>
      <c r="CW43" s="603"/>
      <c r="CX43" s="603"/>
      <c r="CY43" s="603"/>
      <c r="CZ43" s="603"/>
      <c r="DA43" s="603"/>
      <c r="DB43" s="603"/>
      <c r="DC43" s="603"/>
      <c r="DD43" s="603"/>
      <c r="DE43" s="603"/>
      <c r="DG43" s="604" t="str">
        <f>IF('各会計、関係団体の財政状況及び健全化判断比率'!BR16="","",'各会計、関係団体の財政状況及び健全化判断比率'!BR16)</f>
        <v/>
      </c>
      <c r="DH43" s="6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368" t="s">
        <v>208</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c r="E47" s="368" t="s">
        <v>209</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c r="E48" s="368" t="s">
        <v>210</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c r="E49" s="605" t="s">
        <v>211</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368" t="s">
        <v>212</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c r="E51" s="368" t="s">
        <v>213</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c r="E52" s="368" t="s">
        <v>214</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c r="E53" s="368" t="s">
        <v>587</v>
      </c>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368"/>
      <c r="BR53" s="368"/>
      <c r="BS53" s="368"/>
      <c r="BT53" s="368"/>
      <c r="BU53" s="368"/>
      <c r="BV53" s="368"/>
      <c r="BW53" s="368"/>
      <c r="BX53" s="368"/>
      <c r="BY53" s="368"/>
      <c r="BZ53" s="368"/>
      <c r="CA53" s="368"/>
      <c r="CB53" s="368"/>
      <c r="CC53" s="368"/>
      <c r="CD53" s="368"/>
      <c r="CE53" s="368"/>
      <c r="CF53" s="368"/>
      <c r="CG53" s="368"/>
      <c r="CH53" s="368"/>
      <c r="CI53" s="368"/>
      <c r="CJ53" s="368"/>
      <c r="CK53" s="368"/>
      <c r="CL53" s="368"/>
      <c r="CM53" s="368"/>
      <c r="CN53" s="368"/>
      <c r="CO53" s="368"/>
      <c r="CP53" s="368"/>
      <c r="CQ53" s="368"/>
      <c r="CR53" s="368"/>
      <c r="CS53" s="368"/>
      <c r="CT53" s="368"/>
      <c r="CU53" s="368"/>
      <c r="CV53" s="368"/>
      <c r="CW53" s="368"/>
      <c r="CX53" s="368"/>
      <c r="CY53" s="368"/>
      <c r="CZ53" s="368"/>
      <c r="DA53" s="368"/>
      <c r="DB53" s="368"/>
      <c r="DC53" s="368"/>
      <c r="DD53" s="368"/>
      <c r="DE53" s="368"/>
      <c r="DF53" s="368"/>
      <c r="DG53" s="368"/>
      <c r="DH53" s="368"/>
      <c r="DI53" s="368"/>
    </row>
    <row r="54" spans="5:113" ht="19.5">
      <c r="E54" s="367"/>
    </row>
    <row r="55" spans="5:113"/>
    <row r="56" spans="5:113"/>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AK31" sqref="AK31"/>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80" t="s">
        <v>572</v>
      </c>
      <c r="D34" s="1180"/>
      <c r="E34" s="1181"/>
      <c r="F34" s="32">
        <v>5.4</v>
      </c>
      <c r="G34" s="33">
        <v>6.42</v>
      </c>
      <c r="H34" s="33">
        <v>4.95</v>
      </c>
      <c r="I34" s="33">
        <v>11.77</v>
      </c>
      <c r="J34" s="34">
        <v>16.309999999999999</v>
      </c>
      <c r="K34" s="22"/>
      <c r="L34" s="22"/>
      <c r="M34" s="22"/>
      <c r="N34" s="22"/>
      <c r="O34" s="22"/>
      <c r="P34" s="22"/>
    </row>
    <row r="35" spans="1:16" ht="39" customHeight="1">
      <c r="A35" s="22"/>
      <c r="B35" s="35"/>
      <c r="C35" s="1174" t="s">
        <v>573</v>
      </c>
      <c r="D35" s="1175"/>
      <c r="E35" s="1176"/>
      <c r="F35" s="36">
        <v>5.74</v>
      </c>
      <c r="G35" s="37">
        <v>6.21</v>
      </c>
      <c r="H35" s="37">
        <v>6.76</v>
      </c>
      <c r="I35" s="37">
        <v>7.74</v>
      </c>
      <c r="J35" s="38">
        <v>6.49</v>
      </c>
      <c r="K35" s="22"/>
      <c r="L35" s="22"/>
      <c r="M35" s="22"/>
      <c r="N35" s="22"/>
      <c r="O35" s="22"/>
      <c r="P35" s="22"/>
    </row>
    <row r="36" spans="1:16" ht="39" customHeight="1">
      <c r="A36" s="22"/>
      <c r="B36" s="35"/>
      <c r="C36" s="1174" t="s">
        <v>574</v>
      </c>
      <c r="D36" s="1175"/>
      <c r="E36" s="1176"/>
      <c r="F36" s="36">
        <v>3.7</v>
      </c>
      <c r="G36" s="37">
        <v>0.88</v>
      </c>
      <c r="H36" s="37">
        <v>0.66</v>
      </c>
      <c r="I36" s="37">
        <v>0.63</v>
      </c>
      <c r="J36" s="38">
        <v>4.04</v>
      </c>
      <c r="K36" s="22"/>
      <c r="L36" s="22"/>
      <c r="M36" s="22"/>
      <c r="N36" s="22"/>
      <c r="O36" s="22"/>
      <c r="P36" s="22"/>
    </row>
    <row r="37" spans="1:16" ht="39" customHeight="1">
      <c r="A37" s="22"/>
      <c r="B37" s="35"/>
      <c r="C37" s="1174" t="s">
        <v>575</v>
      </c>
      <c r="D37" s="1175"/>
      <c r="E37" s="1176"/>
      <c r="F37" s="36">
        <v>2.2799999999999998</v>
      </c>
      <c r="G37" s="37">
        <v>2.1800000000000002</v>
      </c>
      <c r="H37" s="37">
        <v>2.1800000000000002</v>
      </c>
      <c r="I37" s="37">
        <v>2.34</v>
      </c>
      <c r="J37" s="38">
        <v>2</v>
      </c>
      <c r="K37" s="22"/>
      <c r="L37" s="22"/>
      <c r="M37" s="22"/>
      <c r="N37" s="22"/>
      <c r="O37" s="22"/>
      <c r="P37" s="22"/>
    </row>
    <row r="38" spans="1:16" ht="39" customHeight="1">
      <c r="A38" s="22"/>
      <c r="B38" s="35"/>
      <c r="C38" s="1174" t="s">
        <v>576</v>
      </c>
      <c r="D38" s="1175"/>
      <c r="E38" s="1176"/>
      <c r="F38" s="36">
        <v>3.56</v>
      </c>
      <c r="G38" s="37">
        <v>2.93</v>
      </c>
      <c r="H38" s="37">
        <v>1.79</v>
      </c>
      <c r="I38" s="37">
        <v>0.99</v>
      </c>
      <c r="J38" s="38">
        <v>0.91</v>
      </c>
      <c r="K38" s="22"/>
      <c r="L38" s="22"/>
      <c r="M38" s="22"/>
      <c r="N38" s="22"/>
      <c r="O38" s="22"/>
      <c r="P38" s="22"/>
    </row>
    <row r="39" spans="1:16" ht="39" customHeight="1">
      <c r="A39" s="22"/>
      <c r="B39" s="35"/>
      <c r="C39" s="1174" t="s">
        <v>577</v>
      </c>
      <c r="D39" s="1175"/>
      <c r="E39" s="1176"/>
      <c r="F39" s="36">
        <v>2.5499999999999998</v>
      </c>
      <c r="G39" s="37">
        <v>0.97</v>
      </c>
      <c r="H39" s="37">
        <v>0.56000000000000005</v>
      </c>
      <c r="I39" s="37">
        <v>0.49</v>
      </c>
      <c r="J39" s="38">
        <v>0.81</v>
      </c>
      <c r="K39" s="22"/>
      <c r="L39" s="22"/>
      <c r="M39" s="22"/>
      <c r="N39" s="22"/>
      <c r="O39" s="22"/>
      <c r="P39" s="22"/>
    </row>
    <row r="40" spans="1:16" ht="39" customHeight="1">
      <c r="A40" s="22"/>
      <c r="B40" s="35"/>
      <c r="C40" s="1174" t="s">
        <v>578</v>
      </c>
      <c r="D40" s="1175"/>
      <c r="E40" s="1176"/>
      <c r="F40" s="36">
        <v>7.0000000000000007E-2</v>
      </c>
      <c r="G40" s="37">
        <v>0.08</v>
      </c>
      <c r="H40" s="37">
        <v>0.08</v>
      </c>
      <c r="I40" s="37">
        <v>0.08</v>
      </c>
      <c r="J40" s="38">
        <v>0.08</v>
      </c>
      <c r="K40" s="22"/>
      <c r="L40" s="22"/>
      <c r="M40" s="22"/>
      <c r="N40" s="22"/>
      <c r="O40" s="22"/>
      <c r="P40" s="22"/>
    </row>
    <row r="41" spans="1:16" ht="39" customHeight="1">
      <c r="A41" s="22"/>
      <c r="B41" s="35"/>
      <c r="C41" s="1174" t="s">
        <v>579</v>
      </c>
      <c r="D41" s="1175"/>
      <c r="E41" s="1176"/>
      <c r="F41" s="36">
        <v>0</v>
      </c>
      <c r="G41" s="37">
        <v>0</v>
      </c>
      <c r="H41" s="37">
        <v>0</v>
      </c>
      <c r="I41" s="37">
        <v>0</v>
      </c>
      <c r="J41" s="38">
        <v>0</v>
      </c>
      <c r="K41" s="22"/>
      <c r="L41" s="22"/>
      <c r="M41" s="22"/>
      <c r="N41" s="22"/>
      <c r="O41" s="22"/>
      <c r="P41" s="22"/>
    </row>
    <row r="42" spans="1:16" ht="39" customHeight="1">
      <c r="A42" s="22"/>
      <c r="B42" s="39"/>
      <c r="C42" s="1174" t="s">
        <v>580</v>
      </c>
      <c r="D42" s="1175"/>
      <c r="E42" s="1176"/>
      <c r="F42" s="36" t="s">
        <v>524</v>
      </c>
      <c r="G42" s="37" t="s">
        <v>524</v>
      </c>
      <c r="H42" s="37" t="s">
        <v>524</v>
      </c>
      <c r="I42" s="37" t="s">
        <v>524</v>
      </c>
      <c r="J42" s="38" t="s">
        <v>524</v>
      </c>
      <c r="K42" s="22"/>
      <c r="L42" s="22"/>
      <c r="M42" s="22"/>
      <c r="N42" s="22"/>
      <c r="O42" s="22"/>
      <c r="P42" s="22"/>
    </row>
    <row r="43" spans="1:16" ht="39" customHeight="1" thickBot="1">
      <c r="A43" s="22"/>
      <c r="B43" s="40"/>
      <c r="C43" s="1177" t="s">
        <v>581</v>
      </c>
      <c r="D43" s="1178"/>
      <c r="E43" s="1179"/>
      <c r="F43" s="41">
        <v>0.03</v>
      </c>
      <c r="G43" s="42">
        <v>0</v>
      </c>
      <c r="H43" s="42">
        <v>0.03</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xPAuxz9AargYm87O4aknji/iK6r9WZM7Gxh0BESCeVscSIS2kLq8oFxKUhymrF2uyaoK+wd19EcS5qmQfR4klQ==" saltValue="SJCcAbzovxdhEEj5fn2k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K31" sqref="AK3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182" t="s">
        <v>11</v>
      </c>
      <c r="C45" s="1183"/>
      <c r="D45" s="58"/>
      <c r="E45" s="1188" t="s">
        <v>12</v>
      </c>
      <c r="F45" s="1188"/>
      <c r="G45" s="1188"/>
      <c r="H45" s="1188"/>
      <c r="I45" s="1188"/>
      <c r="J45" s="1189"/>
      <c r="K45" s="59">
        <v>1584</v>
      </c>
      <c r="L45" s="60">
        <v>1596</v>
      </c>
      <c r="M45" s="60">
        <v>1595</v>
      </c>
      <c r="N45" s="60">
        <v>1580</v>
      </c>
      <c r="O45" s="61">
        <v>1599</v>
      </c>
      <c r="P45" s="48"/>
      <c r="Q45" s="48"/>
      <c r="R45" s="48"/>
      <c r="S45" s="48"/>
      <c r="T45" s="48"/>
      <c r="U45" s="48"/>
    </row>
    <row r="46" spans="1:21" ht="30.75" customHeight="1">
      <c r="A46" s="48"/>
      <c r="B46" s="1184"/>
      <c r="C46" s="1185"/>
      <c r="D46" s="62"/>
      <c r="E46" s="1190" t="s">
        <v>13</v>
      </c>
      <c r="F46" s="1190"/>
      <c r="G46" s="1190"/>
      <c r="H46" s="1190"/>
      <c r="I46" s="1190"/>
      <c r="J46" s="1191"/>
      <c r="K46" s="63" t="s">
        <v>524</v>
      </c>
      <c r="L46" s="64" t="s">
        <v>524</v>
      </c>
      <c r="M46" s="64" t="s">
        <v>524</v>
      </c>
      <c r="N46" s="64" t="s">
        <v>524</v>
      </c>
      <c r="O46" s="65" t="s">
        <v>524</v>
      </c>
      <c r="P46" s="48"/>
      <c r="Q46" s="48"/>
      <c r="R46" s="48"/>
      <c r="S46" s="48"/>
      <c r="T46" s="48"/>
      <c r="U46" s="48"/>
    </row>
    <row r="47" spans="1:21" ht="30.75" customHeight="1">
      <c r="A47" s="48"/>
      <c r="B47" s="1184"/>
      <c r="C47" s="1185"/>
      <c r="D47" s="62"/>
      <c r="E47" s="1190" t="s">
        <v>14</v>
      </c>
      <c r="F47" s="1190"/>
      <c r="G47" s="1190"/>
      <c r="H47" s="1190"/>
      <c r="I47" s="1190"/>
      <c r="J47" s="1191"/>
      <c r="K47" s="63" t="s">
        <v>524</v>
      </c>
      <c r="L47" s="64" t="s">
        <v>524</v>
      </c>
      <c r="M47" s="64" t="s">
        <v>524</v>
      </c>
      <c r="N47" s="64" t="s">
        <v>524</v>
      </c>
      <c r="O47" s="65" t="s">
        <v>524</v>
      </c>
      <c r="P47" s="48"/>
      <c r="Q47" s="48"/>
      <c r="R47" s="48"/>
      <c r="S47" s="48"/>
      <c r="T47" s="48"/>
      <c r="U47" s="48"/>
    </row>
    <row r="48" spans="1:21" ht="30.75" customHeight="1">
      <c r="A48" s="48"/>
      <c r="B48" s="1184"/>
      <c r="C48" s="1185"/>
      <c r="D48" s="62"/>
      <c r="E48" s="1190" t="s">
        <v>15</v>
      </c>
      <c r="F48" s="1190"/>
      <c r="G48" s="1190"/>
      <c r="H48" s="1190"/>
      <c r="I48" s="1190"/>
      <c r="J48" s="1191"/>
      <c r="K48" s="63">
        <v>633</v>
      </c>
      <c r="L48" s="64">
        <v>708</v>
      </c>
      <c r="M48" s="64">
        <v>690</v>
      </c>
      <c r="N48" s="64">
        <v>684</v>
      </c>
      <c r="O48" s="65">
        <v>709</v>
      </c>
      <c r="P48" s="48"/>
      <c r="Q48" s="48"/>
      <c r="R48" s="48"/>
      <c r="S48" s="48"/>
      <c r="T48" s="48"/>
      <c r="U48" s="48"/>
    </row>
    <row r="49" spans="1:21" ht="30.75" customHeight="1">
      <c r="A49" s="48"/>
      <c r="B49" s="1184"/>
      <c r="C49" s="1185"/>
      <c r="D49" s="62"/>
      <c r="E49" s="1190" t="s">
        <v>16</v>
      </c>
      <c r="F49" s="1190"/>
      <c r="G49" s="1190"/>
      <c r="H49" s="1190"/>
      <c r="I49" s="1190"/>
      <c r="J49" s="1191"/>
      <c r="K49" s="63">
        <v>100</v>
      </c>
      <c r="L49" s="64">
        <v>39</v>
      </c>
      <c r="M49" s="64">
        <v>46</v>
      </c>
      <c r="N49" s="64">
        <v>47</v>
      </c>
      <c r="O49" s="65">
        <v>52</v>
      </c>
      <c r="P49" s="48"/>
      <c r="Q49" s="48"/>
      <c r="R49" s="48"/>
      <c r="S49" s="48"/>
      <c r="T49" s="48"/>
      <c r="U49" s="48"/>
    </row>
    <row r="50" spans="1:21" ht="30.75" customHeight="1">
      <c r="A50" s="48"/>
      <c r="B50" s="1184"/>
      <c r="C50" s="1185"/>
      <c r="D50" s="62"/>
      <c r="E50" s="1190" t="s">
        <v>17</v>
      </c>
      <c r="F50" s="1190"/>
      <c r="G50" s="1190"/>
      <c r="H50" s="1190"/>
      <c r="I50" s="1190"/>
      <c r="J50" s="1191"/>
      <c r="K50" s="63">
        <v>7</v>
      </c>
      <c r="L50" s="64">
        <v>7</v>
      </c>
      <c r="M50" s="64">
        <v>6</v>
      </c>
      <c r="N50" s="64">
        <v>6</v>
      </c>
      <c r="O50" s="65">
        <v>12</v>
      </c>
      <c r="P50" s="48"/>
      <c r="Q50" s="48"/>
      <c r="R50" s="48"/>
      <c r="S50" s="48"/>
      <c r="T50" s="48"/>
      <c r="U50" s="48"/>
    </row>
    <row r="51" spans="1:21" ht="30.75" customHeight="1">
      <c r="A51" s="48"/>
      <c r="B51" s="1186"/>
      <c r="C51" s="1187"/>
      <c r="D51" s="66"/>
      <c r="E51" s="1190" t="s">
        <v>18</v>
      </c>
      <c r="F51" s="1190"/>
      <c r="G51" s="1190"/>
      <c r="H51" s="1190"/>
      <c r="I51" s="1190"/>
      <c r="J51" s="1191"/>
      <c r="K51" s="63" t="s">
        <v>524</v>
      </c>
      <c r="L51" s="64" t="s">
        <v>524</v>
      </c>
      <c r="M51" s="64" t="s">
        <v>524</v>
      </c>
      <c r="N51" s="64" t="s">
        <v>524</v>
      </c>
      <c r="O51" s="65" t="s">
        <v>524</v>
      </c>
      <c r="P51" s="48"/>
      <c r="Q51" s="48"/>
      <c r="R51" s="48"/>
      <c r="S51" s="48"/>
      <c r="T51" s="48"/>
      <c r="U51" s="48"/>
    </row>
    <row r="52" spans="1:21" ht="30.75" customHeight="1">
      <c r="A52" s="48"/>
      <c r="B52" s="1192" t="s">
        <v>19</v>
      </c>
      <c r="C52" s="1193"/>
      <c r="D52" s="66"/>
      <c r="E52" s="1190" t="s">
        <v>20</v>
      </c>
      <c r="F52" s="1190"/>
      <c r="G52" s="1190"/>
      <c r="H52" s="1190"/>
      <c r="I52" s="1190"/>
      <c r="J52" s="1191"/>
      <c r="K52" s="63">
        <v>1399</v>
      </c>
      <c r="L52" s="64">
        <v>1359</v>
      </c>
      <c r="M52" s="64">
        <v>1329</v>
      </c>
      <c r="N52" s="64">
        <v>1313</v>
      </c>
      <c r="O52" s="65">
        <v>1310</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925</v>
      </c>
      <c r="L53" s="69">
        <v>991</v>
      </c>
      <c r="M53" s="69">
        <v>1008</v>
      </c>
      <c r="N53" s="69">
        <v>1004</v>
      </c>
      <c r="O53" s="70">
        <v>1062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198" t="s">
        <v>26</v>
      </c>
      <c r="C57" s="1199"/>
      <c r="D57" s="1202" t="s">
        <v>27</v>
      </c>
      <c r="E57" s="1203"/>
      <c r="F57" s="1203"/>
      <c r="G57" s="1203"/>
      <c r="H57" s="1203"/>
      <c r="I57" s="1203"/>
      <c r="J57" s="1204"/>
      <c r="K57" s="83"/>
      <c r="L57" s="84"/>
      <c r="M57" s="84"/>
      <c r="N57" s="84"/>
      <c r="O57" s="85"/>
    </row>
    <row r="58" spans="1:21" ht="31.5" customHeight="1" thickBot="1">
      <c r="B58" s="1200"/>
      <c r="C58" s="1201"/>
      <c r="D58" s="1205" t="s">
        <v>28</v>
      </c>
      <c r="E58" s="1206"/>
      <c r="F58" s="1206"/>
      <c r="G58" s="1206"/>
      <c r="H58" s="1206"/>
      <c r="I58" s="1206"/>
      <c r="J58" s="1207"/>
      <c r="K58" s="86"/>
      <c r="L58" s="87"/>
      <c r="M58" s="87"/>
      <c r="N58" s="87"/>
      <c r="O58" s="88"/>
    </row>
    <row r="59" spans="1:21" ht="24" customHeight="1">
      <c r="B59" s="89"/>
      <c r="C59" s="89"/>
      <c r="D59" s="90" t="s">
        <v>29</v>
      </c>
      <c r="E59" s="91"/>
      <c r="F59" s="91"/>
      <c r="G59" s="91"/>
      <c r="H59" s="91"/>
      <c r="I59" s="91"/>
      <c r="J59" s="91"/>
      <c r="K59" s="91"/>
      <c r="L59" s="91"/>
      <c r="M59" s="91"/>
      <c r="N59" s="91"/>
      <c r="O59" s="91"/>
    </row>
    <row r="60" spans="1:21" ht="24" customHeight="1">
      <c r="B60" s="92"/>
      <c r="C60" s="92"/>
      <c r="D60" s="90" t="s">
        <v>30</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aEsiL1jfwD2LAr9F9Lr6qV2yALv+HKJ4fvq0BdAK/mwlee31YRFsLbLGA0+YuMpqp1akBAq7ktdAdXG5DbB2g==" saltValue="zl4r152YE2bPjDZcoH2+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AK31" sqref="AK31"/>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08" t="s">
        <v>31</v>
      </c>
      <c r="C41" s="1209"/>
      <c r="D41" s="102"/>
      <c r="E41" s="1214" t="s">
        <v>32</v>
      </c>
      <c r="F41" s="1214"/>
      <c r="G41" s="1214"/>
      <c r="H41" s="1215"/>
      <c r="I41" s="358">
        <v>15100</v>
      </c>
      <c r="J41" s="359">
        <v>15240</v>
      </c>
      <c r="K41" s="359">
        <v>15722</v>
      </c>
      <c r="L41" s="359">
        <v>16622</v>
      </c>
      <c r="M41" s="360">
        <v>17514</v>
      </c>
    </row>
    <row r="42" spans="2:13" ht="27.75" customHeight="1">
      <c r="B42" s="1210"/>
      <c r="C42" s="1211"/>
      <c r="D42" s="103"/>
      <c r="E42" s="1216" t="s">
        <v>33</v>
      </c>
      <c r="F42" s="1216"/>
      <c r="G42" s="1216"/>
      <c r="H42" s="1217"/>
      <c r="I42" s="361">
        <v>165</v>
      </c>
      <c r="J42" s="362">
        <v>145</v>
      </c>
      <c r="K42" s="362">
        <v>119</v>
      </c>
      <c r="L42" s="362">
        <v>101</v>
      </c>
      <c r="M42" s="363">
        <v>83</v>
      </c>
    </row>
    <row r="43" spans="2:13" ht="27.75" customHeight="1">
      <c r="B43" s="1210"/>
      <c r="C43" s="1211"/>
      <c r="D43" s="103"/>
      <c r="E43" s="1216" t="s">
        <v>34</v>
      </c>
      <c r="F43" s="1216"/>
      <c r="G43" s="1216"/>
      <c r="H43" s="1217"/>
      <c r="I43" s="361">
        <v>6040</v>
      </c>
      <c r="J43" s="362">
        <v>6058</v>
      </c>
      <c r="K43" s="362">
        <v>5626</v>
      </c>
      <c r="L43" s="362">
        <v>5705</v>
      </c>
      <c r="M43" s="363">
        <v>7235</v>
      </c>
    </row>
    <row r="44" spans="2:13" ht="27.75" customHeight="1">
      <c r="B44" s="1210"/>
      <c r="C44" s="1211"/>
      <c r="D44" s="103"/>
      <c r="E44" s="1216" t="s">
        <v>35</v>
      </c>
      <c r="F44" s="1216"/>
      <c r="G44" s="1216"/>
      <c r="H44" s="1217"/>
      <c r="I44" s="361">
        <v>506</v>
      </c>
      <c r="J44" s="362">
        <v>577</v>
      </c>
      <c r="K44" s="362">
        <v>592</v>
      </c>
      <c r="L44" s="362">
        <v>741</v>
      </c>
      <c r="M44" s="363">
        <v>802</v>
      </c>
    </row>
    <row r="45" spans="2:13" ht="27.75" customHeight="1">
      <c r="B45" s="1210"/>
      <c r="C45" s="1211"/>
      <c r="D45" s="103"/>
      <c r="E45" s="1216" t="s">
        <v>36</v>
      </c>
      <c r="F45" s="1216"/>
      <c r="G45" s="1216"/>
      <c r="H45" s="1217"/>
      <c r="I45" s="361">
        <v>1930</v>
      </c>
      <c r="J45" s="362">
        <v>1862</v>
      </c>
      <c r="K45" s="362">
        <v>1942</v>
      </c>
      <c r="L45" s="362">
        <v>2003</v>
      </c>
      <c r="M45" s="363">
        <v>2117</v>
      </c>
    </row>
    <row r="46" spans="2:13" ht="27.75" customHeight="1">
      <c r="B46" s="1210"/>
      <c r="C46" s="1211"/>
      <c r="D46" s="104"/>
      <c r="E46" s="1216" t="s">
        <v>37</v>
      </c>
      <c r="F46" s="1216"/>
      <c r="G46" s="1216"/>
      <c r="H46" s="1217"/>
      <c r="I46" s="361">
        <v>2</v>
      </c>
      <c r="J46" s="362">
        <v>2</v>
      </c>
      <c r="K46" s="362">
        <v>1</v>
      </c>
      <c r="L46" s="362">
        <v>1</v>
      </c>
      <c r="M46" s="363">
        <v>1</v>
      </c>
    </row>
    <row r="47" spans="2:13" ht="27.75" customHeight="1">
      <c r="B47" s="1210"/>
      <c r="C47" s="1211"/>
      <c r="D47" s="105"/>
      <c r="E47" s="1218" t="s">
        <v>38</v>
      </c>
      <c r="F47" s="1219"/>
      <c r="G47" s="1219"/>
      <c r="H47" s="1220"/>
      <c r="I47" s="361" t="s">
        <v>524</v>
      </c>
      <c r="J47" s="362" t="s">
        <v>524</v>
      </c>
      <c r="K47" s="362" t="s">
        <v>524</v>
      </c>
      <c r="L47" s="362" t="s">
        <v>524</v>
      </c>
      <c r="M47" s="363" t="s">
        <v>524</v>
      </c>
    </row>
    <row r="48" spans="2:13" ht="27.75" customHeight="1">
      <c r="B48" s="1210"/>
      <c r="C48" s="1211"/>
      <c r="D48" s="103"/>
      <c r="E48" s="1216" t="s">
        <v>39</v>
      </c>
      <c r="F48" s="1216"/>
      <c r="G48" s="1216"/>
      <c r="H48" s="1217"/>
      <c r="I48" s="361" t="s">
        <v>524</v>
      </c>
      <c r="J48" s="362" t="s">
        <v>524</v>
      </c>
      <c r="K48" s="362" t="s">
        <v>524</v>
      </c>
      <c r="L48" s="362" t="s">
        <v>524</v>
      </c>
      <c r="M48" s="363" t="s">
        <v>524</v>
      </c>
    </row>
    <row r="49" spans="2:13" ht="27.75" customHeight="1">
      <c r="B49" s="1212"/>
      <c r="C49" s="1213"/>
      <c r="D49" s="103"/>
      <c r="E49" s="1216" t="s">
        <v>40</v>
      </c>
      <c r="F49" s="1216"/>
      <c r="G49" s="1216"/>
      <c r="H49" s="1217"/>
      <c r="I49" s="361" t="s">
        <v>524</v>
      </c>
      <c r="J49" s="362" t="s">
        <v>524</v>
      </c>
      <c r="K49" s="362" t="s">
        <v>524</v>
      </c>
      <c r="L49" s="362" t="s">
        <v>524</v>
      </c>
      <c r="M49" s="363" t="s">
        <v>524</v>
      </c>
    </row>
    <row r="50" spans="2:13" ht="27.75" customHeight="1">
      <c r="B50" s="1221" t="s">
        <v>41</v>
      </c>
      <c r="C50" s="1222"/>
      <c r="D50" s="106"/>
      <c r="E50" s="1216" t="s">
        <v>42</v>
      </c>
      <c r="F50" s="1216"/>
      <c r="G50" s="1216"/>
      <c r="H50" s="1217"/>
      <c r="I50" s="361">
        <v>8152</v>
      </c>
      <c r="J50" s="362">
        <v>8566</v>
      </c>
      <c r="K50" s="362">
        <v>8444</v>
      </c>
      <c r="L50" s="362">
        <v>8525</v>
      </c>
      <c r="M50" s="363">
        <v>8636</v>
      </c>
    </row>
    <row r="51" spans="2:13" ht="27.75" customHeight="1">
      <c r="B51" s="1210"/>
      <c r="C51" s="1211"/>
      <c r="D51" s="103"/>
      <c r="E51" s="1216" t="s">
        <v>43</v>
      </c>
      <c r="F51" s="1216"/>
      <c r="G51" s="1216"/>
      <c r="H51" s="1217"/>
      <c r="I51" s="361">
        <v>1316</v>
      </c>
      <c r="J51" s="362">
        <v>1102</v>
      </c>
      <c r="K51" s="362">
        <v>947</v>
      </c>
      <c r="L51" s="362">
        <v>739</v>
      </c>
      <c r="M51" s="363">
        <v>641</v>
      </c>
    </row>
    <row r="52" spans="2:13" ht="27.75" customHeight="1">
      <c r="B52" s="1212"/>
      <c r="C52" s="1213"/>
      <c r="D52" s="103"/>
      <c r="E52" s="1216" t="s">
        <v>44</v>
      </c>
      <c r="F52" s="1216"/>
      <c r="G52" s="1216"/>
      <c r="H52" s="1217"/>
      <c r="I52" s="361">
        <v>14805</v>
      </c>
      <c r="J52" s="362">
        <v>14877</v>
      </c>
      <c r="K52" s="362">
        <v>15104</v>
      </c>
      <c r="L52" s="362">
        <v>16280</v>
      </c>
      <c r="M52" s="363">
        <v>17088</v>
      </c>
    </row>
    <row r="53" spans="2:13" ht="27.75" customHeight="1" thickBot="1">
      <c r="B53" s="1223" t="s">
        <v>45</v>
      </c>
      <c r="C53" s="1224"/>
      <c r="D53" s="107"/>
      <c r="E53" s="1225" t="s">
        <v>46</v>
      </c>
      <c r="F53" s="1225"/>
      <c r="G53" s="1225"/>
      <c r="H53" s="1226"/>
      <c r="I53" s="364">
        <v>-530</v>
      </c>
      <c r="J53" s="365">
        <v>-661</v>
      </c>
      <c r="K53" s="365">
        <v>-494</v>
      </c>
      <c r="L53" s="365">
        <v>-370</v>
      </c>
      <c r="M53" s="366">
        <v>1386</v>
      </c>
    </row>
    <row r="54" spans="2:13" ht="27.75" customHeight="1">
      <c r="B54" s="108" t="s">
        <v>47</v>
      </c>
      <c r="C54" s="109"/>
      <c r="D54" s="109"/>
      <c r="E54" s="110"/>
      <c r="F54" s="110"/>
      <c r="G54" s="110"/>
      <c r="H54" s="110"/>
      <c r="I54" s="111"/>
      <c r="J54" s="111"/>
      <c r="K54" s="111"/>
      <c r="L54" s="111"/>
      <c r="M54" s="111"/>
    </row>
    <row r="55" spans="2:13"/>
  </sheetData>
  <sheetProtection algorithmName="SHA-512" hashValue="EpRYhjdZXIVRpsWuBUP6kZNJOPCF00b7ZAppVpg04Nfb4FzVlvhLrKmNE/DBECQP/dF/mQ7aIqFrP1ZGESOYyw==" saltValue="3zSuVEfCfe+rsZii7P8b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8" sqref="H58"/>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48</v>
      </c>
    </row>
    <row r="54" spans="2:8" ht="29.25" customHeight="1" thickBot="1">
      <c r="B54" s="113" t="s">
        <v>1</v>
      </c>
      <c r="C54" s="114"/>
      <c r="D54" s="114"/>
      <c r="E54" s="115" t="s">
        <v>2</v>
      </c>
      <c r="F54" s="116" t="s">
        <v>567</v>
      </c>
      <c r="G54" s="116" t="s">
        <v>568</v>
      </c>
      <c r="H54" s="117" t="s">
        <v>569</v>
      </c>
    </row>
    <row r="55" spans="2:8" ht="52.5" customHeight="1">
      <c r="B55" s="118"/>
      <c r="C55" s="1235" t="s">
        <v>49</v>
      </c>
      <c r="D55" s="1235"/>
      <c r="E55" s="1236"/>
      <c r="F55" s="119">
        <v>3757</v>
      </c>
      <c r="G55" s="119">
        <v>3797</v>
      </c>
      <c r="H55" s="120">
        <v>3836</v>
      </c>
    </row>
    <row r="56" spans="2:8" ht="52.5" customHeight="1">
      <c r="B56" s="121"/>
      <c r="C56" s="1237" t="s">
        <v>50</v>
      </c>
      <c r="D56" s="1237"/>
      <c r="E56" s="1238"/>
      <c r="F56" s="122">
        <v>806</v>
      </c>
      <c r="G56" s="122">
        <v>669</v>
      </c>
      <c r="H56" s="123">
        <v>532</v>
      </c>
    </row>
    <row r="57" spans="2:8" ht="53.25" customHeight="1">
      <c r="B57" s="121"/>
      <c r="C57" s="1239" t="s">
        <v>51</v>
      </c>
      <c r="D57" s="1239"/>
      <c r="E57" s="1240"/>
      <c r="F57" s="124">
        <v>2022</v>
      </c>
      <c r="G57" s="124">
        <v>2095</v>
      </c>
      <c r="H57" s="125">
        <v>2223</v>
      </c>
    </row>
    <row r="58" spans="2:8" ht="45.75" customHeight="1">
      <c r="B58" s="126"/>
      <c r="C58" s="1227" t="s">
        <v>594</v>
      </c>
      <c r="D58" s="1228"/>
      <c r="E58" s="1229"/>
      <c r="F58" s="127">
        <v>580</v>
      </c>
      <c r="G58" s="127">
        <v>580</v>
      </c>
      <c r="H58" s="128">
        <v>580</v>
      </c>
    </row>
    <row r="59" spans="2:8" ht="45.75" customHeight="1">
      <c r="B59" s="126"/>
      <c r="C59" s="1227" t="s">
        <v>595</v>
      </c>
      <c r="D59" s="1228"/>
      <c r="E59" s="1229"/>
      <c r="F59" s="127">
        <v>500</v>
      </c>
      <c r="G59" s="127">
        <v>500</v>
      </c>
      <c r="H59" s="128">
        <v>500</v>
      </c>
    </row>
    <row r="60" spans="2:8" ht="45.75" customHeight="1">
      <c r="B60" s="126"/>
      <c r="C60" s="1227" t="s">
        <v>596</v>
      </c>
      <c r="D60" s="1228"/>
      <c r="E60" s="1229"/>
      <c r="F60" s="127">
        <v>240</v>
      </c>
      <c r="G60" s="127">
        <v>320</v>
      </c>
      <c r="H60" s="128">
        <v>400</v>
      </c>
    </row>
    <row r="61" spans="2:8" ht="45.75" customHeight="1">
      <c r="B61" s="126"/>
      <c r="C61" s="1227" t="s">
        <v>597</v>
      </c>
      <c r="D61" s="1228"/>
      <c r="E61" s="1229"/>
      <c r="F61" s="127">
        <v>23</v>
      </c>
      <c r="G61" s="127">
        <v>0</v>
      </c>
      <c r="H61" s="128">
        <v>108</v>
      </c>
    </row>
    <row r="62" spans="2:8" ht="45.75" customHeight="1" thickBot="1">
      <c r="B62" s="129"/>
      <c r="C62" s="1230" t="s">
        <v>598</v>
      </c>
      <c r="D62" s="1231"/>
      <c r="E62" s="1232"/>
      <c r="F62" s="130">
        <v>103</v>
      </c>
      <c r="G62" s="130">
        <v>103</v>
      </c>
      <c r="H62" s="131">
        <v>103</v>
      </c>
    </row>
    <row r="63" spans="2:8" ht="52.5" customHeight="1" thickBot="1">
      <c r="B63" s="132"/>
      <c r="C63" s="1233" t="s">
        <v>52</v>
      </c>
      <c r="D63" s="1233"/>
      <c r="E63" s="1234"/>
      <c r="F63" s="133">
        <v>6584</v>
      </c>
      <c r="G63" s="133">
        <v>6560</v>
      </c>
      <c r="H63" s="134">
        <v>6591</v>
      </c>
    </row>
    <row r="64" spans="2:8"/>
  </sheetData>
  <sheetProtection algorithmName="SHA-512" hashValue="OgKh3ey8qUqppN0YgBybbYSM1neg48KJx4kF/qpUIAI469SEfWsWYAkEhDbaFu5v2zeEW5Ye8H1Btjjlc3ohMg==" saltValue="S+jDibPqDr8KbZ/AmW4S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53</v>
      </c>
      <c r="E2" s="146"/>
      <c r="F2" s="147" t="s">
        <v>562</v>
      </c>
      <c r="G2" s="148"/>
      <c r="H2" s="149"/>
    </row>
    <row r="3" spans="1:8">
      <c r="A3" s="145" t="s">
        <v>555</v>
      </c>
      <c r="B3" s="150"/>
      <c r="C3" s="151"/>
      <c r="D3" s="152">
        <v>24513</v>
      </c>
      <c r="E3" s="153"/>
      <c r="F3" s="154">
        <v>47820</v>
      </c>
      <c r="G3" s="155"/>
      <c r="H3" s="156"/>
    </row>
    <row r="4" spans="1:8">
      <c r="A4" s="157"/>
      <c r="B4" s="158"/>
      <c r="C4" s="159"/>
      <c r="D4" s="160">
        <v>11183</v>
      </c>
      <c r="E4" s="161"/>
      <c r="F4" s="162">
        <v>25855</v>
      </c>
      <c r="G4" s="163"/>
      <c r="H4" s="164"/>
    </row>
    <row r="5" spans="1:8">
      <c r="A5" s="145" t="s">
        <v>557</v>
      </c>
      <c r="B5" s="150"/>
      <c r="C5" s="151"/>
      <c r="D5" s="152">
        <v>47282</v>
      </c>
      <c r="E5" s="153"/>
      <c r="F5" s="154">
        <v>41934</v>
      </c>
      <c r="G5" s="155"/>
      <c r="H5" s="156"/>
    </row>
    <row r="6" spans="1:8">
      <c r="A6" s="157"/>
      <c r="B6" s="158"/>
      <c r="C6" s="159"/>
      <c r="D6" s="160">
        <v>19319</v>
      </c>
      <c r="E6" s="161"/>
      <c r="F6" s="162">
        <v>23352</v>
      </c>
      <c r="G6" s="163"/>
      <c r="H6" s="164"/>
    </row>
    <row r="7" spans="1:8">
      <c r="A7" s="145" t="s">
        <v>558</v>
      </c>
      <c r="B7" s="150"/>
      <c r="C7" s="151"/>
      <c r="D7" s="152">
        <v>74415</v>
      </c>
      <c r="E7" s="153"/>
      <c r="F7" s="154">
        <v>45588</v>
      </c>
      <c r="G7" s="155"/>
      <c r="H7" s="156"/>
    </row>
    <row r="8" spans="1:8">
      <c r="A8" s="157"/>
      <c r="B8" s="158"/>
      <c r="C8" s="159"/>
      <c r="D8" s="160">
        <v>30024</v>
      </c>
      <c r="E8" s="161"/>
      <c r="F8" s="162">
        <v>24150</v>
      </c>
      <c r="G8" s="163"/>
      <c r="H8" s="164"/>
    </row>
    <row r="9" spans="1:8">
      <c r="A9" s="145" t="s">
        <v>559</v>
      </c>
      <c r="B9" s="150"/>
      <c r="C9" s="151"/>
      <c r="D9" s="152">
        <v>77776</v>
      </c>
      <c r="E9" s="153"/>
      <c r="F9" s="154">
        <v>45483</v>
      </c>
      <c r="G9" s="155"/>
      <c r="H9" s="156"/>
    </row>
    <row r="10" spans="1:8">
      <c r="A10" s="157"/>
      <c r="B10" s="158"/>
      <c r="C10" s="159"/>
      <c r="D10" s="160">
        <v>36228</v>
      </c>
      <c r="E10" s="161"/>
      <c r="F10" s="162">
        <v>24241</v>
      </c>
      <c r="G10" s="163"/>
      <c r="H10" s="164"/>
    </row>
    <row r="11" spans="1:8">
      <c r="A11" s="145" t="s">
        <v>560</v>
      </c>
      <c r="B11" s="150"/>
      <c r="C11" s="151"/>
      <c r="D11" s="152">
        <v>94797</v>
      </c>
      <c r="E11" s="153"/>
      <c r="F11" s="154">
        <v>45945</v>
      </c>
      <c r="G11" s="155"/>
      <c r="H11" s="156"/>
    </row>
    <row r="12" spans="1:8">
      <c r="A12" s="157"/>
      <c r="B12" s="158"/>
      <c r="C12" s="165"/>
      <c r="D12" s="160">
        <v>38185</v>
      </c>
      <c r="E12" s="161"/>
      <c r="F12" s="162">
        <v>25180</v>
      </c>
      <c r="G12" s="163"/>
      <c r="H12" s="164"/>
    </row>
    <row r="13" spans="1:8">
      <c r="A13" s="145"/>
      <c r="B13" s="150"/>
      <c r="C13" s="166"/>
      <c r="D13" s="167">
        <v>63757</v>
      </c>
      <c r="E13" s="168"/>
      <c r="F13" s="169">
        <v>45354</v>
      </c>
      <c r="G13" s="170"/>
      <c r="H13" s="156"/>
    </row>
    <row r="14" spans="1:8">
      <c r="A14" s="157"/>
      <c r="B14" s="158"/>
      <c r="C14" s="159"/>
      <c r="D14" s="160">
        <v>26988</v>
      </c>
      <c r="E14" s="161"/>
      <c r="F14" s="162">
        <v>24556</v>
      </c>
      <c r="G14" s="163"/>
      <c r="H14" s="164"/>
    </row>
    <row r="17" spans="1:11">
      <c r="A17" s="141" t="s">
        <v>54</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55</v>
      </c>
      <c r="B19" s="171">
        <f>ROUND(VALUE(SUBSTITUTE(実質収支比率等に係る経年分析!F$48,"▲","-")),2)</f>
        <v>3.71</v>
      </c>
      <c r="C19" s="171">
        <f>ROUND(VALUE(SUBSTITUTE(実質収支比率等に係る経年分析!G$48,"▲","-")),2)</f>
        <v>0.88</v>
      </c>
      <c r="D19" s="171">
        <f>ROUND(VALUE(SUBSTITUTE(実質収支比率等に係る経年分析!H$48,"▲","-")),2)</f>
        <v>0.66</v>
      </c>
      <c r="E19" s="171">
        <f>ROUND(VALUE(SUBSTITUTE(実質収支比率等に係る経年分析!I$48,"▲","-")),2)</f>
        <v>0.64</v>
      </c>
      <c r="F19" s="171">
        <f>ROUND(VALUE(SUBSTITUTE(実質収支比率等に係る経年分析!J$48,"▲","-")),2)</f>
        <v>4.04</v>
      </c>
    </row>
    <row r="20" spans="1:11">
      <c r="A20" s="171" t="s">
        <v>56</v>
      </c>
      <c r="B20" s="171">
        <f>ROUND(VALUE(SUBSTITUTE(実質収支比率等に係る経年分析!F$47,"▲","-")),2)</f>
        <v>32.4</v>
      </c>
      <c r="C20" s="171">
        <f>ROUND(VALUE(SUBSTITUTE(実質収支比率等に係る経年分析!G$47,"▲","-")),2)</f>
        <v>34.11</v>
      </c>
      <c r="D20" s="171">
        <f>ROUND(VALUE(SUBSTITUTE(実質収支比率等に係る経年分析!H$47,"▲","-")),2)</f>
        <v>31.99</v>
      </c>
      <c r="E20" s="171">
        <f>ROUND(VALUE(SUBSTITUTE(実質収支比率等に係る経年分析!I$47,"▲","-")),2)</f>
        <v>31.53</v>
      </c>
      <c r="F20" s="171">
        <f>ROUND(VALUE(SUBSTITUTE(実質収支比率等に係る経年分析!J$47,"▲","-")),2)</f>
        <v>30.36</v>
      </c>
    </row>
    <row r="21" spans="1:11">
      <c r="A21" s="171" t="s">
        <v>57</v>
      </c>
      <c r="B21" s="171">
        <f>IF(ISNUMBER(VALUE(SUBSTITUTE(実質収支比率等に係る経年分析!F$49,"▲","-"))),ROUND(VALUE(SUBSTITUTE(実質収支比率等に係る経年分析!F$49,"▲","-")),2),NA())</f>
        <v>1.33</v>
      </c>
      <c r="C21" s="171">
        <f>IF(ISNUMBER(VALUE(SUBSTITUTE(実質収支比率等に係る経年分析!G$49,"▲","-"))),ROUND(VALUE(SUBSTITUTE(実質収支比率等に係る経年分析!G$49,"▲","-")),2),NA())</f>
        <v>-0.94</v>
      </c>
      <c r="D21" s="171">
        <f>IF(ISNUMBER(VALUE(SUBSTITUTE(実質収支比率等に係る経年分析!H$49,"▲","-"))),ROUND(VALUE(SUBSTITUTE(実質収支比率等に係る経年分析!H$49,"▲","-")),2),NA())</f>
        <v>-2.33</v>
      </c>
      <c r="E21" s="171">
        <f>IF(ISNUMBER(VALUE(SUBSTITUTE(実質収支比率等に係る経年分析!I$49,"▲","-"))),ROUND(VALUE(SUBSTITUTE(実質収支比率等に係る経年分析!I$49,"▲","-")),2),NA())</f>
        <v>0.33</v>
      </c>
      <c r="F21" s="171">
        <f>IF(ISNUMBER(VALUE(SUBSTITUTE(実質収支比率等に係る経年分析!J$49,"▲","-"))),ROUND(VALUE(SUBSTITUTE(実質収支比率等に係る経年分析!J$49,"▲","-")),2),NA())</f>
        <v>3.75</v>
      </c>
    </row>
    <row r="24" spans="1:11">
      <c r="A24" s="141" t="s">
        <v>58</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59</v>
      </c>
      <c r="C26" s="172" t="s">
        <v>60</v>
      </c>
      <c r="D26" s="172" t="s">
        <v>59</v>
      </c>
      <c r="E26" s="172" t="s">
        <v>60</v>
      </c>
      <c r="F26" s="172" t="s">
        <v>59</v>
      </c>
      <c r="G26" s="172" t="s">
        <v>60</v>
      </c>
      <c r="H26" s="172" t="s">
        <v>59</v>
      </c>
      <c r="I26" s="172" t="s">
        <v>60</v>
      </c>
      <c r="J26" s="172" t="s">
        <v>59</v>
      </c>
      <c r="K26" s="172" t="s">
        <v>60</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南新地土地区画整理事業特別会計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荒尾市後期高齢者医療特別会計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c r="A31" s="172" t="str">
        <f>IF(連結実質赤字比率に係る赤字・黒字の構成分析!C$39="",NA(),連結実質赤字比率に係る赤字・黒字の構成分析!C$39)</f>
        <v>荒尾市国民健康保険特別会計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2.5499999999999998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0.56000000000000005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0.81</v>
      </c>
    </row>
    <row r="32" spans="1:11">
      <c r="A32" s="172" t="str">
        <f>IF(連結実質赤字比率に係る赤字・黒字の構成分析!C$38="",NA(),連結実質赤字比率に係る赤字・黒字の構成分析!C$38)</f>
        <v>荒尾市介護保険特別会計（保険勘定）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3.56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2.93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0.91</v>
      </c>
    </row>
    <row r="33" spans="1:16">
      <c r="A33" s="172" t="str">
        <f>IF(連結実質赤字比率に係る赤字・黒字の構成分析!C$37="",NA(),連結実質赤字比率に係る赤字・黒字の構成分析!C$37)</f>
        <v>荒尾市下水道事業会計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2.2799999999999998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2.1800000000000002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2.1800000000000002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4.04</v>
      </c>
    </row>
    <row r="35" spans="1:16">
      <c r="A35" s="172" t="str">
        <f>IF(連結実質赤字比率に係る赤字・黒字の構成分析!C$35="",NA(),連結実質赤字比率に係る赤字・黒字の構成分析!C$35)</f>
        <v>荒尾市水道事業会計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6.76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6.49</v>
      </c>
    </row>
    <row r="36" spans="1:16">
      <c r="A36" s="172" t="str">
        <f>IF(連結実質赤字比率に係る赤字・黒字の構成分析!C$34="",NA(),連結実質赤字比率に係る赤字・黒字の構成分析!C$34)</f>
        <v>荒尾市病院事業会計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6.42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4.95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16.309999999999999</v>
      </c>
    </row>
    <row r="39" spans="1:16">
      <c r="A39" s="141" t="s">
        <v>61</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c r="A42" s="173" t="s">
        <v>64</v>
      </c>
      <c r="B42" s="173"/>
      <c r="C42" s="173"/>
      <c r="D42" s="173">
        <f>'実質公債費比率（分子）の構造'!K$52</f>
        <v>1399</v>
      </c>
      <c r="E42" s="173"/>
      <c r="F42" s="173"/>
      <c r="G42" s="173">
        <f>'実質公債費比率（分子）の構造'!L$52</f>
        <v>1359</v>
      </c>
      <c r="H42" s="173"/>
      <c r="I42" s="173"/>
      <c r="J42" s="173">
        <f>'実質公債費比率（分子）の構造'!M$52</f>
        <v>1329</v>
      </c>
      <c r="K42" s="173"/>
      <c r="L42" s="173"/>
      <c r="M42" s="173">
        <f>'実質公債費比率（分子）の構造'!N$52</f>
        <v>1313</v>
      </c>
      <c r="N42" s="173"/>
      <c r="O42" s="173"/>
      <c r="P42" s="173">
        <f>'実質公債費比率（分子）の構造'!O$52</f>
        <v>1310</v>
      </c>
    </row>
    <row r="43" spans="1:16">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66</v>
      </c>
      <c r="B44" s="173">
        <f>'実質公債費比率（分子）の構造'!K$50</f>
        <v>7</v>
      </c>
      <c r="C44" s="173"/>
      <c r="D44" s="173"/>
      <c r="E44" s="173">
        <f>'実質公債費比率（分子）の構造'!L$50</f>
        <v>7</v>
      </c>
      <c r="F44" s="173"/>
      <c r="G44" s="173"/>
      <c r="H44" s="173">
        <f>'実質公債費比率（分子）の構造'!M$50</f>
        <v>6</v>
      </c>
      <c r="I44" s="173"/>
      <c r="J44" s="173"/>
      <c r="K44" s="173">
        <f>'実質公債費比率（分子）の構造'!N$50</f>
        <v>6</v>
      </c>
      <c r="L44" s="173"/>
      <c r="M44" s="173"/>
      <c r="N44" s="173">
        <f>'実質公債費比率（分子）の構造'!O$50</f>
        <v>12</v>
      </c>
      <c r="O44" s="173"/>
      <c r="P44" s="173"/>
    </row>
    <row r="45" spans="1:16">
      <c r="A45" s="173" t="s">
        <v>67</v>
      </c>
      <c r="B45" s="173">
        <f>'実質公債費比率（分子）の構造'!K$49</f>
        <v>100</v>
      </c>
      <c r="C45" s="173"/>
      <c r="D45" s="173"/>
      <c r="E45" s="173">
        <f>'実質公債費比率（分子）の構造'!L$49</f>
        <v>39</v>
      </c>
      <c r="F45" s="173"/>
      <c r="G45" s="173"/>
      <c r="H45" s="173">
        <f>'実質公債費比率（分子）の構造'!M$49</f>
        <v>46</v>
      </c>
      <c r="I45" s="173"/>
      <c r="J45" s="173"/>
      <c r="K45" s="173">
        <f>'実質公債費比率（分子）の構造'!N$49</f>
        <v>47</v>
      </c>
      <c r="L45" s="173"/>
      <c r="M45" s="173"/>
      <c r="N45" s="173">
        <f>'実質公債費比率（分子）の構造'!O$49</f>
        <v>52</v>
      </c>
      <c r="O45" s="173"/>
      <c r="P45" s="173"/>
    </row>
    <row r="46" spans="1:16">
      <c r="A46" s="173" t="s">
        <v>68</v>
      </c>
      <c r="B46" s="173">
        <f>'実質公債費比率（分子）の構造'!K$48</f>
        <v>633</v>
      </c>
      <c r="C46" s="173"/>
      <c r="D46" s="173"/>
      <c r="E46" s="173">
        <f>'実質公債費比率（分子）の構造'!L$48</f>
        <v>708</v>
      </c>
      <c r="F46" s="173"/>
      <c r="G46" s="173"/>
      <c r="H46" s="173">
        <f>'実質公債費比率（分子）の構造'!M$48</f>
        <v>690</v>
      </c>
      <c r="I46" s="173"/>
      <c r="J46" s="173"/>
      <c r="K46" s="173">
        <f>'実質公債費比率（分子）の構造'!N$48</f>
        <v>684</v>
      </c>
      <c r="L46" s="173"/>
      <c r="M46" s="173"/>
      <c r="N46" s="173">
        <f>'実質公債費比率（分子）の構造'!O$48</f>
        <v>709</v>
      </c>
      <c r="O46" s="173"/>
      <c r="P46" s="173"/>
    </row>
    <row r="47" spans="1:16">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71</v>
      </c>
      <c r="B49" s="173">
        <f>'実質公債費比率（分子）の構造'!K$45</f>
        <v>1584</v>
      </c>
      <c r="C49" s="173"/>
      <c r="D49" s="173"/>
      <c r="E49" s="173">
        <f>'実質公債費比率（分子）の構造'!L$45</f>
        <v>1596</v>
      </c>
      <c r="F49" s="173"/>
      <c r="G49" s="173"/>
      <c r="H49" s="173">
        <f>'実質公債費比率（分子）の構造'!M$45</f>
        <v>1595</v>
      </c>
      <c r="I49" s="173"/>
      <c r="J49" s="173"/>
      <c r="K49" s="173">
        <f>'実質公債費比率（分子）の構造'!N$45</f>
        <v>1580</v>
      </c>
      <c r="L49" s="173"/>
      <c r="M49" s="173"/>
      <c r="N49" s="173">
        <f>'実質公債費比率（分子）の構造'!O$45</f>
        <v>1599</v>
      </c>
      <c r="O49" s="173"/>
      <c r="P49" s="173"/>
    </row>
    <row r="50" spans="1:16">
      <c r="A50" s="173" t="s">
        <v>72</v>
      </c>
      <c r="B50" s="173" t="e">
        <f>NA()</f>
        <v>#N/A</v>
      </c>
      <c r="C50" s="173">
        <f>IF(ISNUMBER('実質公債費比率（分子）の構造'!K$53),'実質公債費比率（分子）の構造'!K$53,NA())</f>
        <v>925</v>
      </c>
      <c r="D50" s="173" t="e">
        <f>NA()</f>
        <v>#N/A</v>
      </c>
      <c r="E50" s="173" t="e">
        <f>NA()</f>
        <v>#N/A</v>
      </c>
      <c r="F50" s="173">
        <f>IF(ISNUMBER('実質公債費比率（分子）の構造'!L$53),'実質公債費比率（分子）の構造'!L$53,NA())</f>
        <v>991</v>
      </c>
      <c r="G50" s="173" t="e">
        <f>NA()</f>
        <v>#N/A</v>
      </c>
      <c r="H50" s="173" t="e">
        <f>NA()</f>
        <v>#N/A</v>
      </c>
      <c r="I50" s="173">
        <f>IF(ISNUMBER('実質公債費比率（分子）の構造'!M$53),'実質公債費比率（分子）の構造'!M$53,NA())</f>
        <v>1008</v>
      </c>
      <c r="J50" s="173" t="e">
        <f>NA()</f>
        <v>#N/A</v>
      </c>
      <c r="K50" s="173" t="e">
        <f>NA()</f>
        <v>#N/A</v>
      </c>
      <c r="L50" s="173">
        <f>IF(ISNUMBER('実質公債費比率（分子）の構造'!N$53),'実質公債費比率（分子）の構造'!N$53,NA())</f>
        <v>1004</v>
      </c>
      <c r="M50" s="173" t="e">
        <f>NA()</f>
        <v>#N/A</v>
      </c>
      <c r="N50" s="173" t="e">
        <f>NA()</f>
        <v>#N/A</v>
      </c>
      <c r="O50" s="173">
        <f>IF(ISNUMBER('実質公債費比率（分子）の構造'!O$53),'実質公債費比率（分子）の構造'!O$53,NA())</f>
        <v>1062</v>
      </c>
      <c r="P50" s="173" t="e">
        <f>NA()</f>
        <v>#N/A</v>
      </c>
    </row>
    <row r="53" spans="1:16">
      <c r="A53" s="141" t="s">
        <v>73</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c r="A56" s="172" t="s">
        <v>44</v>
      </c>
      <c r="B56" s="172"/>
      <c r="C56" s="172"/>
      <c r="D56" s="172">
        <f>'将来負担比率（分子）の構造'!I$52</f>
        <v>14805</v>
      </c>
      <c r="E56" s="172"/>
      <c r="F56" s="172"/>
      <c r="G56" s="172">
        <f>'将来負担比率（分子）の構造'!J$52</f>
        <v>14877</v>
      </c>
      <c r="H56" s="172"/>
      <c r="I56" s="172"/>
      <c r="J56" s="172">
        <f>'将来負担比率（分子）の構造'!K$52</f>
        <v>15104</v>
      </c>
      <c r="K56" s="172"/>
      <c r="L56" s="172"/>
      <c r="M56" s="172">
        <f>'将来負担比率（分子）の構造'!L$52</f>
        <v>16280</v>
      </c>
      <c r="N56" s="172"/>
      <c r="O56" s="172"/>
      <c r="P56" s="172">
        <f>'将来負担比率（分子）の構造'!M$52</f>
        <v>17088</v>
      </c>
    </row>
    <row r="57" spans="1:16">
      <c r="A57" s="172" t="s">
        <v>43</v>
      </c>
      <c r="B57" s="172"/>
      <c r="C57" s="172"/>
      <c r="D57" s="172">
        <f>'将来負担比率（分子）の構造'!I$51</f>
        <v>1316</v>
      </c>
      <c r="E57" s="172"/>
      <c r="F57" s="172"/>
      <c r="G57" s="172">
        <f>'将来負担比率（分子）の構造'!J$51</f>
        <v>1102</v>
      </c>
      <c r="H57" s="172"/>
      <c r="I57" s="172"/>
      <c r="J57" s="172">
        <f>'将来負担比率（分子）の構造'!K$51</f>
        <v>947</v>
      </c>
      <c r="K57" s="172"/>
      <c r="L57" s="172"/>
      <c r="M57" s="172">
        <f>'将来負担比率（分子）の構造'!L$51</f>
        <v>739</v>
      </c>
      <c r="N57" s="172"/>
      <c r="O57" s="172"/>
      <c r="P57" s="172">
        <f>'将来負担比率（分子）の構造'!M$51</f>
        <v>641</v>
      </c>
    </row>
    <row r="58" spans="1:16">
      <c r="A58" s="172" t="s">
        <v>42</v>
      </c>
      <c r="B58" s="172"/>
      <c r="C58" s="172"/>
      <c r="D58" s="172">
        <f>'将来負担比率（分子）の構造'!I$50</f>
        <v>8152</v>
      </c>
      <c r="E58" s="172"/>
      <c r="F58" s="172"/>
      <c r="G58" s="172">
        <f>'将来負担比率（分子）の構造'!J$50</f>
        <v>8566</v>
      </c>
      <c r="H58" s="172"/>
      <c r="I58" s="172"/>
      <c r="J58" s="172">
        <f>'将来負担比率（分子）の構造'!K$50</f>
        <v>8444</v>
      </c>
      <c r="K58" s="172"/>
      <c r="L58" s="172"/>
      <c r="M58" s="172">
        <f>'将来負担比率（分子）の構造'!L$50</f>
        <v>8525</v>
      </c>
      <c r="N58" s="172"/>
      <c r="O58" s="172"/>
      <c r="P58" s="172">
        <f>'将来負担比率（分子）の構造'!M$50</f>
        <v>8636</v>
      </c>
    </row>
    <row r="59" spans="1:16">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37</v>
      </c>
      <c r="B61" s="172">
        <f>'将来負担比率（分子）の構造'!I$46</f>
        <v>2</v>
      </c>
      <c r="C61" s="172"/>
      <c r="D61" s="172"/>
      <c r="E61" s="172">
        <f>'将来負担比率（分子）の構造'!J$46</f>
        <v>2</v>
      </c>
      <c r="F61" s="172"/>
      <c r="G61" s="172"/>
      <c r="H61" s="172">
        <f>'将来負担比率（分子）の構造'!K$46</f>
        <v>1</v>
      </c>
      <c r="I61" s="172"/>
      <c r="J61" s="172"/>
      <c r="K61" s="172">
        <f>'将来負担比率（分子）の構造'!L$46</f>
        <v>1</v>
      </c>
      <c r="L61" s="172"/>
      <c r="M61" s="172"/>
      <c r="N61" s="172">
        <f>'将来負担比率（分子）の構造'!M$46</f>
        <v>1</v>
      </c>
      <c r="O61" s="172"/>
      <c r="P61" s="172"/>
    </row>
    <row r="62" spans="1:16">
      <c r="A62" s="172" t="s">
        <v>36</v>
      </c>
      <c r="B62" s="172">
        <f>'将来負担比率（分子）の構造'!I$45</f>
        <v>1930</v>
      </c>
      <c r="C62" s="172"/>
      <c r="D62" s="172"/>
      <c r="E62" s="172">
        <f>'将来負担比率（分子）の構造'!J$45</f>
        <v>1862</v>
      </c>
      <c r="F62" s="172"/>
      <c r="G62" s="172"/>
      <c r="H62" s="172">
        <f>'将来負担比率（分子）の構造'!K$45</f>
        <v>1942</v>
      </c>
      <c r="I62" s="172"/>
      <c r="J62" s="172"/>
      <c r="K62" s="172">
        <f>'将来負担比率（分子）の構造'!L$45</f>
        <v>2003</v>
      </c>
      <c r="L62" s="172"/>
      <c r="M62" s="172"/>
      <c r="N62" s="172">
        <f>'将来負担比率（分子）の構造'!M$45</f>
        <v>2117</v>
      </c>
      <c r="O62" s="172"/>
      <c r="P62" s="172"/>
    </row>
    <row r="63" spans="1:16">
      <c r="A63" s="172" t="s">
        <v>35</v>
      </c>
      <c r="B63" s="172">
        <f>'将来負担比率（分子）の構造'!I$44</f>
        <v>506</v>
      </c>
      <c r="C63" s="172"/>
      <c r="D63" s="172"/>
      <c r="E63" s="172">
        <f>'将来負担比率（分子）の構造'!J$44</f>
        <v>577</v>
      </c>
      <c r="F63" s="172"/>
      <c r="G63" s="172"/>
      <c r="H63" s="172">
        <f>'将来負担比率（分子）の構造'!K$44</f>
        <v>592</v>
      </c>
      <c r="I63" s="172"/>
      <c r="J63" s="172"/>
      <c r="K63" s="172">
        <f>'将来負担比率（分子）の構造'!L$44</f>
        <v>741</v>
      </c>
      <c r="L63" s="172"/>
      <c r="M63" s="172"/>
      <c r="N63" s="172">
        <f>'将来負担比率（分子）の構造'!M$44</f>
        <v>802</v>
      </c>
      <c r="O63" s="172"/>
      <c r="P63" s="172"/>
    </row>
    <row r="64" spans="1:16">
      <c r="A64" s="172" t="s">
        <v>34</v>
      </c>
      <c r="B64" s="172">
        <f>'将来負担比率（分子）の構造'!I$43</f>
        <v>6040</v>
      </c>
      <c r="C64" s="172"/>
      <c r="D64" s="172"/>
      <c r="E64" s="172">
        <f>'将来負担比率（分子）の構造'!J$43</f>
        <v>6058</v>
      </c>
      <c r="F64" s="172"/>
      <c r="G64" s="172"/>
      <c r="H64" s="172">
        <f>'将来負担比率（分子）の構造'!K$43</f>
        <v>5626</v>
      </c>
      <c r="I64" s="172"/>
      <c r="J64" s="172"/>
      <c r="K64" s="172">
        <f>'将来負担比率（分子）の構造'!L$43</f>
        <v>5705</v>
      </c>
      <c r="L64" s="172"/>
      <c r="M64" s="172"/>
      <c r="N64" s="172">
        <f>'将来負担比率（分子）の構造'!M$43</f>
        <v>7235</v>
      </c>
      <c r="O64" s="172"/>
      <c r="P64" s="172"/>
    </row>
    <row r="65" spans="1:16">
      <c r="A65" s="172" t="s">
        <v>33</v>
      </c>
      <c r="B65" s="172">
        <f>'将来負担比率（分子）の構造'!I$42</f>
        <v>165</v>
      </c>
      <c r="C65" s="172"/>
      <c r="D65" s="172"/>
      <c r="E65" s="172">
        <f>'将来負担比率（分子）の構造'!J$42</f>
        <v>145</v>
      </c>
      <c r="F65" s="172"/>
      <c r="G65" s="172"/>
      <c r="H65" s="172">
        <f>'将来負担比率（分子）の構造'!K$42</f>
        <v>119</v>
      </c>
      <c r="I65" s="172"/>
      <c r="J65" s="172"/>
      <c r="K65" s="172">
        <f>'将来負担比率（分子）の構造'!L$42</f>
        <v>101</v>
      </c>
      <c r="L65" s="172"/>
      <c r="M65" s="172"/>
      <c r="N65" s="172">
        <f>'将来負担比率（分子）の構造'!M$42</f>
        <v>83</v>
      </c>
      <c r="O65" s="172"/>
      <c r="P65" s="172"/>
    </row>
    <row r="66" spans="1:16">
      <c r="A66" s="172" t="s">
        <v>32</v>
      </c>
      <c r="B66" s="172">
        <f>'将来負担比率（分子）の構造'!I$41</f>
        <v>15100</v>
      </c>
      <c r="C66" s="172"/>
      <c r="D66" s="172"/>
      <c r="E66" s="172">
        <f>'将来負担比率（分子）の構造'!J$41</f>
        <v>15240</v>
      </c>
      <c r="F66" s="172"/>
      <c r="G66" s="172"/>
      <c r="H66" s="172">
        <f>'将来負担比率（分子）の構造'!K$41</f>
        <v>15722</v>
      </c>
      <c r="I66" s="172"/>
      <c r="J66" s="172"/>
      <c r="K66" s="172">
        <f>'将来負担比率（分子）の構造'!L$41</f>
        <v>16622</v>
      </c>
      <c r="L66" s="172"/>
      <c r="M66" s="172"/>
      <c r="N66" s="172">
        <f>'将来負担比率（分子）の構造'!M$41</f>
        <v>17514</v>
      </c>
      <c r="O66" s="172"/>
      <c r="P66" s="172"/>
    </row>
    <row r="67" spans="1:16">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1386</v>
      </c>
      <c r="P67" s="172" t="e">
        <f>NA()</f>
        <v>#N/A</v>
      </c>
    </row>
    <row r="70" spans="1:16">
      <c r="A70" s="174" t="s">
        <v>77</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78</v>
      </c>
      <c r="B72" s="176">
        <f>基金残高に係る経年分析!F55</f>
        <v>3757</v>
      </c>
      <c r="C72" s="176">
        <f>基金残高に係る経年分析!G55</f>
        <v>3797</v>
      </c>
      <c r="D72" s="176">
        <f>基金残高に係る経年分析!H55</f>
        <v>3836</v>
      </c>
    </row>
    <row r="73" spans="1:16">
      <c r="A73" s="175" t="s">
        <v>79</v>
      </c>
      <c r="B73" s="176">
        <f>基金残高に係る経年分析!F56</f>
        <v>806</v>
      </c>
      <c r="C73" s="176">
        <f>基金残高に係る経年分析!G56</f>
        <v>669</v>
      </c>
      <c r="D73" s="176">
        <f>基金残高に係る経年分析!H56</f>
        <v>532</v>
      </c>
    </row>
    <row r="74" spans="1:16">
      <c r="A74" s="175" t="s">
        <v>80</v>
      </c>
      <c r="B74" s="176">
        <f>基金残高に係る経年分析!F57</f>
        <v>2022</v>
      </c>
      <c r="C74" s="176">
        <f>基金残高に係る経年分析!G57</f>
        <v>2095</v>
      </c>
      <c r="D74" s="176">
        <f>基金残高に係る経年分析!H57</f>
        <v>2223</v>
      </c>
    </row>
  </sheetData>
  <sheetProtection algorithmName="SHA-512" hashValue="S6h/2p5vhGLbA0Vps9+ea2Vjxoksyz3S1U9cYlfqqRgfcJjBGCq4L9zoteS5oJ1vN6irPWRFnXuJR+f3F3O0zA==" saltValue="mTRO9ghTYBXq4I53zmaaH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31" sqref="AD31:AK31"/>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215</v>
      </c>
      <c r="DI1" s="607"/>
      <c r="DJ1" s="607"/>
      <c r="DK1" s="607"/>
      <c r="DL1" s="607"/>
      <c r="DM1" s="607"/>
      <c r="DN1" s="608"/>
      <c r="DO1" s="212"/>
      <c r="DP1" s="606" t="s">
        <v>216</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9" t="s">
        <v>218</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219</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220</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c r="B4" s="609" t="s">
        <v>1</v>
      </c>
      <c r="C4" s="610"/>
      <c r="D4" s="610"/>
      <c r="E4" s="610"/>
      <c r="F4" s="610"/>
      <c r="G4" s="610"/>
      <c r="H4" s="610"/>
      <c r="I4" s="610"/>
      <c r="J4" s="610"/>
      <c r="K4" s="610"/>
      <c r="L4" s="610"/>
      <c r="M4" s="610"/>
      <c r="N4" s="610"/>
      <c r="O4" s="610"/>
      <c r="P4" s="610"/>
      <c r="Q4" s="611"/>
      <c r="R4" s="609" t="s">
        <v>221</v>
      </c>
      <c r="S4" s="610"/>
      <c r="T4" s="610"/>
      <c r="U4" s="610"/>
      <c r="V4" s="610"/>
      <c r="W4" s="610"/>
      <c r="X4" s="610"/>
      <c r="Y4" s="611"/>
      <c r="Z4" s="609" t="s">
        <v>222</v>
      </c>
      <c r="AA4" s="610"/>
      <c r="AB4" s="610"/>
      <c r="AC4" s="611"/>
      <c r="AD4" s="609" t="s">
        <v>223</v>
      </c>
      <c r="AE4" s="610"/>
      <c r="AF4" s="610"/>
      <c r="AG4" s="610"/>
      <c r="AH4" s="610"/>
      <c r="AI4" s="610"/>
      <c r="AJ4" s="610"/>
      <c r="AK4" s="611"/>
      <c r="AL4" s="609" t="s">
        <v>222</v>
      </c>
      <c r="AM4" s="610"/>
      <c r="AN4" s="610"/>
      <c r="AO4" s="611"/>
      <c r="AP4" s="615" t="s">
        <v>224</v>
      </c>
      <c r="AQ4" s="615"/>
      <c r="AR4" s="615"/>
      <c r="AS4" s="615"/>
      <c r="AT4" s="615"/>
      <c r="AU4" s="615"/>
      <c r="AV4" s="615"/>
      <c r="AW4" s="615"/>
      <c r="AX4" s="615"/>
      <c r="AY4" s="615"/>
      <c r="AZ4" s="615"/>
      <c r="BA4" s="615"/>
      <c r="BB4" s="615"/>
      <c r="BC4" s="615"/>
      <c r="BD4" s="615"/>
      <c r="BE4" s="615"/>
      <c r="BF4" s="615"/>
      <c r="BG4" s="615" t="s">
        <v>225</v>
      </c>
      <c r="BH4" s="615"/>
      <c r="BI4" s="615"/>
      <c r="BJ4" s="615"/>
      <c r="BK4" s="615"/>
      <c r="BL4" s="615"/>
      <c r="BM4" s="615"/>
      <c r="BN4" s="615"/>
      <c r="BO4" s="615" t="s">
        <v>222</v>
      </c>
      <c r="BP4" s="615"/>
      <c r="BQ4" s="615"/>
      <c r="BR4" s="615"/>
      <c r="BS4" s="615" t="s">
        <v>226</v>
      </c>
      <c r="BT4" s="615"/>
      <c r="BU4" s="615"/>
      <c r="BV4" s="615"/>
      <c r="BW4" s="615"/>
      <c r="BX4" s="615"/>
      <c r="BY4" s="615"/>
      <c r="BZ4" s="615"/>
      <c r="CA4" s="615"/>
      <c r="CB4" s="615"/>
      <c r="CD4" s="612" t="s">
        <v>227</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c r="B5" s="616" t="s">
        <v>228</v>
      </c>
      <c r="C5" s="617"/>
      <c r="D5" s="617"/>
      <c r="E5" s="617"/>
      <c r="F5" s="617"/>
      <c r="G5" s="617"/>
      <c r="H5" s="617"/>
      <c r="I5" s="617"/>
      <c r="J5" s="617"/>
      <c r="K5" s="617"/>
      <c r="L5" s="617"/>
      <c r="M5" s="617"/>
      <c r="N5" s="617"/>
      <c r="O5" s="617"/>
      <c r="P5" s="617"/>
      <c r="Q5" s="618"/>
      <c r="R5" s="619">
        <v>5199587</v>
      </c>
      <c r="S5" s="620"/>
      <c r="T5" s="620"/>
      <c r="U5" s="620"/>
      <c r="V5" s="620"/>
      <c r="W5" s="620"/>
      <c r="X5" s="620"/>
      <c r="Y5" s="621"/>
      <c r="Z5" s="622">
        <v>17.899999999999999</v>
      </c>
      <c r="AA5" s="622"/>
      <c r="AB5" s="622"/>
      <c r="AC5" s="622"/>
      <c r="AD5" s="623">
        <v>5199587</v>
      </c>
      <c r="AE5" s="623"/>
      <c r="AF5" s="623"/>
      <c r="AG5" s="623"/>
      <c r="AH5" s="623"/>
      <c r="AI5" s="623"/>
      <c r="AJ5" s="623"/>
      <c r="AK5" s="623"/>
      <c r="AL5" s="624">
        <v>41.6</v>
      </c>
      <c r="AM5" s="625"/>
      <c r="AN5" s="625"/>
      <c r="AO5" s="626"/>
      <c r="AP5" s="616" t="s">
        <v>229</v>
      </c>
      <c r="AQ5" s="617"/>
      <c r="AR5" s="617"/>
      <c r="AS5" s="617"/>
      <c r="AT5" s="617"/>
      <c r="AU5" s="617"/>
      <c r="AV5" s="617"/>
      <c r="AW5" s="617"/>
      <c r="AX5" s="617"/>
      <c r="AY5" s="617"/>
      <c r="AZ5" s="617"/>
      <c r="BA5" s="617"/>
      <c r="BB5" s="617"/>
      <c r="BC5" s="617"/>
      <c r="BD5" s="617"/>
      <c r="BE5" s="617"/>
      <c r="BF5" s="618"/>
      <c r="BG5" s="630">
        <v>5195062</v>
      </c>
      <c r="BH5" s="631"/>
      <c r="BI5" s="631"/>
      <c r="BJ5" s="631"/>
      <c r="BK5" s="631"/>
      <c r="BL5" s="631"/>
      <c r="BM5" s="631"/>
      <c r="BN5" s="632"/>
      <c r="BO5" s="633">
        <v>99.9</v>
      </c>
      <c r="BP5" s="633"/>
      <c r="BQ5" s="633"/>
      <c r="BR5" s="633"/>
      <c r="BS5" s="634">
        <v>239261</v>
      </c>
      <c r="BT5" s="634"/>
      <c r="BU5" s="634"/>
      <c r="BV5" s="634"/>
      <c r="BW5" s="634"/>
      <c r="BX5" s="634"/>
      <c r="BY5" s="634"/>
      <c r="BZ5" s="634"/>
      <c r="CA5" s="634"/>
      <c r="CB5" s="638"/>
      <c r="CD5" s="612" t="s">
        <v>224</v>
      </c>
      <c r="CE5" s="613"/>
      <c r="CF5" s="613"/>
      <c r="CG5" s="613"/>
      <c r="CH5" s="613"/>
      <c r="CI5" s="613"/>
      <c r="CJ5" s="613"/>
      <c r="CK5" s="613"/>
      <c r="CL5" s="613"/>
      <c r="CM5" s="613"/>
      <c r="CN5" s="613"/>
      <c r="CO5" s="613"/>
      <c r="CP5" s="613"/>
      <c r="CQ5" s="614"/>
      <c r="CR5" s="612" t="s">
        <v>230</v>
      </c>
      <c r="CS5" s="613"/>
      <c r="CT5" s="613"/>
      <c r="CU5" s="613"/>
      <c r="CV5" s="613"/>
      <c r="CW5" s="613"/>
      <c r="CX5" s="613"/>
      <c r="CY5" s="614"/>
      <c r="CZ5" s="612" t="s">
        <v>222</v>
      </c>
      <c r="DA5" s="613"/>
      <c r="DB5" s="613"/>
      <c r="DC5" s="614"/>
      <c r="DD5" s="612" t="s">
        <v>231</v>
      </c>
      <c r="DE5" s="613"/>
      <c r="DF5" s="613"/>
      <c r="DG5" s="613"/>
      <c r="DH5" s="613"/>
      <c r="DI5" s="613"/>
      <c r="DJ5" s="613"/>
      <c r="DK5" s="613"/>
      <c r="DL5" s="613"/>
      <c r="DM5" s="613"/>
      <c r="DN5" s="613"/>
      <c r="DO5" s="613"/>
      <c r="DP5" s="614"/>
      <c r="DQ5" s="612" t="s">
        <v>232</v>
      </c>
      <c r="DR5" s="613"/>
      <c r="DS5" s="613"/>
      <c r="DT5" s="613"/>
      <c r="DU5" s="613"/>
      <c r="DV5" s="613"/>
      <c r="DW5" s="613"/>
      <c r="DX5" s="613"/>
      <c r="DY5" s="613"/>
      <c r="DZ5" s="613"/>
      <c r="EA5" s="613"/>
      <c r="EB5" s="613"/>
      <c r="EC5" s="614"/>
    </row>
    <row r="6" spans="2:143" ht="11.25" customHeight="1">
      <c r="B6" s="627" t="s">
        <v>233</v>
      </c>
      <c r="C6" s="628"/>
      <c r="D6" s="628"/>
      <c r="E6" s="628"/>
      <c r="F6" s="628"/>
      <c r="G6" s="628"/>
      <c r="H6" s="628"/>
      <c r="I6" s="628"/>
      <c r="J6" s="628"/>
      <c r="K6" s="628"/>
      <c r="L6" s="628"/>
      <c r="M6" s="628"/>
      <c r="N6" s="628"/>
      <c r="O6" s="628"/>
      <c r="P6" s="628"/>
      <c r="Q6" s="629"/>
      <c r="R6" s="630">
        <v>139642</v>
      </c>
      <c r="S6" s="631"/>
      <c r="T6" s="631"/>
      <c r="U6" s="631"/>
      <c r="V6" s="631"/>
      <c r="W6" s="631"/>
      <c r="X6" s="631"/>
      <c r="Y6" s="632"/>
      <c r="Z6" s="633">
        <v>0.5</v>
      </c>
      <c r="AA6" s="633"/>
      <c r="AB6" s="633"/>
      <c r="AC6" s="633"/>
      <c r="AD6" s="634">
        <v>139642</v>
      </c>
      <c r="AE6" s="634"/>
      <c r="AF6" s="634"/>
      <c r="AG6" s="634"/>
      <c r="AH6" s="634"/>
      <c r="AI6" s="634"/>
      <c r="AJ6" s="634"/>
      <c r="AK6" s="634"/>
      <c r="AL6" s="635">
        <v>1.1000000000000001</v>
      </c>
      <c r="AM6" s="636"/>
      <c r="AN6" s="636"/>
      <c r="AO6" s="637"/>
      <c r="AP6" s="627" t="s">
        <v>234</v>
      </c>
      <c r="AQ6" s="628"/>
      <c r="AR6" s="628"/>
      <c r="AS6" s="628"/>
      <c r="AT6" s="628"/>
      <c r="AU6" s="628"/>
      <c r="AV6" s="628"/>
      <c r="AW6" s="628"/>
      <c r="AX6" s="628"/>
      <c r="AY6" s="628"/>
      <c r="AZ6" s="628"/>
      <c r="BA6" s="628"/>
      <c r="BB6" s="628"/>
      <c r="BC6" s="628"/>
      <c r="BD6" s="628"/>
      <c r="BE6" s="628"/>
      <c r="BF6" s="629"/>
      <c r="BG6" s="630">
        <v>5195062</v>
      </c>
      <c r="BH6" s="631"/>
      <c r="BI6" s="631"/>
      <c r="BJ6" s="631"/>
      <c r="BK6" s="631"/>
      <c r="BL6" s="631"/>
      <c r="BM6" s="631"/>
      <c r="BN6" s="632"/>
      <c r="BO6" s="633">
        <v>99.9</v>
      </c>
      <c r="BP6" s="633"/>
      <c r="BQ6" s="633"/>
      <c r="BR6" s="633"/>
      <c r="BS6" s="634">
        <v>239261</v>
      </c>
      <c r="BT6" s="634"/>
      <c r="BU6" s="634"/>
      <c r="BV6" s="634"/>
      <c r="BW6" s="634"/>
      <c r="BX6" s="634"/>
      <c r="BY6" s="634"/>
      <c r="BZ6" s="634"/>
      <c r="CA6" s="634"/>
      <c r="CB6" s="638"/>
      <c r="CD6" s="641" t="s">
        <v>235</v>
      </c>
      <c r="CE6" s="642"/>
      <c r="CF6" s="642"/>
      <c r="CG6" s="642"/>
      <c r="CH6" s="642"/>
      <c r="CI6" s="642"/>
      <c r="CJ6" s="642"/>
      <c r="CK6" s="642"/>
      <c r="CL6" s="642"/>
      <c r="CM6" s="642"/>
      <c r="CN6" s="642"/>
      <c r="CO6" s="642"/>
      <c r="CP6" s="642"/>
      <c r="CQ6" s="643"/>
      <c r="CR6" s="630">
        <v>188165</v>
      </c>
      <c r="CS6" s="631"/>
      <c r="CT6" s="631"/>
      <c r="CU6" s="631"/>
      <c r="CV6" s="631"/>
      <c r="CW6" s="631"/>
      <c r="CX6" s="631"/>
      <c r="CY6" s="632"/>
      <c r="CZ6" s="624">
        <v>0.7</v>
      </c>
      <c r="DA6" s="625"/>
      <c r="DB6" s="625"/>
      <c r="DC6" s="644"/>
      <c r="DD6" s="639" t="s">
        <v>176</v>
      </c>
      <c r="DE6" s="631"/>
      <c r="DF6" s="631"/>
      <c r="DG6" s="631"/>
      <c r="DH6" s="631"/>
      <c r="DI6" s="631"/>
      <c r="DJ6" s="631"/>
      <c r="DK6" s="631"/>
      <c r="DL6" s="631"/>
      <c r="DM6" s="631"/>
      <c r="DN6" s="631"/>
      <c r="DO6" s="631"/>
      <c r="DP6" s="632"/>
      <c r="DQ6" s="639">
        <v>188141</v>
      </c>
      <c r="DR6" s="631"/>
      <c r="DS6" s="631"/>
      <c r="DT6" s="631"/>
      <c r="DU6" s="631"/>
      <c r="DV6" s="631"/>
      <c r="DW6" s="631"/>
      <c r="DX6" s="631"/>
      <c r="DY6" s="631"/>
      <c r="DZ6" s="631"/>
      <c r="EA6" s="631"/>
      <c r="EB6" s="631"/>
      <c r="EC6" s="640"/>
    </row>
    <row r="7" spans="2:143" ht="11.25" customHeight="1">
      <c r="B7" s="627" t="s">
        <v>236</v>
      </c>
      <c r="C7" s="628"/>
      <c r="D7" s="628"/>
      <c r="E7" s="628"/>
      <c r="F7" s="628"/>
      <c r="G7" s="628"/>
      <c r="H7" s="628"/>
      <c r="I7" s="628"/>
      <c r="J7" s="628"/>
      <c r="K7" s="628"/>
      <c r="L7" s="628"/>
      <c r="M7" s="628"/>
      <c r="N7" s="628"/>
      <c r="O7" s="628"/>
      <c r="P7" s="628"/>
      <c r="Q7" s="629"/>
      <c r="R7" s="630">
        <v>2599</v>
      </c>
      <c r="S7" s="631"/>
      <c r="T7" s="631"/>
      <c r="U7" s="631"/>
      <c r="V7" s="631"/>
      <c r="W7" s="631"/>
      <c r="X7" s="631"/>
      <c r="Y7" s="632"/>
      <c r="Z7" s="633">
        <v>0</v>
      </c>
      <c r="AA7" s="633"/>
      <c r="AB7" s="633"/>
      <c r="AC7" s="633"/>
      <c r="AD7" s="634">
        <v>2599</v>
      </c>
      <c r="AE7" s="634"/>
      <c r="AF7" s="634"/>
      <c r="AG7" s="634"/>
      <c r="AH7" s="634"/>
      <c r="AI7" s="634"/>
      <c r="AJ7" s="634"/>
      <c r="AK7" s="634"/>
      <c r="AL7" s="635">
        <v>0</v>
      </c>
      <c r="AM7" s="636"/>
      <c r="AN7" s="636"/>
      <c r="AO7" s="637"/>
      <c r="AP7" s="627" t="s">
        <v>237</v>
      </c>
      <c r="AQ7" s="628"/>
      <c r="AR7" s="628"/>
      <c r="AS7" s="628"/>
      <c r="AT7" s="628"/>
      <c r="AU7" s="628"/>
      <c r="AV7" s="628"/>
      <c r="AW7" s="628"/>
      <c r="AX7" s="628"/>
      <c r="AY7" s="628"/>
      <c r="AZ7" s="628"/>
      <c r="BA7" s="628"/>
      <c r="BB7" s="628"/>
      <c r="BC7" s="628"/>
      <c r="BD7" s="628"/>
      <c r="BE7" s="628"/>
      <c r="BF7" s="629"/>
      <c r="BG7" s="630">
        <v>2172157</v>
      </c>
      <c r="BH7" s="631"/>
      <c r="BI7" s="631"/>
      <c r="BJ7" s="631"/>
      <c r="BK7" s="631"/>
      <c r="BL7" s="631"/>
      <c r="BM7" s="631"/>
      <c r="BN7" s="632"/>
      <c r="BO7" s="633">
        <v>41.8</v>
      </c>
      <c r="BP7" s="633"/>
      <c r="BQ7" s="633"/>
      <c r="BR7" s="633"/>
      <c r="BS7" s="634">
        <v>74199</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2828627</v>
      </c>
      <c r="CS7" s="631"/>
      <c r="CT7" s="631"/>
      <c r="CU7" s="631"/>
      <c r="CV7" s="631"/>
      <c r="CW7" s="631"/>
      <c r="CX7" s="631"/>
      <c r="CY7" s="632"/>
      <c r="CZ7" s="633">
        <v>10</v>
      </c>
      <c r="DA7" s="633"/>
      <c r="DB7" s="633"/>
      <c r="DC7" s="633"/>
      <c r="DD7" s="639">
        <v>132475</v>
      </c>
      <c r="DE7" s="631"/>
      <c r="DF7" s="631"/>
      <c r="DG7" s="631"/>
      <c r="DH7" s="631"/>
      <c r="DI7" s="631"/>
      <c r="DJ7" s="631"/>
      <c r="DK7" s="631"/>
      <c r="DL7" s="631"/>
      <c r="DM7" s="631"/>
      <c r="DN7" s="631"/>
      <c r="DO7" s="631"/>
      <c r="DP7" s="632"/>
      <c r="DQ7" s="639">
        <v>1718963</v>
      </c>
      <c r="DR7" s="631"/>
      <c r="DS7" s="631"/>
      <c r="DT7" s="631"/>
      <c r="DU7" s="631"/>
      <c r="DV7" s="631"/>
      <c r="DW7" s="631"/>
      <c r="DX7" s="631"/>
      <c r="DY7" s="631"/>
      <c r="DZ7" s="631"/>
      <c r="EA7" s="631"/>
      <c r="EB7" s="631"/>
      <c r="EC7" s="640"/>
    </row>
    <row r="8" spans="2:143" ht="11.25" customHeight="1">
      <c r="B8" s="627" t="s">
        <v>239</v>
      </c>
      <c r="C8" s="628"/>
      <c r="D8" s="628"/>
      <c r="E8" s="628"/>
      <c r="F8" s="628"/>
      <c r="G8" s="628"/>
      <c r="H8" s="628"/>
      <c r="I8" s="628"/>
      <c r="J8" s="628"/>
      <c r="K8" s="628"/>
      <c r="L8" s="628"/>
      <c r="M8" s="628"/>
      <c r="N8" s="628"/>
      <c r="O8" s="628"/>
      <c r="P8" s="628"/>
      <c r="Q8" s="629"/>
      <c r="R8" s="630">
        <v>11772</v>
      </c>
      <c r="S8" s="631"/>
      <c r="T8" s="631"/>
      <c r="U8" s="631"/>
      <c r="V8" s="631"/>
      <c r="W8" s="631"/>
      <c r="X8" s="631"/>
      <c r="Y8" s="632"/>
      <c r="Z8" s="633">
        <v>0</v>
      </c>
      <c r="AA8" s="633"/>
      <c r="AB8" s="633"/>
      <c r="AC8" s="633"/>
      <c r="AD8" s="634">
        <v>11772</v>
      </c>
      <c r="AE8" s="634"/>
      <c r="AF8" s="634"/>
      <c r="AG8" s="634"/>
      <c r="AH8" s="634"/>
      <c r="AI8" s="634"/>
      <c r="AJ8" s="634"/>
      <c r="AK8" s="634"/>
      <c r="AL8" s="635">
        <v>0.1</v>
      </c>
      <c r="AM8" s="636"/>
      <c r="AN8" s="636"/>
      <c r="AO8" s="637"/>
      <c r="AP8" s="627" t="s">
        <v>240</v>
      </c>
      <c r="AQ8" s="628"/>
      <c r="AR8" s="628"/>
      <c r="AS8" s="628"/>
      <c r="AT8" s="628"/>
      <c r="AU8" s="628"/>
      <c r="AV8" s="628"/>
      <c r="AW8" s="628"/>
      <c r="AX8" s="628"/>
      <c r="AY8" s="628"/>
      <c r="AZ8" s="628"/>
      <c r="BA8" s="628"/>
      <c r="BB8" s="628"/>
      <c r="BC8" s="628"/>
      <c r="BD8" s="628"/>
      <c r="BE8" s="628"/>
      <c r="BF8" s="629"/>
      <c r="BG8" s="630">
        <v>79551</v>
      </c>
      <c r="BH8" s="631"/>
      <c r="BI8" s="631"/>
      <c r="BJ8" s="631"/>
      <c r="BK8" s="631"/>
      <c r="BL8" s="631"/>
      <c r="BM8" s="631"/>
      <c r="BN8" s="632"/>
      <c r="BO8" s="633">
        <v>1.5</v>
      </c>
      <c r="BP8" s="633"/>
      <c r="BQ8" s="633"/>
      <c r="BR8" s="633"/>
      <c r="BS8" s="634" t="s">
        <v>128</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12285165</v>
      </c>
      <c r="CS8" s="631"/>
      <c r="CT8" s="631"/>
      <c r="CU8" s="631"/>
      <c r="CV8" s="631"/>
      <c r="CW8" s="631"/>
      <c r="CX8" s="631"/>
      <c r="CY8" s="632"/>
      <c r="CZ8" s="633">
        <v>43.4</v>
      </c>
      <c r="DA8" s="633"/>
      <c r="DB8" s="633"/>
      <c r="DC8" s="633"/>
      <c r="DD8" s="639">
        <v>247177</v>
      </c>
      <c r="DE8" s="631"/>
      <c r="DF8" s="631"/>
      <c r="DG8" s="631"/>
      <c r="DH8" s="631"/>
      <c r="DI8" s="631"/>
      <c r="DJ8" s="631"/>
      <c r="DK8" s="631"/>
      <c r="DL8" s="631"/>
      <c r="DM8" s="631"/>
      <c r="DN8" s="631"/>
      <c r="DO8" s="631"/>
      <c r="DP8" s="632"/>
      <c r="DQ8" s="639">
        <v>4914456</v>
      </c>
      <c r="DR8" s="631"/>
      <c r="DS8" s="631"/>
      <c r="DT8" s="631"/>
      <c r="DU8" s="631"/>
      <c r="DV8" s="631"/>
      <c r="DW8" s="631"/>
      <c r="DX8" s="631"/>
      <c r="DY8" s="631"/>
      <c r="DZ8" s="631"/>
      <c r="EA8" s="631"/>
      <c r="EB8" s="631"/>
      <c r="EC8" s="640"/>
    </row>
    <row r="9" spans="2:143" ht="11.25" customHeight="1">
      <c r="B9" s="627" t="s">
        <v>242</v>
      </c>
      <c r="C9" s="628"/>
      <c r="D9" s="628"/>
      <c r="E9" s="628"/>
      <c r="F9" s="628"/>
      <c r="G9" s="628"/>
      <c r="H9" s="628"/>
      <c r="I9" s="628"/>
      <c r="J9" s="628"/>
      <c r="K9" s="628"/>
      <c r="L9" s="628"/>
      <c r="M9" s="628"/>
      <c r="N9" s="628"/>
      <c r="O9" s="628"/>
      <c r="P9" s="628"/>
      <c r="Q9" s="629"/>
      <c r="R9" s="630">
        <v>23530</v>
      </c>
      <c r="S9" s="631"/>
      <c r="T9" s="631"/>
      <c r="U9" s="631"/>
      <c r="V9" s="631"/>
      <c r="W9" s="631"/>
      <c r="X9" s="631"/>
      <c r="Y9" s="632"/>
      <c r="Z9" s="633">
        <v>0.1</v>
      </c>
      <c r="AA9" s="633"/>
      <c r="AB9" s="633"/>
      <c r="AC9" s="633"/>
      <c r="AD9" s="634">
        <v>23530</v>
      </c>
      <c r="AE9" s="634"/>
      <c r="AF9" s="634"/>
      <c r="AG9" s="634"/>
      <c r="AH9" s="634"/>
      <c r="AI9" s="634"/>
      <c r="AJ9" s="634"/>
      <c r="AK9" s="634"/>
      <c r="AL9" s="635">
        <v>0.2</v>
      </c>
      <c r="AM9" s="636"/>
      <c r="AN9" s="636"/>
      <c r="AO9" s="637"/>
      <c r="AP9" s="627" t="s">
        <v>243</v>
      </c>
      <c r="AQ9" s="628"/>
      <c r="AR9" s="628"/>
      <c r="AS9" s="628"/>
      <c r="AT9" s="628"/>
      <c r="AU9" s="628"/>
      <c r="AV9" s="628"/>
      <c r="AW9" s="628"/>
      <c r="AX9" s="628"/>
      <c r="AY9" s="628"/>
      <c r="AZ9" s="628"/>
      <c r="BA9" s="628"/>
      <c r="BB9" s="628"/>
      <c r="BC9" s="628"/>
      <c r="BD9" s="628"/>
      <c r="BE9" s="628"/>
      <c r="BF9" s="629"/>
      <c r="BG9" s="630">
        <v>1781465</v>
      </c>
      <c r="BH9" s="631"/>
      <c r="BI9" s="631"/>
      <c r="BJ9" s="631"/>
      <c r="BK9" s="631"/>
      <c r="BL9" s="631"/>
      <c r="BM9" s="631"/>
      <c r="BN9" s="632"/>
      <c r="BO9" s="633">
        <v>34.299999999999997</v>
      </c>
      <c r="BP9" s="633"/>
      <c r="BQ9" s="633"/>
      <c r="BR9" s="633"/>
      <c r="BS9" s="634" t="s">
        <v>128</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2991683</v>
      </c>
      <c r="CS9" s="631"/>
      <c r="CT9" s="631"/>
      <c r="CU9" s="631"/>
      <c r="CV9" s="631"/>
      <c r="CW9" s="631"/>
      <c r="CX9" s="631"/>
      <c r="CY9" s="632"/>
      <c r="CZ9" s="633">
        <v>10.6</v>
      </c>
      <c r="DA9" s="633"/>
      <c r="DB9" s="633"/>
      <c r="DC9" s="633"/>
      <c r="DD9" s="639">
        <v>107657</v>
      </c>
      <c r="DE9" s="631"/>
      <c r="DF9" s="631"/>
      <c r="DG9" s="631"/>
      <c r="DH9" s="631"/>
      <c r="DI9" s="631"/>
      <c r="DJ9" s="631"/>
      <c r="DK9" s="631"/>
      <c r="DL9" s="631"/>
      <c r="DM9" s="631"/>
      <c r="DN9" s="631"/>
      <c r="DO9" s="631"/>
      <c r="DP9" s="632"/>
      <c r="DQ9" s="639">
        <v>2209950</v>
      </c>
      <c r="DR9" s="631"/>
      <c r="DS9" s="631"/>
      <c r="DT9" s="631"/>
      <c r="DU9" s="631"/>
      <c r="DV9" s="631"/>
      <c r="DW9" s="631"/>
      <c r="DX9" s="631"/>
      <c r="DY9" s="631"/>
      <c r="DZ9" s="631"/>
      <c r="EA9" s="631"/>
      <c r="EB9" s="631"/>
      <c r="EC9" s="640"/>
    </row>
    <row r="10" spans="2:143" ht="11.25" customHeight="1">
      <c r="B10" s="627" t="s">
        <v>245</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120175</v>
      </c>
      <c r="BH10" s="631"/>
      <c r="BI10" s="631"/>
      <c r="BJ10" s="631"/>
      <c r="BK10" s="631"/>
      <c r="BL10" s="631"/>
      <c r="BM10" s="631"/>
      <c r="BN10" s="632"/>
      <c r="BO10" s="633">
        <v>2.2999999999999998</v>
      </c>
      <c r="BP10" s="633"/>
      <c r="BQ10" s="633"/>
      <c r="BR10" s="633"/>
      <c r="BS10" s="634">
        <v>20466</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v>13897</v>
      </c>
      <c r="CS10" s="631"/>
      <c r="CT10" s="631"/>
      <c r="CU10" s="631"/>
      <c r="CV10" s="631"/>
      <c r="CW10" s="631"/>
      <c r="CX10" s="631"/>
      <c r="CY10" s="632"/>
      <c r="CZ10" s="633">
        <v>0</v>
      </c>
      <c r="DA10" s="633"/>
      <c r="DB10" s="633"/>
      <c r="DC10" s="633"/>
      <c r="DD10" s="639" t="s">
        <v>176</v>
      </c>
      <c r="DE10" s="631"/>
      <c r="DF10" s="631"/>
      <c r="DG10" s="631"/>
      <c r="DH10" s="631"/>
      <c r="DI10" s="631"/>
      <c r="DJ10" s="631"/>
      <c r="DK10" s="631"/>
      <c r="DL10" s="631"/>
      <c r="DM10" s="631"/>
      <c r="DN10" s="631"/>
      <c r="DO10" s="631"/>
      <c r="DP10" s="632"/>
      <c r="DQ10" s="639">
        <v>12897</v>
      </c>
      <c r="DR10" s="631"/>
      <c r="DS10" s="631"/>
      <c r="DT10" s="631"/>
      <c r="DU10" s="631"/>
      <c r="DV10" s="631"/>
      <c r="DW10" s="631"/>
      <c r="DX10" s="631"/>
      <c r="DY10" s="631"/>
      <c r="DZ10" s="631"/>
      <c r="EA10" s="631"/>
      <c r="EB10" s="631"/>
      <c r="EC10" s="640"/>
    </row>
    <row r="11" spans="2:143" ht="11.25" customHeight="1">
      <c r="B11" s="627" t="s">
        <v>248</v>
      </c>
      <c r="C11" s="628"/>
      <c r="D11" s="628"/>
      <c r="E11" s="628"/>
      <c r="F11" s="628"/>
      <c r="G11" s="628"/>
      <c r="H11" s="628"/>
      <c r="I11" s="628"/>
      <c r="J11" s="628"/>
      <c r="K11" s="628"/>
      <c r="L11" s="628"/>
      <c r="M11" s="628"/>
      <c r="N11" s="628"/>
      <c r="O11" s="628"/>
      <c r="P11" s="628"/>
      <c r="Q11" s="629"/>
      <c r="R11" s="630">
        <v>1165079</v>
      </c>
      <c r="S11" s="631"/>
      <c r="T11" s="631"/>
      <c r="U11" s="631"/>
      <c r="V11" s="631"/>
      <c r="W11" s="631"/>
      <c r="X11" s="631"/>
      <c r="Y11" s="632"/>
      <c r="Z11" s="635">
        <v>4</v>
      </c>
      <c r="AA11" s="636"/>
      <c r="AB11" s="636"/>
      <c r="AC11" s="648"/>
      <c r="AD11" s="639">
        <v>1165079</v>
      </c>
      <c r="AE11" s="631"/>
      <c r="AF11" s="631"/>
      <c r="AG11" s="631"/>
      <c r="AH11" s="631"/>
      <c r="AI11" s="631"/>
      <c r="AJ11" s="631"/>
      <c r="AK11" s="632"/>
      <c r="AL11" s="635">
        <v>9.3000000000000007</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190966</v>
      </c>
      <c r="BH11" s="631"/>
      <c r="BI11" s="631"/>
      <c r="BJ11" s="631"/>
      <c r="BK11" s="631"/>
      <c r="BL11" s="631"/>
      <c r="BM11" s="631"/>
      <c r="BN11" s="632"/>
      <c r="BO11" s="633">
        <v>3.7</v>
      </c>
      <c r="BP11" s="633"/>
      <c r="BQ11" s="633"/>
      <c r="BR11" s="633"/>
      <c r="BS11" s="634">
        <v>53733</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411168</v>
      </c>
      <c r="CS11" s="631"/>
      <c r="CT11" s="631"/>
      <c r="CU11" s="631"/>
      <c r="CV11" s="631"/>
      <c r="CW11" s="631"/>
      <c r="CX11" s="631"/>
      <c r="CY11" s="632"/>
      <c r="CZ11" s="633">
        <v>1.5</v>
      </c>
      <c r="DA11" s="633"/>
      <c r="DB11" s="633"/>
      <c r="DC11" s="633"/>
      <c r="DD11" s="639">
        <v>56443</v>
      </c>
      <c r="DE11" s="631"/>
      <c r="DF11" s="631"/>
      <c r="DG11" s="631"/>
      <c r="DH11" s="631"/>
      <c r="DI11" s="631"/>
      <c r="DJ11" s="631"/>
      <c r="DK11" s="631"/>
      <c r="DL11" s="631"/>
      <c r="DM11" s="631"/>
      <c r="DN11" s="631"/>
      <c r="DO11" s="631"/>
      <c r="DP11" s="632"/>
      <c r="DQ11" s="639">
        <v>205070</v>
      </c>
      <c r="DR11" s="631"/>
      <c r="DS11" s="631"/>
      <c r="DT11" s="631"/>
      <c r="DU11" s="631"/>
      <c r="DV11" s="631"/>
      <c r="DW11" s="631"/>
      <c r="DX11" s="631"/>
      <c r="DY11" s="631"/>
      <c r="DZ11" s="631"/>
      <c r="EA11" s="631"/>
      <c r="EB11" s="631"/>
      <c r="EC11" s="640"/>
    </row>
    <row r="12" spans="2:143" ht="11.25" customHeight="1">
      <c r="B12" s="627" t="s">
        <v>251</v>
      </c>
      <c r="C12" s="628"/>
      <c r="D12" s="628"/>
      <c r="E12" s="628"/>
      <c r="F12" s="628"/>
      <c r="G12" s="628"/>
      <c r="H12" s="628"/>
      <c r="I12" s="628"/>
      <c r="J12" s="628"/>
      <c r="K12" s="628"/>
      <c r="L12" s="628"/>
      <c r="M12" s="628"/>
      <c r="N12" s="628"/>
      <c r="O12" s="628"/>
      <c r="P12" s="628"/>
      <c r="Q12" s="629"/>
      <c r="R12" s="630">
        <v>31555</v>
      </c>
      <c r="S12" s="631"/>
      <c r="T12" s="631"/>
      <c r="U12" s="631"/>
      <c r="V12" s="631"/>
      <c r="W12" s="631"/>
      <c r="X12" s="631"/>
      <c r="Y12" s="632"/>
      <c r="Z12" s="633">
        <v>0.1</v>
      </c>
      <c r="AA12" s="633"/>
      <c r="AB12" s="633"/>
      <c r="AC12" s="633"/>
      <c r="AD12" s="634">
        <v>31555</v>
      </c>
      <c r="AE12" s="634"/>
      <c r="AF12" s="634"/>
      <c r="AG12" s="634"/>
      <c r="AH12" s="634"/>
      <c r="AI12" s="634"/>
      <c r="AJ12" s="634"/>
      <c r="AK12" s="634"/>
      <c r="AL12" s="635">
        <v>0.3</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2430966</v>
      </c>
      <c r="BH12" s="631"/>
      <c r="BI12" s="631"/>
      <c r="BJ12" s="631"/>
      <c r="BK12" s="631"/>
      <c r="BL12" s="631"/>
      <c r="BM12" s="631"/>
      <c r="BN12" s="632"/>
      <c r="BO12" s="633">
        <v>46.8</v>
      </c>
      <c r="BP12" s="633"/>
      <c r="BQ12" s="633"/>
      <c r="BR12" s="633"/>
      <c r="BS12" s="634">
        <v>165062</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534071</v>
      </c>
      <c r="CS12" s="631"/>
      <c r="CT12" s="631"/>
      <c r="CU12" s="631"/>
      <c r="CV12" s="631"/>
      <c r="CW12" s="631"/>
      <c r="CX12" s="631"/>
      <c r="CY12" s="632"/>
      <c r="CZ12" s="633">
        <v>1.9</v>
      </c>
      <c r="DA12" s="633"/>
      <c r="DB12" s="633"/>
      <c r="DC12" s="633"/>
      <c r="DD12" s="639">
        <v>79315</v>
      </c>
      <c r="DE12" s="631"/>
      <c r="DF12" s="631"/>
      <c r="DG12" s="631"/>
      <c r="DH12" s="631"/>
      <c r="DI12" s="631"/>
      <c r="DJ12" s="631"/>
      <c r="DK12" s="631"/>
      <c r="DL12" s="631"/>
      <c r="DM12" s="631"/>
      <c r="DN12" s="631"/>
      <c r="DO12" s="631"/>
      <c r="DP12" s="632"/>
      <c r="DQ12" s="639">
        <v>306666</v>
      </c>
      <c r="DR12" s="631"/>
      <c r="DS12" s="631"/>
      <c r="DT12" s="631"/>
      <c r="DU12" s="631"/>
      <c r="DV12" s="631"/>
      <c r="DW12" s="631"/>
      <c r="DX12" s="631"/>
      <c r="DY12" s="631"/>
      <c r="DZ12" s="631"/>
      <c r="EA12" s="631"/>
      <c r="EB12" s="631"/>
      <c r="EC12" s="640"/>
    </row>
    <row r="13" spans="2:143" ht="11.25" customHeight="1">
      <c r="B13" s="627" t="s">
        <v>254</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176</v>
      </c>
      <c r="AA13" s="633"/>
      <c r="AB13" s="633"/>
      <c r="AC13" s="633"/>
      <c r="AD13" s="634" t="s">
        <v>128</v>
      </c>
      <c r="AE13" s="634"/>
      <c r="AF13" s="634"/>
      <c r="AG13" s="634"/>
      <c r="AH13" s="634"/>
      <c r="AI13" s="634"/>
      <c r="AJ13" s="634"/>
      <c r="AK13" s="634"/>
      <c r="AL13" s="635" t="s">
        <v>128</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2427608</v>
      </c>
      <c r="BH13" s="631"/>
      <c r="BI13" s="631"/>
      <c r="BJ13" s="631"/>
      <c r="BK13" s="631"/>
      <c r="BL13" s="631"/>
      <c r="BM13" s="631"/>
      <c r="BN13" s="632"/>
      <c r="BO13" s="633">
        <v>46.7</v>
      </c>
      <c r="BP13" s="633"/>
      <c r="BQ13" s="633"/>
      <c r="BR13" s="633"/>
      <c r="BS13" s="634">
        <v>165062</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2667228</v>
      </c>
      <c r="CS13" s="631"/>
      <c r="CT13" s="631"/>
      <c r="CU13" s="631"/>
      <c r="CV13" s="631"/>
      <c r="CW13" s="631"/>
      <c r="CX13" s="631"/>
      <c r="CY13" s="632"/>
      <c r="CZ13" s="633">
        <v>9.4</v>
      </c>
      <c r="DA13" s="633"/>
      <c r="DB13" s="633"/>
      <c r="DC13" s="633"/>
      <c r="DD13" s="639">
        <v>1686118</v>
      </c>
      <c r="DE13" s="631"/>
      <c r="DF13" s="631"/>
      <c r="DG13" s="631"/>
      <c r="DH13" s="631"/>
      <c r="DI13" s="631"/>
      <c r="DJ13" s="631"/>
      <c r="DK13" s="631"/>
      <c r="DL13" s="631"/>
      <c r="DM13" s="631"/>
      <c r="DN13" s="631"/>
      <c r="DO13" s="631"/>
      <c r="DP13" s="632"/>
      <c r="DQ13" s="639">
        <v>842066</v>
      </c>
      <c r="DR13" s="631"/>
      <c r="DS13" s="631"/>
      <c r="DT13" s="631"/>
      <c r="DU13" s="631"/>
      <c r="DV13" s="631"/>
      <c r="DW13" s="631"/>
      <c r="DX13" s="631"/>
      <c r="DY13" s="631"/>
      <c r="DZ13" s="631"/>
      <c r="EA13" s="631"/>
      <c r="EB13" s="631"/>
      <c r="EC13" s="640"/>
    </row>
    <row r="14" spans="2:143" ht="11.25" customHeight="1">
      <c r="B14" s="627" t="s">
        <v>257</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176</v>
      </c>
      <c r="AE14" s="634"/>
      <c r="AF14" s="634"/>
      <c r="AG14" s="634"/>
      <c r="AH14" s="634"/>
      <c r="AI14" s="634"/>
      <c r="AJ14" s="634"/>
      <c r="AK14" s="634"/>
      <c r="AL14" s="635" t="s">
        <v>128</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188142</v>
      </c>
      <c r="BH14" s="631"/>
      <c r="BI14" s="631"/>
      <c r="BJ14" s="631"/>
      <c r="BK14" s="631"/>
      <c r="BL14" s="631"/>
      <c r="BM14" s="631"/>
      <c r="BN14" s="632"/>
      <c r="BO14" s="633">
        <v>3.6</v>
      </c>
      <c r="BP14" s="633"/>
      <c r="BQ14" s="633"/>
      <c r="BR14" s="633"/>
      <c r="BS14" s="634" t="s">
        <v>128</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727118</v>
      </c>
      <c r="CS14" s="631"/>
      <c r="CT14" s="631"/>
      <c r="CU14" s="631"/>
      <c r="CV14" s="631"/>
      <c r="CW14" s="631"/>
      <c r="CX14" s="631"/>
      <c r="CY14" s="632"/>
      <c r="CZ14" s="633">
        <v>2.6</v>
      </c>
      <c r="DA14" s="633"/>
      <c r="DB14" s="633"/>
      <c r="DC14" s="633"/>
      <c r="DD14" s="639">
        <v>60393</v>
      </c>
      <c r="DE14" s="631"/>
      <c r="DF14" s="631"/>
      <c r="DG14" s="631"/>
      <c r="DH14" s="631"/>
      <c r="DI14" s="631"/>
      <c r="DJ14" s="631"/>
      <c r="DK14" s="631"/>
      <c r="DL14" s="631"/>
      <c r="DM14" s="631"/>
      <c r="DN14" s="631"/>
      <c r="DO14" s="631"/>
      <c r="DP14" s="632"/>
      <c r="DQ14" s="639">
        <v>661299</v>
      </c>
      <c r="DR14" s="631"/>
      <c r="DS14" s="631"/>
      <c r="DT14" s="631"/>
      <c r="DU14" s="631"/>
      <c r="DV14" s="631"/>
      <c r="DW14" s="631"/>
      <c r="DX14" s="631"/>
      <c r="DY14" s="631"/>
      <c r="DZ14" s="631"/>
      <c r="EA14" s="631"/>
      <c r="EB14" s="631"/>
      <c r="EC14" s="640"/>
    </row>
    <row r="15" spans="2:143" ht="11.25" customHeight="1">
      <c r="B15" s="627" t="s">
        <v>260</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403797</v>
      </c>
      <c r="BH15" s="631"/>
      <c r="BI15" s="631"/>
      <c r="BJ15" s="631"/>
      <c r="BK15" s="631"/>
      <c r="BL15" s="631"/>
      <c r="BM15" s="631"/>
      <c r="BN15" s="632"/>
      <c r="BO15" s="633">
        <v>7.8</v>
      </c>
      <c r="BP15" s="633"/>
      <c r="BQ15" s="633"/>
      <c r="BR15" s="633"/>
      <c r="BS15" s="634" t="s">
        <v>128</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3962737</v>
      </c>
      <c r="CS15" s="631"/>
      <c r="CT15" s="631"/>
      <c r="CU15" s="631"/>
      <c r="CV15" s="631"/>
      <c r="CW15" s="631"/>
      <c r="CX15" s="631"/>
      <c r="CY15" s="632"/>
      <c r="CZ15" s="633">
        <v>14</v>
      </c>
      <c r="DA15" s="633"/>
      <c r="DB15" s="633"/>
      <c r="DC15" s="633"/>
      <c r="DD15" s="639">
        <v>2462794</v>
      </c>
      <c r="DE15" s="631"/>
      <c r="DF15" s="631"/>
      <c r="DG15" s="631"/>
      <c r="DH15" s="631"/>
      <c r="DI15" s="631"/>
      <c r="DJ15" s="631"/>
      <c r="DK15" s="631"/>
      <c r="DL15" s="631"/>
      <c r="DM15" s="631"/>
      <c r="DN15" s="631"/>
      <c r="DO15" s="631"/>
      <c r="DP15" s="632"/>
      <c r="DQ15" s="639">
        <v>2055584</v>
      </c>
      <c r="DR15" s="631"/>
      <c r="DS15" s="631"/>
      <c r="DT15" s="631"/>
      <c r="DU15" s="631"/>
      <c r="DV15" s="631"/>
      <c r="DW15" s="631"/>
      <c r="DX15" s="631"/>
      <c r="DY15" s="631"/>
      <c r="DZ15" s="631"/>
      <c r="EA15" s="631"/>
      <c r="EB15" s="631"/>
      <c r="EC15" s="640"/>
    </row>
    <row r="16" spans="2:143" ht="11.25" customHeight="1">
      <c r="B16" s="627" t="s">
        <v>263</v>
      </c>
      <c r="C16" s="628"/>
      <c r="D16" s="628"/>
      <c r="E16" s="628"/>
      <c r="F16" s="628"/>
      <c r="G16" s="628"/>
      <c r="H16" s="628"/>
      <c r="I16" s="628"/>
      <c r="J16" s="628"/>
      <c r="K16" s="628"/>
      <c r="L16" s="628"/>
      <c r="M16" s="628"/>
      <c r="N16" s="628"/>
      <c r="O16" s="628"/>
      <c r="P16" s="628"/>
      <c r="Q16" s="629"/>
      <c r="R16" s="630">
        <v>9724</v>
      </c>
      <c r="S16" s="631"/>
      <c r="T16" s="631"/>
      <c r="U16" s="631"/>
      <c r="V16" s="631"/>
      <c r="W16" s="631"/>
      <c r="X16" s="631"/>
      <c r="Y16" s="632"/>
      <c r="Z16" s="633">
        <v>0</v>
      </c>
      <c r="AA16" s="633"/>
      <c r="AB16" s="633"/>
      <c r="AC16" s="633"/>
      <c r="AD16" s="634">
        <v>9724</v>
      </c>
      <c r="AE16" s="634"/>
      <c r="AF16" s="634"/>
      <c r="AG16" s="634"/>
      <c r="AH16" s="634"/>
      <c r="AI16" s="634"/>
      <c r="AJ16" s="634"/>
      <c r="AK16" s="634"/>
      <c r="AL16" s="635">
        <v>0.1</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176</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v>65861</v>
      </c>
      <c r="CS16" s="631"/>
      <c r="CT16" s="631"/>
      <c r="CU16" s="631"/>
      <c r="CV16" s="631"/>
      <c r="CW16" s="631"/>
      <c r="CX16" s="631"/>
      <c r="CY16" s="632"/>
      <c r="CZ16" s="633">
        <v>0.2</v>
      </c>
      <c r="DA16" s="633"/>
      <c r="DB16" s="633"/>
      <c r="DC16" s="633"/>
      <c r="DD16" s="639" t="s">
        <v>176</v>
      </c>
      <c r="DE16" s="631"/>
      <c r="DF16" s="631"/>
      <c r="DG16" s="631"/>
      <c r="DH16" s="631"/>
      <c r="DI16" s="631"/>
      <c r="DJ16" s="631"/>
      <c r="DK16" s="631"/>
      <c r="DL16" s="631"/>
      <c r="DM16" s="631"/>
      <c r="DN16" s="631"/>
      <c r="DO16" s="631"/>
      <c r="DP16" s="632"/>
      <c r="DQ16" s="639">
        <v>12549</v>
      </c>
      <c r="DR16" s="631"/>
      <c r="DS16" s="631"/>
      <c r="DT16" s="631"/>
      <c r="DU16" s="631"/>
      <c r="DV16" s="631"/>
      <c r="DW16" s="631"/>
      <c r="DX16" s="631"/>
      <c r="DY16" s="631"/>
      <c r="DZ16" s="631"/>
      <c r="EA16" s="631"/>
      <c r="EB16" s="631"/>
      <c r="EC16" s="640"/>
    </row>
    <row r="17" spans="2:133" ht="11.25" customHeight="1">
      <c r="B17" s="627" t="s">
        <v>266</v>
      </c>
      <c r="C17" s="628"/>
      <c r="D17" s="628"/>
      <c r="E17" s="628"/>
      <c r="F17" s="628"/>
      <c r="G17" s="628"/>
      <c r="H17" s="628"/>
      <c r="I17" s="628"/>
      <c r="J17" s="628"/>
      <c r="K17" s="628"/>
      <c r="L17" s="628"/>
      <c r="M17" s="628"/>
      <c r="N17" s="628"/>
      <c r="O17" s="628"/>
      <c r="P17" s="628"/>
      <c r="Q17" s="629"/>
      <c r="R17" s="630">
        <v>49280</v>
      </c>
      <c r="S17" s="631"/>
      <c r="T17" s="631"/>
      <c r="U17" s="631"/>
      <c r="V17" s="631"/>
      <c r="W17" s="631"/>
      <c r="X17" s="631"/>
      <c r="Y17" s="632"/>
      <c r="Z17" s="633">
        <v>0.2</v>
      </c>
      <c r="AA17" s="633"/>
      <c r="AB17" s="633"/>
      <c r="AC17" s="633"/>
      <c r="AD17" s="634">
        <v>49280</v>
      </c>
      <c r="AE17" s="634"/>
      <c r="AF17" s="634"/>
      <c r="AG17" s="634"/>
      <c r="AH17" s="634"/>
      <c r="AI17" s="634"/>
      <c r="AJ17" s="634"/>
      <c r="AK17" s="634"/>
      <c r="AL17" s="635">
        <v>0.4</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1599644</v>
      </c>
      <c r="CS17" s="631"/>
      <c r="CT17" s="631"/>
      <c r="CU17" s="631"/>
      <c r="CV17" s="631"/>
      <c r="CW17" s="631"/>
      <c r="CX17" s="631"/>
      <c r="CY17" s="632"/>
      <c r="CZ17" s="633">
        <v>5.7</v>
      </c>
      <c r="DA17" s="633"/>
      <c r="DB17" s="633"/>
      <c r="DC17" s="633"/>
      <c r="DD17" s="639" t="s">
        <v>128</v>
      </c>
      <c r="DE17" s="631"/>
      <c r="DF17" s="631"/>
      <c r="DG17" s="631"/>
      <c r="DH17" s="631"/>
      <c r="DI17" s="631"/>
      <c r="DJ17" s="631"/>
      <c r="DK17" s="631"/>
      <c r="DL17" s="631"/>
      <c r="DM17" s="631"/>
      <c r="DN17" s="631"/>
      <c r="DO17" s="631"/>
      <c r="DP17" s="632"/>
      <c r="DQ17" s="639">
        <v>1541226</v>
      </c>
      <c r="DR17" s="631"/>
      <c r="DS17" s="631"/>
      <c r="DT17" s="631"/>
      <c r="DU17" s="631"/>
      <c r="DV17" s="631"/>
      <c r="DW17" s="631"/>
      <c r="DX17" s="631"/>
      <c r="DY17" s="631"/>
      <c r="DZ17" s="631"/>
      <c r="EA17" s="631"/>
      <c r="EB17" s="631"/>
      <c r="EC17" s="640"/>
    </row>
    <row r="18" spans="2:133" ht="11.25" customHeight="1">
      <c r="B18" s="627" t="s">
        <v>269</v>
      </c>
      <c r="C18" s="628"/>
      <c r="D18" s="628"/>
      <c r="E18" s="628"/>
      <c r="F18" s="628"/>
      <c r="G18" s="628"/>
      <c r="H18" s="628"/>
      <c r="I18" s="628"/>
      <c r="J18" s="628"/>
      <c r="K18" s="628"/>
      <c r="L18" s="628"/>
      <c r="M18" s="628"/>
      <c r="N18" s="628"/>
      <c r="O18" s="628"/>
      <c r="P18" s="628"/>
      <c r="Q18" s="629"/>
      <c r="R18" s="630">
        <v>101037</v>
      </c>
      <c r="S18" s="631"/>
      <c r="T18" s="631"/>
      <c r="U18" s="631"/>
      <c r="V18" s="631"/>
      <c r="W18" s="631"/>
      <c r="X18" s="631"/>
      <c r="Y18" s="632"/>
      <c r="Z18" s="633">
        <v>0.3</v>
      </c>
      <c r="AA18" s="633"/>
      <c r="AB18" s="633"/>
      <c r="AC18" s="633"/>
      <c r="AD18" s="634">
        <v>101037</v>
      </c>
      <c r="AE18" s="634"/>
      <c r="AF18" s="634"/>
      <c r="AG18" s="634"/>
      <c r="AH18" s="634"/>
      <c r="AI18" s="634"/>
      <c r="AJ18" s="634"/>
      <c r="AK18" s="634"/>
      <c r="AL18" s="635">
        <v>0.80000001192092896</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176</v>
      </c>
      <c r="DA18" s="633"/>
      <c r="DB18" s="633"/>
      <c r="DC18" s="633"/>
      <c r="DD18" s="639" t="s">
        <v>176</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c r="B19" s="627" t="s">
        <v>272</v>
      </c>
      <c r="C19" s="628"/>
      <c r="D19" s="628"/>
      <c r="E19" s="628"/>
      <c r="F19" s="628"/>
      <c r="G19" s="628"/>
      <c r="H19" s="628"/>
      <c r="I19" s="628"/>
      <c r="J19" s="628"/>
      <c r="K19" s="628"/>
      <c r="L19" s="628"/>
      <c r="M19" s="628"/>
      <c r="N19" s="628"/>
      <c r="O19" s="628"/>
      <c r="P19" s="628"/>
      <c r="Q19" s="629"/>
      <c r="R19" s="630">
        <v>39856</v>
      </c>
      <c r="S19" s="631"/>
      <c r="T19" s="631"/>
      <c r="U19" s="631"/>
      <c r="V19" s="631"/>
      <c r="W19" s="631"/>
      <c r="X19" s="631"/>
      <c r="Y19" s="632"/>
      <c r="Z19" s="633">
        <v>0.1</v>
      </c>
      <c r="AA19" s="633"/>
      <c r="AB19" s="633"/>
      <c r="AC19" s="633"/>
      <c r="AD19" s="634">
        <v>39856</v>
      </c>
      <c r="AE19" s="634"/>
      <c r="AF19" s="634"/>
      <c r="AG19" s="634"/>
      <c r="AH19" s="634"/>
      <c r="AI19" s="634"/>
      <c r="AJ19" s="634"/>
      <c r="AK19" s="634"/>
      <c r="AL19" s="635">
        <v>0.3</v>
      </c>
      <c r="AM19" s="636"/>
      <c r="AN19" s="636"/>
      <c r="AO19" s="637"/>
      <c r="AP19" s="627" t="s">
        <v>273</v>
      </c>
      <c r="AQ19" s="628"/>
      <c r="AR19" s="628"/>
      <c r="AS19" s="628"/>
      <c r="AT19" s="628"/>
      <c r="AU19" s="628"/>
      <c r="AV19" s="628"/>
      <c r="AW19" s="628"/>
      <c r="AX19" s="628"/>
      <c r="AY19" s="628"/>
      <c r="AZ19" s="628"/>
      <c r="BA19" s="628"/>
      <c r="BB19" s="628"/>
      <c r="BC19" s="628"/>
      <c r="BD19" s="628"/>
      <c r="BE19" s="628"/>
      <c r="BF19" s="629"/>
      <c r="BG19" s="630">
        <v>4525</v>
      </c>
      <c r="BH19" s="631"/>
      <c r="BI19" s="631"/>
      <c r="BJ19" s="631"/>
      <c r="BK19" s="631"/>
      <c r="BL19" s="631"/>
      <c r="BM19" s="631"/>
      <c r="BN19" s="632"/>
      <c r="BO19" s="633">
        <v>0.1</v>
      </c>
      <c r="BP19" s="633"/>
      <c r="BQ19" s="633"/>
      <c r="BR19" s="633"/>
      <c r="BS19" s="634" t="s">
        <v>128</v>
      </c>
      <c r="BT19" s="634"/>
      <c r="BU19" s="634"/>
      <c r="BV19" s="634"/>
      <c r="BW19" s="634"/>
      <c r="BX19" s="634"/>
      <c r="BY19" s="634"/>
      <c r="BZ19" s="634"/>
      <c r="CA19" s="634"/>
      <c r="CB19" s="638"/>
      <c r="CD19" s="645" t="s">
        <v>274</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176</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c r="B20" s="627" t="s">
        <v>275</v>
      </c>
      <c r="C20" s="628"/>
      <c r="D20" s="628"/>
      <c r="E20" s="628"/>
      <c r="F20" s="628"/>
      <c r="G20" s="628"/>
      <c r="H20" s="628"/>
      <c r="I20" s="628"/>
      <c r="J20" s="628"/>
      <c r="K20" s="628"/>
      <c r="L20" s="628"/>
      <c r="M20" s="628"/>
      <c r="N20" s="628"/>
      <c r="O20" s="628"/>
      <c r="P20" s="628"/>
      <c r="Q20" s="629"/>
      <c r="R20" s="630">
        <v>3095</v>
      </c>
      <c r="S20" s="631"/>
      <c r="T20" s="631"/>
      <c r="U20" s="631"/>
      <c r="V20" s="631"/>
      <c r="W20" s="631"/>
      <c r="X20" s="631"/>
      <c r="Y20" s="632"/>
      <c r="Z20" s="633">
        <v>0</v>
      </c>
      <c r="AA20" s="633"/>
      <c r="AB20" s="633"/>
      <c r="AC20" s="633"/>
      <c r="AD20" s="634">
        <v>3095</v>
      </c>
      <c r="AE20" s="634"/>
      <c r="AF20" s="634"/>
      <c r="AG20" s="634"/>
      <c r="AH20" s="634"/>
      <c r="AI20" s="634"/>
      <c r="AJ20" s="634"/>
      <c r="AK20" s="634"/>
      <c r="AL20" s="635">
        <v>0</v>
      </c>
      <c r="AM20" s="636"/>
      <c r="AN20" s="636"/>
      <c r="AO20" s="637"/>
      <c r="AP20" s="627" t="s">
        <v>276</v>
      </c>
      <c r="AQ20" s="628"/>
      <c r="AR20" s="628"/>
      <c r="AS20" s="628"/>
      <c r="AT20" s="628"/>
      <c r="AU20" s="628"/>
      <c r="AV20" s="628"/>
      <c r="AW20" s="628"/>
      <c r="AX20" s="628"/>
      <c r="AY20" s="628"/>
      <c r="AZ20" s="628"/>
      <c r="BA20" s="628"/>
      <c r="BB20" s="628"/>
      <c r="BC20" s="628"/>
      <c r="BD20" s="628"/>
      <c r="BE20" s="628"/>
      <c r="BF20" s="629"/>
      <c r="BG20" s="630">
        <v>4525</v>
      </c>
      <c r="BH20" s="631"/>
      <c r="BI20" s="631"/>
      <c r="BJ20" s="631"/>
      <c r="BK20" s="631"/>
      <c r="BL20" s="631"/>
      <c r="BM20" s="631"/>
      <c r="BN20" s="632"/>
      <c r="BO20" s="633">
        <v>0.1</v>
      </c>
      <c r="BP20" s="633"/>
      <c r="BQ20" s="633"/>
      <c r="BR20" s="633"/>
      <c r="BS20" s="634" t="s">
        <v>176</v>
      </c>
      <c r="BT20" s="634"/>
      <c r="BU20" s="634"/>
      <c r="BV20" s="634"/>
      <c r="BW20" s="634"/>
      <c r="BX20" s="634"/>
      <c r="BY20" s="634"/>
      <c r="BZ20" s="634"/>
      <c r="CA20" s="634"/>
      <c r="CB20" s="638"/>
      <c r="CD20" s="645" t="s">
        <v>277</v>
      </c>
      <c r="CE20" s="646"/>
      <c r="CF20" s="646"/>
      <c r="CG20" s="646"/>
      <c r="CH20" s="646"/>
      <c r="CI20" s="646"/>
      <c r="CJ20" s="646"/>
      <c r="CK20" s="646"/>
      <c r="CL20" s="646"/>
      <c r="CM20" s="646"/>
      <c r="CN20" s="646"/>
      <c r="CO20" s="646"/>
      <c r="CP20" s="646"/>
      <c r="CQ20" s="647"/>
      <c r="CR20" s="630">
        <v>28275364</v>
      </c>
      <c r="CS20" s="631"/>
      <c r="CT20" s="631"/>
      <c r="CU20" s="631"/>
      <c r="CV20" s="631"/>
      <c r="CW20" s="631"/>
      <c r="CX20" s="631"/>
      <c r="CY20" s="632"/>
      <c r="CZ20" s="633">
        <v>100</v>
      </c>
      <c r="DA20" s="633"/>
      <c r="DB20" s="633"/>
      <c r="DC20" s="633"/>
      <c r="DD20" s="639">
        <v>4832372</v>
      </c>
      <c r="DE20" s="631"/>
      <c r="DF20" s="631"/>
      <c r="DG20" s="631"/>
      <c r="DH20" s="631"/>
      <c r="DI20" s="631"/>
      <c r="DJ20" s="631"/>
      <c r="DK20" s="631"/>
      <c r="DL20" s="631"/>
      <c r="DM20" s="631"/>
      <c r="DN20" s="631"/>
      <c r="DO20" s="631"/>
      <c r="DP20" s="632"/>
      <c r="DQ20" s="639">
        <v>14668867</v>
      </c>
      <c r="DR20" s="631"/>
      <c r="DS20" s="631"/>
      <c r="DT20" s="631"/>
      <c r="DU20" s="631"/>
      <c r="DV20" s="631"/>
      <c r="DW20" s="631"/>
      <c r="DX20" s="631"/>
      <c r="DY20" s="631"/>
      <c r="DZ20" s="631"/>
      <c r="EA20" s="631"/>
      <c r="EB20" s="631"/>
      <c r="EC20" s="640"/>
    </row>
    <row r="21" spans="2:133" ht="11.25" customHeight="1">
      <c r="B21" s="627" t="s">
        <v>278</v>
      </c>
      <c r="C21" s="628"/>
      <c r="D21" s="628"/>
      <c r="E21" s="628"/>
      <c r="F21" s="628"/>
      <c r="G21" s="628"/>
      <c r="H21" s="628"/>
      <c r="I21" s="628"/>
      <c r="J21" s="628"/>
      <c r="K21" s="628"/>
      <c r="L21" s="628"/>
      <c r="M21" s="628"/>
      <c r="N21" s="628"/>
      <c r="O21" s="628"/>
      <c r="P21" s="628"/>
      <c r="Q21" s="629"/>
      <c r="R21" s="630">
        <v>2932</v>
      </c>
      <c r="S21" s="631"/>
      <c r="T21" s="631"/>
      <c r="U21" s="631"/>
      <c r="V21" s="631"/>
      <c r="W21" s="631"/>
      <c r="X21" s="631"/>
      <c r="Y21" s="632"/>
      <c r="Z21" s="633">
        <v>0</v>
      </c>
      <c r="AA21" s="633"/>
      <c r="AB21" s="633"/>
      <c r="AC21" s="633"/>
      <c r="AD21" s="634">
        <v>2932</v>
      </c>
      <c r="AE21" s="634"/>
      <c r="AF21" s="634"/>
      <c r="AG21" s="634"/>
      <c r="AH21" s="634"/>
      <c r="AI21" s="634"/>
      <c r="AJ21" s="634"/>
      <c r="AK21" s="634"/>
      <c r="AL21" s="635">
        <v>0</v>
      </c>
      <c r="AM21" s="636"/>
      <c r="AN21" s="636"/>
      <c r="AO21" s="637"/>
      <c r="AP21" s="649" t="s">
        <v>279</v>
      </c>
      <c r="AQ21" s="650"/>
      <c r="AR21" s="650"/>
      <c r="AS21" s="650"/>
      <c r="AT21" s="650"/>
      <c r="AU21" s="650"/>
      <c r="AV21" s="650"/>
      <c r="AW21" s="650"/>
      <c r="AX21" s="650"/>
      <c r="AY21" s="650"/>
      <c r="AZ21" s="650"/>
      <c r="BA21" s="650"/>
      <c r="BB21" s="650"/>
      <c r="BC21" s="650"/>
      <c r="BD21" s="650"/>
      <c r="BE21" s="650"/>
      <c r="BF21" s="651"/>
      <c r="BG21" s="630">
        <v>4525</v>
      </c>
      <c r="BH21" s="631"/>
      <c r="BI21" s="631"/>
      <c r="BJ21" s="631"/>
      <c r="BK21" s="631"/>
      <c r="BL21" s="631"/>
      <c r="BM21" s="631"/>
      <c r="BN21" s="632"/>
      <c r="BO21" s="633">
        <v>0.1</v>
      </c>
      <c r="BP21" s="633"/>
      <c r="BQ21" s="633"/>
      <c r="BR21" s="633"/>
      <c r="BS21" s="634" t="s">
        <v>128</v>
      </c>
      <c r="BT21" s="634"/>
      <c r="BU21" s="634"/>
      <c r="BV21" s="634"/>
      <c r="BW21" s="634"/>
      <c r="BX21" s="634"/>
      <c r="BY21" s="634"/>
      <c r="BZ21" s="634"/>
      <c r="CA21" s="634"/>
      <c r="CB21" s="638"/>
      <c r="CD21" s="657"/>
      <c r="CE21" s="658"/>
      <c r="CF21" s="658"/>
      <c r="CG21" s="658"/>
      <c r="CH21" s="658"/>
      <c r="CI21" s="658"/>
      <c r="CJ21" s="658"/>
      <c r="CK21" s="658"/>
      <c r="CL21" s="658"/>
      <c r="CM21" s="658"/>
      <c r="CN21" s="658"/>
      <c r="CO21" s="658"/>
      <c r="CP21" s="658"/>
      <c r="CQ21" s="659"/>
      <c r="CR21" s="660"/>
      <c r="CS21" s="653"/>
      <c r="CT21" s="653"/>
      <c r="CU21" s="653"/>
      <c r="CV21" s="653"/>
      <c r="CW21" s="653"/>
      <c r="CX21" s="653"/>
      <c r="CY21" s="661"/>
      <c r="CZ21" s="662"/>
      <c r="DA21" s="662"/>
      <c r="DB21" s="662"/>
      <c r="DC21" s="662"/>
      <c r="DD21" s="652"/>
      <c r="DE21" s="653"/>
      <c r="DF21" s="653"/>
      <c r="DG21" s="653"/>
      <c r="DH21" s="653"/>
      <c r="DI21" s="653"/>
      <c r="DJ21" s="653"/>
      <c r="DK21" s="653"/>
      <c r="DL21" s="653"/>
      <c r="DM21" s="653"/>
      <c r="DN21" s="653"/>
      <c r="DO21" s="653"/>
      <c r="DP21" s="661"/>
      <c r="DQ21" s="652"/>
      <c r="DR21" s="653"/>
      <c r="DS21" s="653"/>
      <c r="DT21" s="653"/>
      <c r="DU21" s="653"/>
      <c r="DV21" s="653"/>
      <c r="DW21" s="653"/>
      <c r="DX21" s="653"/>
      <c r="DY21" s="653"/>
      <c r="DZ21" s="653"/>
      <c r="EA21" s="653"/>
      <c r="EB21" s="653"/>
      <c r="EC21" s="654"/>
    </row>
    <row r="22" spans="2:133" ht="11.25" customHeight="1">
      <c r="B22" s="666" t="s">
        <v>280</v>
      </c>
      <c r="C22" s="667"/>
      <c r="D22" s="667"/>
      <c r="E22" s="667"/>
      <c r="F22" s="667"/>
      <c r="G22" s="667"/>
      <c r="H22" s="667"/>
      <c r="I22" s="667"/>
      <c r="J22" s="667"/>
      <c r="K22" s="667"/>
      <c r="L22" s="667"/>
      <c r="M22" s="667"/>
      <c r="N22" s="667"/>
      <c r="O22" s="667"/>
      <c r="P22" s="667"/>
      <c r="Q22" s="668"/>
      <c r="R22" s="630">
        <v>55154</v>
      </c>
      <c r="S22" s="631"/>
      <c r="T22" s="631"/>
      <c r="U22" s="631"/>
      <c r="V22" s="631"/>
      <c r="W22" s="631"/>
      <c r="X22" s="631"/>
      <c r="Y22" s="632"/>
      <c r="Z22" s="633">
        <v>0.2</v>
      </c>
      <c r="AA22" s="633"/>
      <c r="AB22" s="633"/>
      <c r="AC22" s="633"/>
      <c r="AD22" s="634">
        <v>55154</v>
      </c>
      <c r="AE22" s="634"/>
      <c r="AF22" s="634"/>
      <c r="AG22" s="634"/>
      <c r="AH22" s="634"/>
      <c r="AI22" s="634"/>
      <c r="AJ22" s="634"/>
      <c r="AK22" s="634"/>
      <c r="AL22" s="635">
        <v>0.40000000596046448</v>
      </c>
      <c r="AM22" s="636"/>
      <c r="AN22" s="636"/>
      <c r="AO22" s="637"/>
      <c r="AP22" s="649" t="s">
        <v>281</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c r="B23" s="627" t="s">
        <v>283</v>
      </c>
      <c r="C23" s="628"/>
      <c r="D23" s="628"/>
      <c r="E23" s="628"/>
      <c r="F23" s="628"/>
      <c r="G23" s="628"/>
      <c r="H23" s="628"/>
      <c r="I23" s="628"/>
      <c r="J23" s="628"/>
      <c r="K23" s="628"/>
      <c r="L23" s="628"/>
      <c r="M23" s="628"/>
      <c r="N23" s="628"/>
      <c r="O23" s="628"/>
      <c r="P23" s="628"/>
      <c r="Q23" s="629"/>
      <c r="R23" s="630">
        <v>6622372</v>
      </c>
      <c r="S23" s="631"/>
      <c r="T23" s="631"/>
      <c r="U23" s="631"/>
      <c r="V23" s="631"/>
      <c r="W23" s="631"/>
      <c r="X23" s="631"/>
      <c r="Y23" s="632"/>
      <c r="Z23" s="633">
        <v>22.8</v>
      </c>
      <c r="AA23" s="633"/>
      <c r="AB23" s="633"/>
      <c r="AC23" s="633"/>
      <c r="AD23" s="634">
        <v>5732124</v>
      </c>
      <c r="AE23" s="634"/>
      <c r="AF23" s="634"/>
      <c r="AG23" s="634"/>
      <c r="AH23" s="634"/>
      <c r="AI23" s="634"/>
      <c r="AJ23" s="634"/>
      <c r="AK23" s="634"/>
      <c r="AL23" s="635">
        <v>45.9</v>
      </c>
      <c r="AM23" s="636"/>
      <c r="AN23" s="636"/>
      <c r="AO23" s="637"/>
      <c r="AP23" s="649" t="s">
        <v>284</v>
      </c>
      <c r="AQ23" s="650"/>
      <c r="AR23" s="650"/>
      <c r="AS23" s="650"/>
      <c r="AT23" s="650"/>
      <c r="AU23" s="650"/>
      <c r="AV23" s="650"/>
      <c r="AW23" s="650"/>
      <c r="AX23" s="650"/>
      <c r="AY23" s="650"/>
      <c r="AZ23" s="650"/>
      <c r="BA23" s="650"/>
      <c r="BB23" s="650"/>
      <c r="BC23" s="650"/>
      <c r="BD23" s="650"/>
      <c r="BE23" s="650"/>
      <c r="BF23" s="651"/>
      <c r="BG23" s="630" t="s">
        <v>128</v>
      </c>
      <c r="BH23" s="631"/>
      <c r="BI23" s="631"/>
      <c r="BJ23" s="631"/>
      <c r="BK23" s="631"/>
      <c r="BL23" s="631"/>
      <c r="BM23" s="631"/>
      <c r="BN23" s="632"/>
      <c r="BO23" s="633" t="s">
        <v>128</v>
      </c>
      <c r="BP23" s="633"/>
      <c r="BQ23" s="633"/>
      <c r="BR23" s="633"/>
      <c r="BS23" s="634" t="s">
        <v>128</v>
      </c>
      <c r="BT23" s="634"/>
      <c r="BU23" s="634"/>
      <c r="BV23" s="634"/>
      <c r="BW23" s="634"/>
      <c r="BX23" s="634"/>
      <c r="BY23" s="634"/>
      <c r="BZ23" s="634"/>
      <c r="CA23" s="634"/>
      <c r="CB23" s="638"/>
      <c r="CD23" s="612" t="s">
        <v>224</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3" t="s">
        <v>288</v>
      </c>
      <c r="DM23" s="664"/>
      <c r="DN23" s="664"/>
      <c r="DO23" s="664"/>
      <c r="DP23" s="664"/>
      <c r="DQ23" s="664"/>
      <c r="DR23" s="664"/>
      <c r="DS23" s="664"/>
      <c r="DT23" s="664"/>
      <c r="DU23" s="664"/>
      <c r="DV23" s="665"/>
      <c r="DW23" s="612" t="s">
        <v>289</v>
      </c>
      <c r="DX23" s="613"/>
      <c r="DY23" s="613"/>
      <c r="DZ23" s="613"/>
      <c r="EA23" s="613"/>
      <c r="EB23" s="613"/>
      <c r="EC23" s="614"/>
    </row>
    <row r="24" spans="2:133" ht="11.25" customHeight="1">
      <c r="B24" s="627" t="s">
        <v>290</v>
      </c>
      <c r="C24" s="628"/>
      <c r="D24" s="628"/>
      <c r="E24" s="628"/>
      <c r="F24" s="628"/>
      <c r="G24" s="628"/>
      <c r="H24" s="628"/>
      <c r="I24" s="628"/>
      <c r="J24" s="628"/>
      <c r="K24" s="628"/>
      <c r="L24" s="628"/>
      <c r="M24" s="628"/>
      <c r="N24" s="628"/>
      <c r="O24" s="628"/>
      <c r="P24" s="628"/>
      <c r="Q24" s="629"/>
      <c r="R24" s="630">
        <v>5732124</v>
      </c>
      <c r="S24" s="631"/>
      <c r="T24" s="631"/>
      <c r="U24" s="631"/>
      <c r="V24" s="631"/>
      <c r="W24" s="631"/>
      <c r="X24" s="631"/>
      <c r="Y24" s="632"/>
      <c r="Z24" s="633">
        <v>19.8</v>
      </c>
      <c r="AA24" s="633"/>
      <c r="AB24" s="633"/>
      <c r="AC24" s="633"/>
      <c r="AD24" s="634">
        <v>5732124</v>
      </c>
      <c r="AE24" s="634"/>
      <c r="AF24" s="634"/>
      <c r="AG24" s="634"/>
      <c r="AH24" s="634"/>
      <c r="AI24" s="634"/>
      <c r="AJ24" s="634"/>
      <c r="AK24" s="634"/>
      <c r="AL24" s="635">
        <v>45.9</v>
      </c>
      <c r="AM24" s="636"/>
      <c r="AN24" s="636"/>
      <c r="AO24" s="637"/>
      <c r="AP24" s="649" t="s">
        <v>291</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292</v>
      </c>
      <c r="CE24" s="642"/>
      <c r="CF24" s="642"/>
      <c r="CG24" s="642"/>
      <c r="CH24" s="642"/>
      <c r="CI24" s="642"/>
      <c r="CJ24" s="642"/>
      <c r="CK24" s="642"/>
      <c r="CL24" s="642"/>
      <c r="CM24" s="642"/>
      <c r="CN24" s="642"/>
      <c r="CO24" s="642"/>
      <c r="CP24" s="642"/>
      <c r="CQ24" s="643"/>
      <c r="CR24" s="619">
        <v>13270158</v>
      </c>
      <c r="CS24" s="620"/>
      <c r="CT24" s="620"/>
      <c r="CU24" s="620"/>
      <c r="CV24" s="620"/>
      <c r="CW24" s="620"/>
      <c r="CX24" s="620"/>
      <c r="CY24" s="621"/>
      <c r="CZ24" s="624">
        <v>46.9</v>
      </c>
      <c r="DA24" s="625"/>
      <c r="DB24" s="625"/>
      <c r="DC24" s="644"/>
      <c r="DD24" s="669">
        <v>6328878</v>
      </c>
      <c r="DE24" s="620"/>
      <c r="DF24" s="620"/>
      <c r="DG24" s="620"/>
      <c r="DH24" s="620"/>
      <c r="DI24" s="620"/>
      <c r="DJ24" s="620"/>
      <c r="DK24" s="621"/>
      <c r="DL24" s="669">
        <v>6093835</v>
      </c>
      <c r="DM24" s="620"/>
      <c r="DN24" s="620"/>
      <c r="DO24" s="620"/>
      <c r="DP24" s="620"/>
      <c r="DQ24" s="620"/>
      <c r="DR24" s="620"/>
      <c r="DS24" s="620"/>
      <c r="DT24" s="620"/>
      <c r="DU24" s="620"/>
      <c r="DV24" s="621"/>
      <c r="DW24" s="624">
        <v>46.9</v>
      </c>
      <c r="DX24" s="625"/>
      <c r="DY24" s="625"/>
      <c r="DZ24" s="625"/>
      <c r="EA24" s="625"/>
      <c r="EB24" s="625"/>
      <c r="EC24" s="626"/>
    </row>
    <row r="25" spans="2:133" ht="11.25" customHeight="1">
      <c r="B25" s="627" t="s">
        <v>293</v>
      </c>
      <c r="C25" s="628"/>
      <c r="D25" s="628"/>
      <c r="E25" s="628"/>
      <c r="F25" s="628"/>
      <c r="G25" s="628"/>
      <c r="H25" s="628"/>
      <c r="I25" s="628"/>
      <c r="J25" s="628"/>
      <c r="K25" s="628"/>
      <c r="L25" s="628"/>
      <c r="M25" s="628"/>
      <c r="N25" s="628"/>
      <c r="O25" s="628"/>
      <c r="P25" s="628"/>
      <c r="Q25" s="629"/>
      <c r="R25" s="630">
        <v>890248</v>
      </c>
      <c r="S25" s="631"/>
      <c r="T25" s="631"/>
      <c r="U25" s="631"/>
      <c r="V25" s="631"/>
      <c r="W25" s="631"/>
      <c r="X25" s="631"/>
      <c r="Y25" s="632"/>
      <c r="Z25" s="633">
        <v>3.1</v>
      </c>
      <c r="AA25" s="633"/>
      <c r="AB25" s="633"/>
      <c r="AC25" s="633"/>
      <c r="AD25" s="634" t="s">
        <v>176</v>
      </c>
      <c r="AE25" s="634"/>
      <c r="AF25" s="634"/>
      <c r="AG25" s="634"/>
      <c r="AH25" s="634"/>
      <c r="AI25" s="634"/>
      <c r="AJ25" s="634"/>
      <c r="AK25" s="634"/>
      <c r="AL25" s="635" t="s">
        <v>128</v>
      </c>
      <c r="AM25" s="636"/>
      <c r="AN25" s="636"/>
      <c r="AO25" s="637"/>
      <c r="AP25" s="649" t="s">
        <v>294</v>
      </c>
      <c r="AQ25" s="650"/>
      <c r="AR25" s="650"/>
      <c r="AS25" s="650"/>
      <c r="AT25" s="650"/>
      <c r="AU25" s="650"/>
      <c r="AV25" s="650"/>
      <c r="AW25" s="650"/>
      <c r="AX25" s="650"/>
      <c r="AY25" s="650"/>
      <c r="AZ25" s="650"/>
      <c r="BA25" s="650"/>
      <c r="BB25" s="650"/>
      <c r="BC25" s="650"/>
      <c r="BD25" s="650"/>
      <c r="BE25" s="650"/>
      <c r="BF25" s="651"/>
      <c r="BG25" s="630" t="s">
        <v>176</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295</v>
      </c>
      <c r="CE25" s="646"/>
      <c r="CF25" s="646"/>
      <c r="CG25" s="646"/>
      <c r="CH25" s="646"/>
      <c r="CI25" s="646"/>
      <c r="CJ25" s="646"/>
      <c r="CK25" s="646"/>
      <c r="CL25" s="646"/>
      <c r="CM25" s="646"/>
      <c r="CN25" s="646"/>
      <c r="CO25" s="646"/>
      <c r="CP25" s="646"/>
      <c r="CQ25" s="647"/>
      <c r="CR25" s="630">
        <v>2942031</v>
      </c>
      <c r="CS25" s="655"/>
      <c r="CT25" s="655"/>
      <c r="CU25" s="655"/>
      <c r="CV25" s="655"/>
      <c r="CW25" s="655"/>
      <c r="CX25" s="655"/>
      <c r="CY25" s="656"/>
      <c r="CZ25" s="635">
        <v>10.4</v>
      </c>
      <c r="DA25" s="670"/>
      <c r="DB25" s="670"/>
      <c r="DC25" s="672"/>
      <c r="DD25" s="639">
        <v>2673504</v>
      </c>
      <c r="DE25" s="655"/>
      <c r="DF25" s="655"/>
      <c r="DG25" s="655"/>
      <c r="DH25" s="655"/>
      <c r="DI25" s="655"/>
      <c r="DJ25" s="655"/>
      <c r="DK25" s="656"/>
      <c r="DL25" s="639">
        <v>2472028</v>
      </c>
      <c r="DM25" s="655"/>
      <c r="DN25" s="655"/>
      <c r="DO25" s="655"/>
      <c r="DP25" s="655"/>
      <c r="DQ25" s="655"/>
      <c r="DR25" s="655"/>
      <c r="DS25" s="655"/>
      <c r="DT25" s="655"/>
      <c r="DU25" s="655"/>
      <c r="DV25" s="656"/>
      <c r="DW25" s="635">
        <v>19</v>
      </c>
      <c r="DX25" s="670"/>
      <c r="DY25" s="670"/>
      <c r="DZ25" s="670"/>
      <c r="EA25" s="670"/>
      <c r="EB25" s="670"/>
      <c r="EC25" s="671"/>
    </row>
    <row r="26" spans="2:133" ht="11.25" customHeight="1">
      <c r="B26" s="627" t="s">
        <v>296</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5" t="s">
        <v>128</v>
      </c>
      <c r="AM26" s="636"/>
      <c r="AN26" s="636"/>
      <c r="AO26" s="637"/>
      <c r="AP26" s="649" t="s">
        <v>297</v>
      </c>
      <c r="AQ26" s="673"/>
      <c r="AR26" s="673"/>
      <c r="AS26" s="673"/>
      <c r="AT26" s="673"/>
      <c r="AU26" s="673"/>
      <c r="AV26" s="673"/>
      <c r="AW26" s="673"/>
      <c r="AX26" s="673"/>
      <c r="AY26" s="673"/>
      <c r="AZ26" s="673"/>
      <c r="BA26" s="673"/>
      <c r="BB26" s="673"/>
      <c r="BC26" s="673"/>
      <c r="BD26" s="673"/>
      <c r="BE26" s="673"/>
      <c r="BF26" s="651"/>
      <c r="BG26" s="630" t="s">
        <v>128</v>
      </c>
      <c r="BH26" s="631"/>
      <c r="BI26" s="631"/>
      <c r="BJ26" s="631"/>
      <c r="BK26" s="631"/>
      <c r="BL26" s="631"/>
      <c r="BM26" s="631"/>
      <c r="BN26" s="632"/>
      <c r="BO26" s="633" t="s">
        <v>128</v>
      </c>
      <c r="BP26" s="633"/>
      <c r="BQ26" s="633"/>
      <c r="BR26" s="633"/>
      <c r="BS26" s="634" t="s">
        <v>176</v>
      </c>
      <c r="BT26" s="634"/>
      <c r="BU26" s="634"/>
      <c r="BV26" s="634"/>
      <c r="BW26" s="634"/>
      <c r="BX26" s="634"/>
      <c r="BY26" s="634"/>
      <c r="BZ26" s="634"/>
      <c r="CA26" s="634"/>
      <c r="CB26" s="638"/>
      <c r="CD26" s="645" t="s">
        <v>298</v>
      </c>
      <c r="CE26" s="646"/>
      <c r="CF26" s="646"/>
      <c r="CG26" s="646"/>
      <c r="CH26" s="646"/>
      <c r="CI26" s="646"/>
      <c r="CJ26" s="646"/>
      <c r="CK26" s="646"/>
      <c r="CL26" s="646"/>
      <c r="CM26" s="646"/>
      <c r="CN26" s="646"/>
      <c r="CO26" s="646"/>
      <c r="CP26" s="646"/>
      <c r="CQ26" s="647"/>
      <c r="CR26" s="630">
        <v>1820756</v>
      </c>
      <c r="CS26" s="631"/>
      <c r="CT26" s="631"/>
      <c r="CU26" s="631"/>
      <c r="CV26" s="631"/>
      <c r="CW26" s="631"/>
      <c r="CX26" s="631"/>
      <c r="CY26" s="632"/>
      <c r="CZ26" s="635">
        <v>6.4</v>
      </c>
      <c r="DA26" s="670"/>
      <c r="DB26" s="670"/>
      <c r="DC26" s="672"/>
      <c r="DD26" s="639">
        <v>1658731</v>
      </c>
      <c r="DE26" s="631"/>
      <c r="DF26" s="631"/>
      <c r="DG26" s="631"/>
      <c r="DH26" s="631"/>
      <c r="DI26" s="631"/>
      <c r="DJ26" s="631"/>
      <c r="DK26" s="632"/>
      <c r="DL26" s="639" t="s">
        <v>176</v>
      </c>
      <c r="DM26" s="631"/>
      <c r="DN26" s="631"/>
      <c r="DO26" s="631"/>
      <c r="DP26" s="631"/>
      <c r="DQ26" s="631"/>
      <c r="DR26" s="631"/>
      <c r="DS26" s="631"/>
      <c r="DT26" s="631"/>
      <c r="DU26" s="631"/>
      <c r="DV26" s="632"/>
      <c r="DW26" s="635" t="s">
        <v>128</v>
      </c>
      <c r="DX26" s="670"/>
      <c r="DY26" s="670"/>
      <c r="DZ26" s="670"/>
      <c r="EA26" s="670"/>
      <c r="EB26" s="670"/>
      <c r="EC26" s="671"/>
    </row>
    <row r="27" spans="2:133" ht="11.25" customHeight="1">
      <c r="B27" s="627" t="s">
        <v>299</v>
      </c>
      <c r="C27" s="628"/>
      <c r="D27" s="628"/>
      <c r="E27" s="628"/>
      <c r="F27" s="628"/>
      <c r="G27" s="628"/>
      <c r="H27" s="628"/>
      <c r="I27" s="628"/>
      <c r="J27" s="628"/>
      <c r="K27" s="628"/>
      <c r="L27" s="628"/>
      <c r="M27" s="628"/>
      <c r="N27" s="628"/>
      <c r="O27" s="628"/>
      <c r="P27" s="628"/>
      <c r="Q27" s="629"/>
      <c r="R27" s="630">
        <v>13356177</v>
      </c>
      <c r="S27" s="631"/>
      <c r="T27" s="631"/>
      <c r="U27" s="631"/>
      <c r="V27" s="631"/>
      <c r="W27" s="631"/>
      <c r="X27" s="631"/>
      <c r="Y27" s="632"/>
      <c r="Z27" s="633">
        <v>46.1</v>
      </c>
      <c r="AA27" s="633"/>
      <c r="AB27" s="633"/>
      <c r="AC27" s="633"/>
      <c r="AD27" s="634">
        <v>12465929</v>
      </c>
      <c r="AE27" s="634"/>
      <c r="AF27" s="634"/>
      <c r="AG27" s="634"/>
      <c r="AH27" s="634"/>
      <c r="AI27" s="634"/>
      <c r="AJ27" s="634"/>
      <c r="AK27" s="634"/>
      <c r="AL27" s="635">
        <v>99.699996948242188</v>
      </c>
      <c r="AM27" s="636"/>
      <c r="AN27" s="636"/>
      <c r="AO27" s="637"/>
      <c r="AP27" s="627" t="s">
        <v>300</v>
      </c>
      <c r="AQ27" s="628"/>
      <c r="AR27" s="628"/>
      <c r="AS27" s="628"/>
      <c r="AT27" s="628"/>
      <c r="AU27" s="628"/>
      <c r="AV27" s="628"/>
      <c r="AW27" s="628"/>
      <c r="AX27" s="628"/>
      <c r="AY27" s="628"/>
      <c r="AZ27" s="628"/>
      <c r="BA27" s="628"/>
      <c r="BB27" s="628"/>
      <c r="BC27" s="628"/>
      <c r="BD27" s="628"/>
      <c r="BE27" s="628"/>
      <c r="BF27" s="629"/>
      <c r="BG27" s="630">
        <v>5199587</v>
      </c>
      <c r="BH27" s="631"/>
      <c r="BI27" s="631"/>
      <c r="BJ27" s="631"/>
      <c r="BK27" s="631"/>
      <c r="BL27" s="631"/>
      <c r="BM27" s="631"/>
      <c r="BN27" s="632"/>
      <c r="BO27" s="633">
        <v>100</v>
      </c>
      <c r="BP27" s="633"/>
      <c r="BQ27" s="633"/>
      <c r="BR27" s="633"/>
      <c r="BS27" s="634">
        <v>239261</v>
      </c>
      <c r="BT27" s="634"/>
      <c r="BU27" s="634"/>
      <c r="BV27" s="634"/>
      <c r="BW27" s="634"/>
      <c r="BX27" s="634"/>
      <c r="BY27" s="634"/>
      <c r="BZ27" s="634"/>
      <c r="CA27" s="634"/>
      <c r="CB27" s="638"/>
      <c r="CD27" s="645" t="s">
        <v>301</v>
      </c>
      <c r="CE27" s="646"/>
      <c r="CF27" s="646"/>
      <c r="CG27" s="646"/>
      <c r="CH27" s="646"/>
      <c r="CI27" s="646"/>
      <c r="CJ27" s="646"/>
      <c r="CK27" s="646"/>
      <c r="CL27" s="646"/>
      <c r="CM27" s="646"/>
      <c r="CN27" s="646"/>
      <c r="CO27" s="646"/>
      <c r="CP27" s="646"/>
      <c r="CQ27" s="647"/>
      <c r="CR27" s="630">
        <v>8728483</v>
      </c>
      <c r="CS27" s="655"/>
      <c r="CT27" s="655"/>
      <c r="CU27" s="655"/>
      <c r="CV27" s="655"/>
      <c r="CW27" s="655"/>
      <c r="CX27" s="655"/>
      <c r="CY27" s="656"/>
      <c r="CZ27" s="635">
        <v>30.9</v>
      </c>
      <c r="DA27" s="670"/>
      <c r="DB27" s="670"/>
      <c r="DC27" s="672"/>
      <c r="DD27" s="639">
        <v>2114148</v>
      </c>
      <c r="DE27" s="655"/>
      <c r="DF27" s="655"/>
      <c r="DG27" s="655"/>
      <c r="DH27" s="655"/>
      <c r="DI27" s="655"/>
      <c r="DJ27" s="655"/>
      <c r="DK27" s="656"/>
      <c r="DL27" s="639">
        <v>2086581</v>
      </c>
      <c r="DM27" s="655"/>
      <c r="DN27" s="655"/>
      <c r="DO27" s="655"/>
      <c r="DP27" s="655"/>
      <c r="DQ27" s="655"/>
      <c r="DR27" s="655"/>
      <c r="DS27" s="655"/>
      <c r="DT27" s="655"/>
      <c r="DU27" s="655"/>
      <c r="DV27" s="656"/>
      <c r="DW27" s="635">
        <v>16.100000000000001</v>
      </c>
      <c r="DX27" s="670"/>
      <c r="DY27" s="670"/>
      <c r="DZ27" s="670"/>
      <c r="EA27" s="670"/>
      <c r="EB27" s="670"/>
      <c r="EC27" s="671"/>
    </row>
    <row r="28" spans="2:133" ht="11.25" customHeight="1">
      <c r="B28" s="627" t="s">
        <v>302</v>
      </c>
      <c r="C28" s="628"/>
      <c r="D28" s="628"/>
      <c r="E28" s="628"/>
      <c r="F28" s="628"/>
      <c r="G28" s="628"/>
      <c r="H28" s="628"/>
      <c r="I28" s="628"/>
      <c r="J28" s="628"/>
      <c r="K28" s="628"/>
      <c r="L28" s="628"/>
      <c r="M28" s="628"/>
      <c r="N28" s="628"/>
      <c r="O28" s="628"/>
      <c r="P28" s="628"/>
      <c r="Q28" s="629"/>
      <c r="R28" s="630">
        <v>7525</v>
      </c>
      <c r="S28" s="631"/>
      <c r="T28" s="631"/>
      <c r="U28" s="631"/>
      <c r="V28" s="631"/>
      <c r="W28" s="631"/>
      <c r="X28" s="631"/>
      <c r="Y28" s="632"/>
      <c r="Z28" s="633">
        <v>0</v>
      </c>
      <c r="AA28" s="633"/>
      <c r="AB28" s="633"/>
      <c r="AC28" s="633"/>
      <c r="AD28" s="634">
        <v>7525</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303</v>
      </c>
      <c r="CE28" s="646"/>
      <c r="CF28" s="646"/>
      <c r="CG28" s="646"/>
      <c r="CH28" s="646"/>
      <c r="CI28" s="646"/>
      <c r="CJ28" s="646"/>
      <c r="CK28" s="646"/>
      <c r="CL28" s="646"/>
      <c r="CM28" s="646"/>
      <c r="CN28" s="646"/>
      <c r="CO28" s="646"/>
      <c r="CP28" s="646"/>
      <c r="CQ28" s="647"/>
      <c r="CR28" s="630">
        <v>1599644</v>
      </c>
      <c r="CS28" s="631"/>
      <c r="CT28" s="631"/>
      <c r="CU28" s="631"/>
      <c r="CV28" s="631"/>
      <c r="CW28" s="631"/>
      <c r="CX28" s="631"/>
      <c r="CY28" s="632"/>
      <c r="CZ28" s="635">
        <v>5.7</v>
      </c>
      <c r="DA28" s="670"/>
      <c r="DB28" s="670"/>
      <c r="DC28" s="672"/>
      <c r="DD28" s="639">
        <v>1541226</v>
      </c>
      <c r="DE28" s="631"/>
      <c r="DF28" s="631"/>
      <c r="DG28" s="631"/>
      <c r="DH28" s="631"/>
      <c r="DI28" s="631"/>
      <c r="DJ28" s="631"/>
      <c r="DK28" s="632"/>
      <c r="DL28" s="639">
        <v>1535226</v>
      </c>
      <c r="DM28" s="631"/>
      <c r="DN28" s="631"/>
      <c r="DO28" s="631"/>
      <c r="DP28" s="631"/>
      <c r="DQ28" s="631"/>
      <c r="DR28" s="631"/>
      <c r="DS28" s="631"/>
      <c r="DT28" s="631"/>
      <c r="DU28" s="631"/>
      <c r="DV28" s="632"/>
      <c r="DW28" s="635">
        <v>11.8</v>
      </c>
      <c r="DX28" s="670"/>
      <c r="DY28" s="670"/>
      <c r="DZ28" s="670"/>
      <c r="EA28" s="670"/>
      <c r="EB28" s="670"/>
      <c r="EC28" s="671"/>
    </row>
    <row r="29" spans="2:133" ht="11.25" customHeight="1">
      <c r="B29" s="627" t="s">
        <v>304</v>
      </c>
      <c r="C29" s="628"/>
      <c r="D29" s="628"/>
      <c r="E29" s="628"/>
      <c r="F29" s="628"/>
      <c r="G29" s="628"/>
      <c r="H29" s="628"/>
      <c r="I29" s="628"/>
      <c r="J29" s="628"/>
      <c r="K29" s="628"/>
      <c r="L29" s="628"/>
      <c r="M29" s="628"/>
      <c r="N29" s="628"/>
      <c r="O29" s="628"/>
      <c r="P29" s="628"/>
      <c r="Q29" s="629"/>
      <c r="R29" s="630">
        <v>123688</v>
      </c>
      <c r="S29" s="631"/>
      <c r="T29" s="631"/>
      <c r="U29" s="631"/>
      <c r="V29" s="631"/>
      <c r="W29" s="631"/>
      <c r="X29" s="631"/>
      <c r="Y29" s="632"/>
      <c r="Z29" s="633">
        <v>0.4</v>
      </c>
      <c r="AA29" s="633"/>
      <c r="AB29" s="633"/>
      <c r="AC29" s="633"/>
      <c r="AD29" s="634" t="s">
        <v>128</v>
      </c>
      <c r="AE29" s="634"/>
      <c r="AF29" s="634"/>
      <c r="AG29" s="634"/>
      <c r="AH29" s="634"/>
      <c r="AI29" s="634"/>
      <c r="AJ29" s="634"/>
      <c r="AK29" s="634"/>
      <c r="AL29" s="635" t="s">
        <v>176</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305</v>
      </c>
      <c r="CE29" s="680"/>
      <c r="CF29" s="645" t="s">
        <v>306</v>
      </c>
      <c r="CG29" s="646"/>
      <c r="CH29" s="646"/>
      <c r="CI29" s="646"/>
      <c r="CJ29" s="646"/>
      <c r="CK29" s="646"/>
      <c r="CL29" s="646"/>
      <c r="CM29" s="646"/>
      <c r="CN29" s="646"/>
      <c r="CO29" s="646"/>
      <c r="CP29" s="646"/>
      <c r="CQ29" s="647"/>
      <c r="CR29" s="630">
        <v>1598989</v>
      </c>
      <c r="CS29" s="655"/>
      <c r="CT29" s="655"/>
      <c r="CU29" s="655"/>
      <c r="CV29" s="655"/>
      <c r="CW29" s="655"/>
      <c r="CX29" s="655"/>
      <c r="CY29" s="656"/>
      <c r="CZ29" s="635">
        <v>5.7</v>
      </c>
      <c r="DA29" s="670"/>
      <c r="DB29" s="670"/>
      <c r="DC29" s="672"/>
      <c r="DD29" s="639">
        <v>1540571</v>
      </c>
      <c r="DE29" s="655"/>
      <c r="DF29" s="655"/>
      <c r="DG29" s="655"/>
      <c r="DH29" s="655"/>
      <c r="DI29" s="655"/>
      <c r="DJ29" s="655"/>
      <c r="DK29" s="656"/>
      <c r="DL29" s="639">
        <v>1534571</v>
      </c>
      <c r="DM29" s="655"/>
      <c r="DN29" s="655"/>
      <c r="DO29" s="655"/>
      <c r="DP29" s="655"/>
      <c r="DQ29" s="655"/>
      <c r="DR29" s="655"/>
      <c r="DS29" s="655"/>
      <c r="DT29" s="655"/>
      <c r="DU29" s="655"/>
      <c r="DV29" s="656"/>
      <c r="DW29" s="635">
        <v>11.8</v>
      </c>
      <c r="DX29" s="670"/>
      <c r="DY29" s="670"/>
      <c r="DZ29" s="670"/>
      <c r="EA29" s="670"/>
      <c r="EB29" s="670"/>
      <c r="EC29" s="671"/>
    </row>
    <row r="30" spans="2:133" ht="11.25" customHeight="1">
      <c r="B30" s="627" t="s">
        <v>307</v>
      </c>
      <c r="C30" s="628"/>
      <c r="D30" s="628"/>
      <c r="E30" s="628"/>
      <c r="F30" s="628"/>
      <c r="G30" s="628"/>
      <c r="H30" s="628"/>
      <c r="I30" s="628"/>
      <c r="J30" s="628"/>
      <c r="K30" s="628"/>
      <c r="L30" s="628"/>
      <c r="M30" s="628"/>
      <c r="N30" s="628"/>
      <c r="O30" s="628"/>
      <c r="P30" s="628"/>
      <c r="Q30" s="629"/>
      <c r="R30" s="630">
        <v>233420</v>
      </c>
      <c r="S30" s="631"/>
      <c r="T30" s="631"/>
      <c r="U30" s="631"/>
      <c r="V30" s="631"/>
      <c r="W30" s="631"/>
      <c r="X30" s="631"/>
      <c r="Y30" s="632"/>
      <c r="Z30" s="633">
        <v>0.8</v>
      </c>
      <c r="AA30" s="633"/>
      <c r="AB30" s="633"/>
      <c r="AC30" s="633"/>
      <c r="AD30" s="634">
        <v>12735</v>
      </c>
      <c r="AE30" s="634"/>
      <c r="AF30" s="634"/>
      <c r="AG30" s="634"/>
      <c r="AH30" s="634"/>
      <c r="AI30" s="634"/>
      <c r="AJ30" s="634"/>
      <c r="AK30" s="634"/>
      <c r="AL30" s="635">
        <v>0.1</v>
      </c>
      <c r="AM30" s="636"/>
      <c r="AN30" s="636"/>
      <c r="AO30" s="637"/>
      <c r="AP30" s="609" t="s">
        <v>224</v>
      </c>
      <c r="AQ30" s="610"/>
      <c r="AR30" s="610"/>
      <c r="AS30" s="610"/>
      <c r="AT30" s="610"/>
      <c r="AU30" s="610"/>
      <c r="AV30" s="610"/>
      <c r="AW30" s="610"/>
      <c r="AX30" s="610"/>
      <c r="AY30" s="610"/>
      <c r="AZ30" s="610"/>
      <c r="BA30" s="610"/>
      <c r="BB30" s="610"/>
      <c r="BC30" s="610"/>
      <c r="BD30" s="610"/>
      <c r="BE30" s="610"/>
      <c r="BF30" s="611"/>
      <c r="BG30" s="609" t="s">
        <v>308</v>
      </c>
      <c r="BH30" s="677"/>
      <c r="BI30" s="677"/>
      <c r="BJ30" s="677"/>
      <c r="BK30" s="677"/>
      <c r="BL30" s="677"/>
      <c r="BM30" s="677"/>
      <c r="BN30" s="677"/>
      <c r="BO30" s="677"/>
      <c r="BP30" s="677"/>
      <c r="BQ30" s="678"/>
      <c r="BR30" s="609" t="s">
        <v>309</v>
      </c>
      <c r="BS30" s="677"/>
      <c r="BT30" s="677"/>
      <c r="BU30" s="677"/>
      <c r="BV30" s="677"/>
      <c r="BW30" s="677"/>
      <c r="BX30" s="677"/>
      <c r="BY30" s="677"/>
      <c r="BZ30" s="677"/>
      <c r="CA30" s="677"/>
      <c r="CB30" s="678"/>
      <c r="CD30" s="681"/>
      <c r="CE30" s="682"/>
      <c r="CF30" s="645" t="s">
        <v>310</v>
      </c>
      <c r="CG30" s="646"/>
      <c r="CH30" s="646"/>
      <c r="CI30" s="646"/>
      <c r="CJ30" s="646"/>
      <c r="CK30" s="646"/>
      <c r="CL30" s="646"/>
      <c r="CM30" s="646"/>
      <c r="CN30" s="646"/>
      <c r="CO30" s="646"/>
      <c r="CP30" s="646"/>
      <c r="CQ30" s="647"/>
      <c r="CR30" s="630">
        <v>1512089</v>
      </c>
      <c r="CS30" s="631"/>
      <c r="CT30" s="631"/>
      <c r="CU30" s="631"/>
      <c r="CV30" s="631"/>
      <c r="CW30" s="631"/>
      <c r="CX30" s="631"/>
      <c r="CY30" s="632"/>
      <c r="CZ30" s="635">
        <v>5.3</v>
      </c>
      <c r="DA30" s="670"/>
      <c r="DB30" s="670"/>
      <c r="DC30" s="672"/>
      <c r="DD30" s="639">
        <v>1453671</v>
      </c>
      <c r="DE30" s="631"/>
      <c r="DF30" s="631"/>
      <c r="DG30" s="631"/>
      <c r="DH30" s="631"/>
      <c r="DI30" s="631"/>
      <c r="DJ30" s="631"/>
      <c r="DK30" s="632"/>
      <c r="DL30" s="639">
        <v>1447671</v>
      </c>
      <c r="DM30" s="631"/>
      <c r="DN30" s="631"/>
      <c r="DO30" s="631"/>
      <c r="DP30" s="631"/>
      <c r="DQ30" s="631"/>
      <c r="DR30" s="631"/>
      <c r="DS30" s="631"/>
      <c r="DT30" s="631"/>
      <c r="DU30" s="631"/>
      <c r="DV30" s="632"/>
      <c r="DW30" s="635">
        <v>11.2</v>
      </c>
      <c r="DX30" s="670"/>
      <c r="DY30" s="670"/>
      <c r="DZ30" s="670"/>
      <c r="EA30" s="670"/>
      <c r="EB30" s="670"/>
      <c r="EC30" s="671"/>
    </row>
    <row r="31" spans="2:133" ht="11.25" customHeight="1">
      <c r="B31" s="627" t="s">
        <v>311</v>
      </c>
      <c r="C31" s="628"/>
      <c r="D31" s="628"/>
      <c r="E31" s="628"/>
      <c r="F31" s="628"/>
      <c r="G31" s="628"/>
      <c r="H31" s="628"/>
      <c r="I31" s="628"/>
      <c r="J31" s="628"/>
      <c r="K31" s="628"/>
      <c r="L31" s="628"/>
      <c r="M31" s="628"/>
      <c r="N31" s="628"/>
      <c r="O31" s="628"/>
      <c r="P31" s="628"/>
      <c r="Q31" s="629"/>
      <c r="R31" s="630">
        <v>312130</v>
      </c>
      <c r="S31" s="631"/>
      <c r="T31" s="631"/>
      <c r="U31" s="631"/>
      <c r="V31" s="631"/>
      <c r="W31" s="631"/>
      <c r="X31" s="631"/>
      <c r="Y31" s="632"/>
      <c r="Z31" s="633">
        <v>1.1000000000000001</v>
      </c>
      <c r="AA31" s="633"/>
      <c r="AB31" s="633"/>
      <c r="AC31" s="633"/>
      <c r="AD31" s="634" t="s">
        <v>128</v>
      </c>
      <c r="AE31" s="634"/>
      <c r="AF31" s="634"/>
      <c r="AG31" s="634"/>
      <c r="AH31" s="634"/>
      <c r="AI31" s="634"/>
      <c r="AJ31" s="634"/>
      <c r="AK31" s="634"/>
      <c r="AL31" s="635" t="s">
        <v>128</v>
      </c>
      <c r="AM31" s="636"/>
      <c r="AN31" s="636"/>
      <c r="AO31" s="637"/>
      <c r="AP31" s="690" t="s">
        <v>312</v>
      </c>
      <c r="AQ31" s="691"/>
      <c r="AR31" s="691"/>
      <c r="AS31" s="691"/>
      <c r="AT31" s="696" t="s">
        <v>313</v>
      </c>
      <c r="AU31" s="217"/>
      <c r="AV31" s="217"/>
      <c r="AW31" s="217"/>
      <c r="AX31" s="616" t="s">
        <v>189</v>
      </c>
      <c r="AY31" s="617"/>
      <c r="AZ31" s="617"/>
      <c r="BA31" s="617"/>
      <c r="BB31" s="617"/>
      <c r="BC31" s="617"/>
      <c r="BD31" s="617"/>
      <c r="BE31" s="617"/>
      <c r="BF31" s="618"/>
      <c r="BG31" s="689">
        <v>99</v>
      </c>
      <c r="BH31" s="685"/>
      <c r="BI31" s="685"/>
      <c r="BJ31" s="685"/>
      <c r="BK31" s="685"/>
      <c r="BL31" s="685"/>
      <c r="BM31" s="625">
        <v>97.4</v>
      </c>
      <c r="BN31" s="685"/>
      <c r="BO31" s="685"/>
      <c r="BP31" s="685"/>
      <c r="BQ31" s="686"/>
      <c r="BR31" s="689">
        <v>98.8</v>
      </c>
      <c r="BS31" s="685"/>
      <c r="BT31" s="685"/>
      <c r="BU31" s="685"/>
      <c r="BV31" s="685"/>
      <c r="BW31" s="685"/>
      <c r="BX31" s="625">
        <v>96.9</v>
      </c>
      <c r="BY31" s="685"/>
      <c r="BZ31" s="685"/>
      <c r="CA31" s="685"/>
      <c r="CB31" s="686"/>
      <c r="CD31" s="681"/>
      <c r="CE31" s="682"/>
      <c r="CF31" s="645" t="s">
        <v>314</v>
      </c>
      <c r="CG31" s="646"/>
      <c r="CH31" s="646"/>
      <c r="CI31" s="646"/>
      <c r="CJ31" s="646"/>
      <c r="CK31" s="646"/>
      <c r="CL31" s="646"/>
      <c r="CM31" s="646"/>
      <c r="CN31" s="646"/>
      <c r="CO31" s="646"/>
      <c r="CP31" s="646"/>
      <c r="CQ31" s="647"/>
      <c r="CR31" s="630">
        <v>86900</v>
      </c>
      <c r="CS31" s="655"/>
      <c r="CT31" s="655"/>
      <c r="CU31" s="655"/>
      <c r="CV31" s="655"/>
      <c r="CW31" s="655"/>
      <c r="CX31" s="655"/>
      <c r="CY31" s="656"/>
      <c r="CZ31" s="635">
        <v>0.3</v>
      </c>
      <c r="DA31" s="670"/>
      <c r="DB31" s="670"/>
      <c r="DC31" s="672"/>
      <c r="DD31" s="639">
        <v>86900</v>
      </c>
      <c r="DE31" s="655"/>
      <c r="DF31" s="655"/>
      <c r="DG31" s="655"/>
      <c r="DH31" s="655"/>
      <c r="DI31" s="655"/>
      <c r="DJ31" s="655"/>
      <c r="DK31" s="656"/>
      <c r="DL31" s="639">
        <v>86900</v>
      </c>
      <c r="DM31" s="655"/>
      <c r="DN31" s="655"/>
      <c r="DO31" s="655"/>
      <c r="DP31" s="655"/>
      <c r="DQ31" s="655"/>
      <c r="DR31" s="655"/>
      <c r="DS31" s="655"/>
      <c r="DT31" s="655"/>
      <c r="DU31" s="655"/>
      <c r="DV31" s="656"/>
      <c r="DW31" s="635">
        <v>0.7</v>
      </c>
      <c r="DX31" s="670"/>
      <c r="DY31" s="670"/>
      <c r="DZ31" s="670"/>
      <c r="EA31" s="670"/>
      <c r="EB31" s="670"/>
      <c r="EC31" s="671"/>
    </row>
    <row r="32" spans="2:133" ht="11.25" customHeight="1">
      <c r="B32" s="627" t="s">
        <v>315</v>
      </c>
      <c r="C32" s="628"/>
      <c r="D32" s="628"/>
      <c r="E32" s="628"/>
      <c r="F32" s="628"/>
      <c r="G32" s="628"/>
      <c r="H32" s="628"/>
      <c r="I32" s="628"/>
      <c r="J32" s="628"/>
      <c r="K32" s="628"/>
      <c r="L32" s="628"/>
      <c r="M32" s="628"/>
      <c r="N32" s="628"/>
      <c r="O32" s="628"/>
      <c r="P32" s="628"/>
      <c r="Q32" s="629"/>
      <c r="R32" s="630">
        <v>8234663</v>
      </c>
      <c r="S32" s="631"/>
      <c r="T32" s="631"/>
      <c r="U32" s="631"/>
      <c r="V32" s="631"/>
      <c r="W32" s="631"/>
      <c r="X32" s="631"/>
      <c r="Y32" s="632"/>
      <c r="Z32" s="633">
        <v>28.4</v>
      </c>
      <c r="AA32" s="633"/>
      <c r="AB32" s="633"/>
      <c r="AC32" s="633"/>
      <c r="AD32" s="634" t="s">
        <v>176</v>
      </c>
      <c r="AE32" s="634"/>
      <c r="AF32" s="634"/>
      <c r="AG32" s="634"/>
      <c r="AH32" s="634"/>
      <c r="AI32" s="634"/>
      <c r="AJ32" s="634"/>
      <c r="AK32" s="634"/>
      <c r="AL32" s="635" t="s">
        <v>128</v>
      </c>
      <c r="AM32" s="636"/>
      <c r="AN32" s="636"/>
      <c r="AO32" s="637"/>
      <c r="AP32" s="692"/>
      <c r="AQ32" s="693"/>
      <c r="AR32" s="693"/>
      <c r="AS32" s="693"/>
      <c r="AT32" s="697"/>
      <c r="AU32" s="216" t="s">
        <v>316</v>
      </c>
      <c r="AV32" s="216"/>
      <c r="AW32" s="216"/>
      <c r="AX32" s="627" t="s">
        <v>317</v>
      </c>
      <c r="AY32" s="628"/>
      <c r="AZ32" s="628"/>
      <c r="BA32" s="628"/>
      <c r="BB32" s="628"/>
      <c r="BC32" s="628"/>
      <c r="BD32" s="628"/>
      <c r="BE32" s="628"/>
      <c r="BF32" s="629"/>
      <c r="BG32" s="699">
        <v>98.6</v>
      </c>
      <c r="BH32" s="655"/>
      <c r="BI32" s="655"/>
      <c r="BJ32" s="655"/>
      <c r="BK32" s="655"/>
      <c r="BL32" s="655"/>
      <c r="BM32" s="636">
        <v>97.2</v>
      </c>
      <c r="BN32" s="687"/>
      <c r="BO32" s="687"/>
      <c r="BP32" s="687"/>
      <c r="BQ32" s="688"/>
      <c r="BR32" s="699">
        <v>99.3</v>
      </c>
      <c r="BS32" s="655"/>
      <c r="BT32" s="655"/>
      <c r="BU32" s="655"/>
      <c r="BV32" s="655"/>
      <c r="BW32" s="655"/>
      <c r="BX32" s="636">
        <v>97.5</v>
      </c>
      <c r="BY32" s="687"/>
      <c r="BZ32" s="687"/>
      <c r="CA32" s="687"/>
      <c r="CB32" s="688"/>
      <c r="CD32" s="683"/>
      <c r="CE32" s="684"/>
      <c r="CF32" s="645" t="s">
        <v>318</v>
      </c>
      <c r="CG32" s="646"/>
      <c r="CH32" s="646"/>
      <c r="CI32" s="646"/>
      <c r="CJ32" s="646"/>
      <c r="CK32" s="646"/>
      <c r="CL32" s="646"/>
      <c r="CM32" s="646"/>
      <c r="CN32" s="646"/>
      <c r="CO32" s="646"/>
      <c r="CP32" s="646"/>
      <c r="CQ32" s="647"/>
      <c r="CR32" s="630">
        <v>655</v>
      </c>
      <c r="CS32" s="631"/>
      <c r="CT32" s="631"/>
      <c r="CU32" s="631"/>
      <c r="CV32" s="631"/>
      <c r="CW32" s="631"/>
      <c r="CX32" s="631"/>
      <c r="CY32" s="632"/>
      <c r="CZ32" s="635">
        <v>0</v>
      </c>
      <c r="DA32" s="670"/>
      <c r="DB32" s="670"/>
      <c r="DC32" s="672"/>
      <c r="DD32" s="639">
        <v>655</v>
      </c>
      <c r="DE32" s="631"/>
      <c r="DF32" s="631"/>
      <c r="DG32" s="631"/>
      <c r="DH32" s="631"/>
      <c r="DI32" s="631"/>
      <c r="DJ32" s="631"/>
      <c r="DK32" s="632"/>
      <c r="DL32" s="639">
        <v>655</v>
      </c>
      <c r="DM32" s="631"/>
      <c r="DN32" s="631"/>
      <c r="DO32" s="631"/>
      <c r="DP32" s="631"/>
      <c r="DQ32" s="631"/>
      <c r="DR32" s="631"/>
      <c r="DS32" s="631"/>
      <c r="DT32" s="631"/>
      <c r="DU32" s="631"/>
      <c r="DV32" s="632"/>
      <c r="DW32" s="635">
        <v>0</v>
      </c>
      <c r="DX32" s="670"/>
      <c r="DY32" s="670"/>
      <c r="DZ32" s="670"/>
      <c r="EA32" s="670"/>
      <c r="EB32" s="670"/>
      <c r="EC32" s="671"/>
    </row>
    <row r="33" spans="2:133" ht="11.25" customHeight="1">
      <c r="B33" s="666" t="s">
        <v>319</v>
      </c>
      <c r="C33" s="667"/>
      <c r="D33" s="667"/>
      <c r="E33" s="667"/>
      <c r="F33" s="667"/>
      <c r="G33" s="667"/>
      <c r="H33" s="667"/>
      <c r="I33" s="667"/>
      <c r="J33" s="667"/>
      <c r="K33" s="667"/>
      <c r="L33" s="667"/>
      <c r="M33" s="667"/>
      <c r="N33" s="667"/>
      <c r="O33" s="667"/>
      <c r="P33" s="667"/>
      <c r="Q33" s="668"/>
      <c r="R33" s="630" t="s">
        <v>128</v>
      </c>
      <c r="S33" s="631"/>
      <c r="T33" s="631"/>
      <c r="U33" s="631"/>
      <c r="V33" s="631"/>
      <c r="W33" s="631"/>
      <c r="X33" s="631"/>
      <c r="Y33" s="632"/>
      <c r="Z33" s="633" t="s">
        <v>176</v>
      </c>
      <c r="AA33" s="633"/>
      <c r="AB33" s="633"/>
      <c r="AC33" s="633"/>
      <c r="AD33" s="634" t="s">
        <v>128</v>
      </c>
      <c r="AE33" s="634"/>
      <c r="AF33" s="634"/>
      <c r="AG33" s="634"/>
      <c r="AH33" s="634"/>
      <c r="AI33" s="634"/>
      <c r="AJ33" s="634"/>
      <c r="AK33" s="634"/>
      <c r="AL33" s="635" t="s">
        <v>176</v>
      </c>
      <c r="AM33" s="636"/>
      <c r="AN33" s="636"/>
      <c r="AO33" s="637"/>
      <c r="AP33" s="694"/>
      <c r="AQ33" s="695"/>
      <c r="AR33" s="695"/>
      <c r="AS33" s="695"/>
      <c r="AT33" s="698"/>
      <c r="AU33" s="218"/>
      <c r="AV33" s="218"/>
      <c r="AW33" s="218"/>
      <c r="AX33" s="674" t="s">
        <v>320</v>
      </c>
      <c r="AY33" s="675"/>
      <c r="AZ33" s="675"/>
      <c r="BA33" s="675"/>
      <c r="BB33" s="675"/>
      <c r="BC33" s="675"/>
      <c r="BD33" s="675"/>
      <c r="BE33" s="675"/>
      <c r="BF33" s="676"/>
      <c r="BG33" s="700">
        <v>99.2</v>
      </c>
      <c r="BH33" s="701"/>
      <c r="BI33" s="701"/>
      <c r="BJ33" s="701"/>
      <c r="BK33" s="701"/>
      <c r="BL33" s="701"/>
      <c r="BM33" s="702">
        <v>97.3</v>
      </c>
      <c r="BN33" s="701"/>
      <c r="BO33" s="701"/>
      <c r="BP33" s="701"/>
      <c r="BQ33" s="703"/>
      <c r="BR33" s="700">
        <v>98.1</v>
      </c>
      <c r="BS33" s="701"/>
      <c r="BT33" s="701"/>
      <c r="BU33" s="701"/>
      <c r="BV33" s="701"/>
      <c r="BW33" s="701"/>
      <c r="BX33" s="702">
        <v>95.9</v>
      </c>
      <c r="BY33" s="701"/>
      <c r="BZ33" s="701"/>
      <c r="CA33" s="701"/>
      <c r="CB33" s="703"/>
      <c r="CD33" s="645" t="s">
        <v>321</v>
      </c>
      <c r="CE33" s="646"/>
      <c r="CF33" s="646"/>
      <c r="CG33" s="646"/>
      <c r="CH33" s="646"/>
      <c r="CI33" s="646"/>
      <c r="CJ33" s="646"/>
      <c r="CK33" s="646"/>
      <c r="CL33" s="646"/>
      <c r="CM33" s="646"/>
      <c r="CN33" s="646"/>
      <c r="CO33" s="646"/>
      <c r="CP33" s="646"/>
      <c r="CQ33" s="647"/>
      <c r="CR33" s="630">
        <v>10106973</v>
      </c>
      <c r="CS33" s="655"/>
      <c r="CT33" s="655"/>
      <c r="CU33" s="655"/>
      <c r="CV33" s="655"/>
      <c r="CW33" s="655"/>
      <c r="CX33" s="655"/>
      <c r="CY33" s="656"/>
      <c r="CZ33" s="635">
        <v>35.700000000000003</v>
      </c>
      <c r="DA33" s="670"/>
      <c r="DB33" s="670"/>
      <c r="DC33" s="672"/>
      <c r="DD33" s="639">
        <v>7215823</v>
      </c>
      <c r="DE33" s="655"/>
      <c r="DF33" s="655"/>
      <c r="DG33" s="655"/>
      <c r="DH33" s="655"/>
      <c r="DI33" s="655"/>
      <c r="DJ33" s="655"/>
      <c r="DK33" s="656"/>
      <c r="DL33" s="639">
        <v>5531558</v>
      </c>
      <c r="DM33" s="655"/>
      <c r="DN33" s="655"/>
      <c r="DO33" s="655"/>
      <c r="DP33" s="655"/>
      <c r="DQ33" s="655"/>
      <c r="DR33" s="655"/>
      <c r="DS33" s="655"/>
      <c r="DT33" s="655"/>
      <c r="DU33" s="655"/>
      <c r="DV33" s="656"/>
      <c r="DW33" s="635">
        <v>42.6</v>
      </c>
      <c r="DX33" s="670"/>
      <c r="DY33" s="670"/>
      <c r="DZ33" s="670"/>
      <c r="EA33" s="670"/>
      <c r="EB33" s="670"/>
      <c r="EC33" s="671"/>
    </row>
    <row r="34" spans="2:133" ht="11.25" customHeight="1">
      <c r="B34" s="627" t="s">
        <v>322</v>
      </c>
      <c r="C34" s="628"/>
      <c r="D34" s="628"/>
      <c r="E34" s="628"/>
      <c r="F34" s="628"/>
      <c r="G34" s="628"/>
      <c r="H34" s="628"/>
      <c r="I34" s="628"/>
      <c r="J34" s="628"/>
      <c r="K34" s="628"/>
      <c r="L34" s="628"/>
      <c r="M34" s="628"/>
      <c r="N34" s="628"/>
      <c r="O34" s="628"/>
      <c r="P34" s="628"/>
      <c r="Q34" s="629"/>
      <c r="R34" s="630">
        <v>1982890</v>
      </c>
      <c r="S34" s="631"/>
      <c r="T34" s="631"/>
      <c r="U34" s="631"/>
      <c r="V34" s="631"/>
      <c r="W34" s="631"/>
      <c r="X34" s="631"/>
      <c r="Y34" s="632"/>
      <c r="Z34" s="633">
        <v>6.8</v>
      </c>
      <c r="AA34" s="633"/>
      <c r="AB34" s="633"/>
      <c r="AC34" s="633"/>
      <c r="AD34" s="634" t="s">
        <v>176</v>
      </c>
      <c r="AE34" s="634"/>
      <c r="AF34" s="634"/>
      <c r="AG34" s="634"/>
      <c r="AH34" s="634"/>
      <c r="AI34" s="634"/>
      <c r="AJ34" s="634"/>
      <c r="AK34" s="634"/>
      <c r="AL34" s="635" t="s">
        <v>128</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323</v>
      </c>
      <c r="CE34" s="646"/>
      <c r="CF34" s="646"/>
      <c r="CG34" s="646"/>
      <c r="CH34" s="646"/>
      <c r="CI34" s="646"/>
      <c r="CJ34" s="646"/>
      <c r="CK34" s="646"/>
      <c r="CL34" s="646"/>
      <c r="CM34" s="646"/>
      <c r="CN34" s="646"/>
      <c r="CO34" s="646"/>
      <c r="CP34" s="646"/>
      <c r="CQ34" s="647"/>
      <c r="CR34" s="630">
        <v>3193061</v>
      </c>
      <c r="CS34" s="631"/>
      <c r="CT34" s="631"/>
      <c r="CU34" s="631"/>
      <c r="CV34" s="631"/>
      <c r="CW34" s="631"/>
      <c r="CX34" s="631"/>
      <c r="CY34" s="632"/>
      <c r="CZ34" s="635">
        <v>11.3</v>
      </c>
      <c r="DA34" s="670"/>
      <c r="DB34" s="670"/>
      <c r="DC34" s="672"/>
      <c r="DD34" s="639">
        <v>2195071</v>
      </c>
      <c r="DE34" s="631"/>
      <c r="DF34" s="631"/>
      <c r="DG34" s="631"/>
      <c r="DH34" s="631"/>
      <c r="DI34" s="631"/>
      <c r="DJ34" s="631"/>
      <c r="DK34" s="632"/>
      <c r="DL34" s="639">
        <v>1619141</v>
      </c>
      <c r="DM34" s="631"/>
      <c r="DN34" s="631"/>
      <c r="DO34" s="631"/>
      <c r="DP34" s="631"/>
      <c r="DQ34" s="631"/>
      <c r="DR34" s="631"/>
      <c r="DS34" s="631"/>
      <c r="DT34" s="631"/>
      <c r="DU34" s="631"/>
      <c r="DV34" s="632"/>
      <c r="DW34" s="635">
        <v>12.5</v>
      </c>
      <c r="DX34" s="670"/>
      <c r="DY34" s="670"/>
      <c r="DZ34" s="670"/>
      <c r="EA34" s="670"/>
      <c r="EB34" s="670"/>
      <c r="EC34" s="671"/>
    </row>
    <row r="35" spans="2:133" ht="11.25" customHeight="1">
      <c r="B35" s="627" t="s">
        <v>324</v>
      </c>
      <c r="C35" s="628"/>
      <c r="D35" s="628"/>
      <c r="E35" s="628"/>
      <c r="F35" s="628"/>
      <c r="G35" s="628"/>
      <c r="H35" s="628"/>
      <c r="I35" s="628"/>
      <c r="J35" s="628"/>
      <c r="K35" s="628"/>
      <c r="L35" s="628"/>
      <c r="M35" s="628"/>
      <c r="N35" s="628"/>
      <c r="O35" s="628"/>
      <c r="P35" s="628"/>
      <c r="Q35" s="629"/>
      <c r="R35" s="630">
        <v>285079</v>
      </c>
      <c r="S35" s="631"/>
      <c r="T35" s="631"/>
      <c r="U35" s="631"/>
      <c r="V35" s="631"/>
      <c r="W35" s="631"/>
      <c r="X35" s="631"/>
      <c r="Y35" s="632"/>
      <c r="Z35" s="633">
        <v>1</v>
      </c>
      <c r="AA35" s="633"/>
      <c r="AB35" s="633"/>
      <c r="AC35" s="633"/>
      <c r="AD35" s="634">
        <v>11153</v>
      </c>
      <c r="AE35" s="634"/>
      <c r="AF35" s="634"/>
      <c r="AG35" s="634"/>
      <c r="AH35" s="634"/>
      <c r="AI35" s="634"/>
      <c r="AJ35" s="634"/>
      <c r="AK35" s="634"/>
      <c r="AL35" s="635">
        <v>0.1</v>
      </c>
      <c r="AM35" s="636"/>
      <c r="AN35" s="636"/>
      <c r="AO35" s="637"/>
      <c r="AP35" s="221"/>
      <c r="AQ35" s="609" t="s">
        <v>325</v>
      </c>
      <c r="AR35" s="610"/>
      <c r="AS35" s="610"/>
      <c r="AT35" s="610"/>
      <c r="AU35" s="610"/>
      <c r="AV35" s="610"/>
      <c r="AW35" s="610"/>
      <c r="AX35" s="610"/>
      <c r="AY35" s="610"/>
      <c r="AZ35" s="610"/>
      <c r="BA35" s="610"/>
      <c r="BB35" s="610"/>
      <c r="BC35" s="610"/>
      <c r="BD35" s="610"/>
      <c r="BE35" s="610"/>
      <c r="BF35" s="611"/>
      <c r="BG35" s="609" t="s">
        <v>326</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327</v>
      </c>
      <c r="CE35" s="646"/>
      <c r="CF35" s="646"/>
      <c r="CG35" s="646"/>
      <c r="CH35" s="646"/>
      <c r="CI35" s="646"/>
      <c r="CJ35" s="646"/>
      <c r="CK35" s="646"/>
      <c r="CL35" s="646"/>
      <c r="CM35" s="646"/>
      <c r="CN35" s="646"/>
      <c r="CO35" s="646"/>
      <c r="CP35" s="646"/>
      <c r="CQ35" s="647"/>
      <c r="CR35" s="630">
        <v>247536</v>
      </c>
      <c r="CS35" s="655"/>
      <c r="CT35" s="655"/>
      <c r="CU35" s="655"/>
      <c r="CV35" s="655"/>
      <c r="CW35" s="655"/>
      <c r="CX35" s="655"/>
      <c r="CY35" s="656"/>
      <c r="CZ35" s="635">
        <v>0.9</v>
      </c>
      <c r="DA35" s="670"/>
      <c r="DB35" s="670"/>
      <c r="DC35" s="672"/>
      <c r="DD35" s="639">
        <v>151464</v>
      </c>
      <c r="DE35" s="655"/>
      <c r="DF35" s="655"/>
      <c r="DG35" s="655"/>
      <c r="DH35" s="655"/>
      <c r="DI35" s="655"/>
      <c r="DJ35" s="655"/>
      <c r="DK35" s="656"/>
      <c r="DL35" s="639">
        <v>151372</v>
      </c>
      <c r="DM35" s="655"/>
      <c r="DN35" s="655"/>
      <c r="DO35" s="655"/>
      <c r="DP35" s="655"/>
      <c r="DQ35" s="655"/>
      <c r="DR35" s="655"/>
      <c r="DS35" s="655"/>
      <c r="DT35" s="655"/>
      <c r="DU35" s="655"/>
      <c r="DV35" s="656"/>
      <c r="DW35" s="635">
        <v>1.2</v>
      </c>
      <c r="DX35" s="670"/>
      <c r="DY35" s="670"/>
      <c r="DZ35" s="670"/>
      <c r="EA35" s="670"/>
      <c r="EB35" s="670"/>
      <c r="EC35" s="671"/>
    </row>
    <row r="36" spans="2:133" ht="11.25" customHeight="1">
      <c r="B36" s="627" t="s">
        <v>328</v>
      </c>
      <c r="C36" s="628"/>
      <c r="D36" s="628"/>
      <c r="E36" s="628"/>
      <c r="F36" s="628"/>
      <c r="G36" s="628"/>
      <c r="H36" s="628"/>
      <c r="I36" s="628"/>
      <c r="J36" s="628"/>
      <c r="K36" s="628"/>
      <c r="L36" s="628"/>
      <c r="M36" s="628"/>
      <c r="N36" s="628"/>
      <c r="O36" s="628"/>
      <c r="P36" s="628"/>
      <c r="Q36" s="629"/>
      <c r="R36" s="630">
        <v>556745</v>
      </c>
      <c r="S36" s="631"/>
      <c r="T36" s="631"/>
      <c r="U36" s="631"/>
      <c r="V36" s="631"/>
      <c r="W36" s="631"/>
      <c r="X36" s="631"/>
      <c r="Y36" s="632"/>
      <c r="Z36" s="633">
        <v>1.9</v>
      </c>
      <c r="AA36" s="633"/>
      <c r="AB36" s="633"/>
      <c r="AC36" s="633"/>
      <c r="AD36" s="634" t="s">
        <v>128</v>
      </c>
      <c r="AE36" s="634"/>
      <c r="AF36" s="634"/>
      <c r="AG36" s="634"/>
      <c r="AH36" s="634"/>
      <c r="AI36" s="634"/>
      <c r="AJ36" s="634"/>
      <c r="AK36" s="634"/>
      <c r="AL36" s="635" t="s">
        <v>128</v>
      </c>
      <c r="AM36" s="636"/>
      <c r="AN36" s="636"/>
      <c r="AO36" s="637"/>
      <c r="AP36" s="221"/>
      <c r="AQ36" s="704" t="s">
        <v>329</v>
      </c>
      <c r="AR36" s="705"/>
      <c r="AS36" s="705"/>
      <c r="AT36" s="705"/>
      <c r="AU36" s="705"/>
      <c r="AV36" s="705"/>
      <c r="AW36" s="705"/>
      <c r="AX36" s="705"/>
      <c r="AY36" s="706"/>
      <c r="AZ36" s="619">
        <v>3902108</v>
      </c>
      <c r="BA36" s="620"/>
      <c r="BB36" s="620"/>
      <c r="BC36" s="620"/>
      <c r="BD36" s="620"/>
      <c r="BE36" s="620"/>
      <c r="BF36" s="707"/>
      <c r="BG36" s="641" t="s">
        <v>330</v>
      </c>
      <c r="BH36" s="642"/>
      <c r="BI36" s="642"/>
      <c r="BJ36" s="642"/>
      <c r="BK36" s="642"/>
      <c r="BL36" s="642"/>
      <c r="BM36" s="642"/>
      <c r="BN36" s="642"/>
      <c r="BO36" s="642"/>
      <c r="BP36" s="642"/>
      <c r="BQ36" s="642"/>
      <c r="BR36" s="642"/>
      <c r="BS36" s="642"/>
      <c r="BT36" s="642"/>
      <c r="BU36" s="643"/>
      <c r="BV36" s="619">
        <v>102937</v>
      </c>
      <c r="BW36" s="620"/>
      <c r="BX36" s="620"/>
      <c r="BY36" s="620"/>
      <c r="BZ36" s="620"/>
      <c r="CA36" s="620"/>
      <c r="CB36" s="707"/>
      <c r="CD36" s="645" t="s">
        <v>331</v>
      </c>
      <c r="CE36" s="646"/>
      <c r="CF36" s="646"/>
      <c r="CG36" s="646"/>
      <c r="CH36" s="646"/>
      <c r="CI36" s="646"/>
      <c r="CJ36" s="646"/>
      <c r="CK36" s="646"/>
      <c r="CL36" s="646"/>
      <c r="CM36" s="646"/>
      <c r="CN36" s="646"/>
      <c r="CO36" s="646"/>
      <c r="CP36" s="646"/>
      <c r="CQ36" s="647"/>
      <c r="CR36" s="630">
        <v>3342078</v>
      </c>
      <c r="CS36" s="631"/>
      <c r="CT36" s="631"/>
      <c r="CU36" s="631"/>
      <c r="CV36" s="631"/>
      <c r="CW36" s="631"/>
      <c r="CX36" s="631"/>
      <c r="CY36" s="632"/>
      <c r="CZ36" s="635">
        <v>11.8</v>
      </c>
      <c r="DA36" s="670"/>
      <c r="DB36" s="670"/>
      <c r="DC36" s="672"/>
      <c r="DD36" s="639">
        <v>2571647</v>
      </c>
      <c r="DE36" s="631"/>
      <c r="DF36" s="631"/>
      <c r="DG36" s="631"/>
      <c r="DH36" s="631"/>
      <c r="DI36" s="631"/>
      <c r="DJ36" s="631"/>
      <c r="DK36" s="632"/>
      <c r="DL36" s="639">
        <v>1750275</v>
      </c>
      <c r="DM36" s="631"/>
      <c r="DN36" s="631"/>
      <c r="DO36" s="631"/>
      <c r="DP36" s="631"/>
      <c r="DQ36" s="631"/>
      <c r="DR36" s="631"/>
      <c r="DS36" s="631"/>
      <c r="DT36" s="631"/>
      <c r="DU36" s="631"/>
      <c r="DV36" s="632"/>
      <c r="DW36" s="635">
        <v>13.5</v>
      </c>
      <c r="DX36" s="670"/>
      <c r="DY36" s="670"/>
      <c r="DZ36" s="670"/>
      <c r="EA36" s="670"/>
      <c r="EB36" s="670"/>
      <c r="EC36" s="671"/>
    </row>
    <row r="37" spans="2:133" ht="11.25" customHeight="1">
      <c r="B37" s="627" t="s">
        <v>332</v>
      </c>
      <c r="C37" s="628"/>
      <c r="D37" s="628"/>
      <c r="E37" s="628"/>
      <c r="F37" s="628"/>
      <c r="G37" s="628"/>
      <c r="H37" s="628"/>
      <c r="I37" s="628"/>
      <c r="J37" s="628"/>
      <c r="K37" s="628"/>
      <c r="L37" s="628"/>
      <c r="M37" s="628"/>
      <c r="N37" s="628"/>
      <c r="O37" s="628"/>
      <c r="P37" s="628"/>
      <c r="Q37" s="629"/>
      <c r="R37" s="630">
        <v>569219</v>
      </c>
      <c r="S37" s="631"/>
      <c r="T37" s="631"/>
      <c r="U37" s="631"/>
      <c r="V37" s="631"/>
      <c r="W37" s="631"/>
      <c r="X37" s="631"/>
      <c r="Y37" s="632"/>
      <c r="Z37" s="633">
        <v>2</v>
      </c>
      <c r="AA37" s="633"/>
      <c r="AB37" s="633"/>
      <c r="AC37" s="633"/>
      <c r="AD37" s="634" t="s">
        <v>128</v>
      </c>
      <c r="AE37" s="634"/>
      <c r="AF37" s="634"/>
      <c r="AG37" s="634"/>
      <c r="AH37" s="634"/>
      <c r="AI37" s="634"/>
      <c r="AJ37" s="634"/>
      <c r="AK37" s="634"/>
      <c r="AL37" s="635" t="s">
        <v>128</v>
      </c>
      <c r="AM37" s="636"/>
      <c r="AN37" s="636"/>
      <c r="AO37" s="637"/>
      <c r="AQ37" s="708" t="s">
        <v>333</v>
      </c>
      <c r="AR37" s="709"/>
      <c r="AS37" s="709"/>
      <c r="AT37" s="709"/>
      <c r="AU37" s="709"/>
      <c r="AV37" s="709"/>
      <c r="AW37" s="709"/>
      <c r="AX37" s="709"/>
      <c r="AY37" s="710"/>
      <c r="AZ37" s="630">
        <v>551034</v>
      </c>
      <c r="BA37" s="631"/>
      <c r="BB37" s="631"/>
      <c r="BC37" s="631"/>
      <c r="BD37" s="655"/>
      <c r="BE37" s="655"/>
      <c r="BF37" s="688"/>
      <c r="BG37" s="645" t="s">
        <v>334</v>
      </c>
      <c r="BH37" s="646"/>
      <c r="BI37" s="646"/>
      <c r="BJ37" s="646"/>
      <c r="BK37" s="646"/>
      <c r="BL37" s="646"/>
      <c r="BM37" s="646"/>
      <c r="BN37" s="646"/>
      <c r="BO37" s="646"/>
      <c r="BP37" s="646"/>
      <c r="BQ37" s="646"/>
      <c r="BR37" s="646"/>
      <c r="BS37" s="646"/>
      <c r="BT37" s="646"/>
      <c r="BU37" s="647"/>
      <c r="BV37" s="630">
        <v>-20215</v>
      </c>
      <c r="BW37" s="631"/>
      <c r="BX37" s="631"/>
      <c r="BY37" s="631"/>
      <c r="BZ37" s="631"/>
      <c r="CA37" s="631"/>
      <c r="CB37" s="640"/>
      <c r="CD37" s="645" t="s">
        <v>335</v>
      </c>
      <c r="CE37" s="646"/>
      <c r="CF37" s="646"/>
      <c r="CG37" s="646"/>
      <c r="CH37" s="646"/>
      <c r="CI37" s="646"/>
      <c r="CJ37" s="646"/>
      <c r="CK37" s="646"/>
      <c r="CL37" s="646"/>
      <c r="CM37" s="646"/>
      <c r="CN37" s="646"/>
      <c r="CO37" s="646"/>
      <c r="CP37" s="646"/>
      <c r="CQ37" s="647"/>
      <c r="CR37" s="630">
        <v>886120</v>
      </c>
      <c r="CS37" s="655"/>
      <c r="CT37" s="655"/>
      <c r="CU37" s="655"/>
      <c r="CV37" s="655"/>
      <c r="CW37" s="655"/>
      <c r="CX37" s="655"/>
      <c r="CY37" s="656"/>
      <c r="CZ37" s="635">
        <v>3.1</v>
      </c>
      <c r="DA37" s="670"/>
      <c r="DB37" s="670"/>
      <c r="DC37" s="672"/>
      <c r="DD37" s="639">
        <v>724347</v>
      </c>
      <c r="DE37" s="655"/>
      <c r="DF37" s="655"/>
      <c r="DG37" s="655"/>
      <c r="DH37" s="655"/>
      <c r="DI37" s="655"/>
      <c r="DJ37" s="655"/>
      <c r="DK37" s="656"/>
      <c r="DL37" s="639">
        <v>713579</v>
      </c>
      <c r="DM37" s="655"/>
      <c r="DN37" s="655"/>
      <c r="DO37" s="655"/>
      <c r="DP37" s="655"/>
      <c r="DQ37" s="655"/>
      <c r="DR37" s="655"/>
      <c r="DS37" s="655"/>
      <c r="DT37" s="655"/>
      <c r="DU37" s="655"/>
      <c r="DV37" s="656"/>
      <c r="DW37" s="635">
        <v>5.5</v>
      </c>
      <c r="DX37" s="670"/>
      <c r="DY37" s="670"/>
      <c r="DZ37" s="670"/>
      <c r="EA37" s="670"/>
      <c r="EB37" s="670"/>
      <c r="EC37" s="671"/>
    </row>
    <row r="38" spans="2:133" ht="11.25" customHeight="1">
      <c r="B38" s="627" t="s">
        <v>336</v>
      </c>
      <c r="C38" s="628"/>
      <c r="D38" s="628"/>
      <c r="E38" s="628"/>
      <c r="F38" s="628"/>
      <c r="G38" s="628"/>
      <c r="H38" s="628"/>
      <c r="I38" s="628"/>
      <c r="J38" s="628"/>
      <c r="K38" s="628"/>
      <c r="L38" s="628"/>
      <c r="M38" s="628"/>
      <c r="N38" s="628"/>
      <c r="O38" s="628"/>
      <c r="P38" s="628"/>
      <c r="Q38" s="629"/>
      <c r="R38" s="630">
        <v>272103</v>
      </c>
      <c r="S38" s="631"/>
      <c r="T38" s="631"/>
      <c r="U38" s="631"/>
      <c r="V38" s="631"/>
      <c r="W38" s="631"/>
      <c r="X38" s="631"/>
      <c r="Y38" s="632"/>
      <c r="Z38" s="633">
        <v>0.9</v>
      </c>
      <c r="AA38" s="633"/>
      <c r="AB38" s="633"/>
      <c r="AC38" s="633"/>
      <c r="AD38" s="634" t="s">
        <v>128</v>
      </c>
      <c r="AE38" s="634"/>
      <c r="AF38" s="634"/>
      <c r="AG38" s="634"/>
      <c r="AH38" s="634"/>
      <c r="AI38" s="634"/>
      <c r="AJ38" s="634"/>
      <c r="AK38" s="634"/>
      <c r="AL38" s="635" t="s">
        <v>128</v>
      </c>
      <c r="AM38" s="636"/>
      <c r="AN38" s="636"/>
      <c r="AO38" s="637"/>
      <c r="AQ38" s="708" t="s">
        <v>337</v>
      </c>
      <c r="AR38" s="709"/>
      <c r="AS38" s="709"/>
      <c r="AT38" s="709"/>
      <c r="AU38" s="709"/>
      <c r="AV38" s="709"/>
      <c r="AW38" s="709"/>
      <c r="AX38" s="709"/>
      <c r="AY38" s="710"/>
      <c r="AZ38" s="630">
        <v>466503</v>
      </c>
      <c r="BA38" s="631"/>
      <c r="BB38" s="631"/>
      <c r="BC38" s="631"/>
      <c r="BD38" s="655"/>
      <c r="BE38" s="655"/>
      <c r="BF38" s="688"/>
      <c r="BG38" s="645" t="s">
        <v>338</v>
      </c>
      <c r="BH38" s="646"/>
      <c r="BI38" s="646"/>
      <c r="BJ38" s="646"/>
      <c r="BK38" s="646"/>
      <c r="BL38" s="646"/>
      <c r="BM38" s="646"/>
      <c r="BN38" s="646"/>
      <c r="BO38" s="646"/>
      <c r="BP38" s="646"/>
      <c r="BQ38" s="646"/>
      <c r="BR38" s="646"/>
      <c r="BS38" s="646"/>
      <c r="BT38" s="646"/>
      <c r="BU38" s="647"/>
      <c r="BV38" s="630">
        <v>7659</v>
      </c>
      <c r="BW38" s="631"/>
      <c r="BX38" s="631"/>
      <c r="BY38" s="631"/>
      <c r="BZ38" s="631"/>
      <c r="CA38" s="631"/>
      <c r="CB38" s="640"/>
      <c r="CD38" s="645" t="s">
        <v>339</v>
      </c>
      <c r="CE38" s="646"/>
      <c r="CF38" s="646"/>
      <c r="CG38" s="646"/>
      <c r="CH38" s="646"/>
      <c r="CI38" s="646"/>
      <c r="CJ38" s="646"/>
      <c r="CK38" s="646"/>
      <c r="CL38" s="646"/>
      <c r="CM38" s="646"/>
      <c r="CN38" s="646"/>
      <c r="CO38" s="646"/>
      <c r="CP38" s="646"/>
      <c r="CQ38" s="647"/>
      <c r="CR38" s="630">
        <v>2663838</v>
      </c>
      <c r="CS38" s="631"/>
      <c r="CT38" s="631"/>
      <c r="CU38" s="631"/>
      <c r="CV38" s="631"/>
      <c r="CW38" s="631"/>
      <c r="CX38" s="631"/>
      <c r="CY38" s="632"/>
      <c r="CZ38" s="635">
        <v>9.4</v>
      </c>
      <c r="DA38" s="670"/>
      <c r="DB38" s="670"/>
      <c r="DC38" s="672"/>
      <c r="DD38" s="639">
        <v>2150451</v>
      </c>
      <c r="DE38" s="631"/>
      <c r="DF38" s="631"/>
      <c r="DG38" s="631"/>
      <c r="DH38" s="631"/>
      <c r="DI38" s="631"/>
      <c r="DJ38" s="631"/>
      <c r="DK38" s="632"/>
      <c r="DL38" s="639">
        <v>2010770</v>
      </c>
      <c r="DM38" s="631"/>
      <c r="DN38" s="631"/>
      <c r="DO38" s="631"/>
      <c r="DP38" s="631"/>
      <c r="DQ38" s="631"/>
      <c r="DR38" s="631"/>
      <c r="DS38" s="631"/>
      <c r="DT38" s="631"/>
      <c r="DU38" s="631"/>
      <c r="DV38" s="632"/>
      <c r="DW38" s="635">
        <v>15.5</v>
      </c>
      <c r="DX38" s="670"/>
      <c r="DY38" s="670"/>
      <c r="DZ38" s="670"/>
      <c r="EA38" s="670"/>
      <c r="EB38" s="670"/>
      <c r="EC38" s="671"/>
    </row>
    <row r="39" spans="2:133" ht="11.25" customHeight="1">
      <c r="B39" s="627" t="s">
        <v>340</v>
      </c>
      <c r="C39" s="628"/>
      <c r="D39" s="628"/>
      <c r="E39" s="628"/>
      <c r="F39" s="628"/>
      <c r="G39" s="628"/>
      <c r="H39" s="628"/>
      <c r="I39" s="628"/>
      <c r="J39" s="628"/>
      <c r="K39" s="628"/>
      <c r="L39" s="628"/>
      <c r="M39" s="628"/>
      <c r="N39" s="628"/>
      <c r="O39" s="628"/>
      <c r="P39" s="628"/>
      <c r="Q39" s="629"/>
      <c r="R39" s="630">
        <v>660805</v>
      </c>
      <c r="S39" s="631"/>
      <c r="T39" s="631"/>
      <c r="U39" s="631"/>
      <c r="V39" s="631"/>
      <c r="W39" s="631"/>
      <c r="X39" s="631"/>
      <c r="Y39" s="632"/>
      <c r="Z39" s="633">
        <v>2.2999999999999998</v>
      </c>
      <c r="AA39" s="633"/>
      <c r="AB39" s="633"/>
      <c r="AC39" s="633"/>
      <c r="AD39" s="634" t="s">
        <v>128</v>
      </c>
      <c r="AE39" s="634"/>
      <c r="AF39" s="634"/>
      <c r="AG39" s="634"/>
      <c r="AH39" s="634"/>
      <c r="AI39" s="634"/>
      <c r="AJ39" s="634"/>
      <c r="AK39" s="634"/>
      <c r="AL39" s="635" t="s">
        <v>176</v>
      </c>
      <c r="AM39" s="636"/>
      <c r="AN39" s="636"/>
      <c r="AO39" s="637"/>
      <c r="AQ39" s="708" t="s">
        <v>341</v>
      </c>
      <c r="AR39" s="709"/>
      <c r="AS39" s="709"/>
      <c r="AT39" s="709"/>
      <c r="AU39" s="709"/>
      <c r="AV39" s="709"/>
      <c r="AW39" s="709"/>
      <c r="AX39" s="709"/>
      <c r="AY39" s="710"/>
      <c r="AZ39" s="630">
        <v>220733</v>
      </c>
      <c r="BA39" s="631"/>
      <c r="BB39" s="631"/>
      <c r="BC39" s="631"/>
      <c r="BD39" s="655"/>
      <c r="BE39" s="655"/>
      <c r="BF39" s="688"/>
      <c r="BG39" s="645" t="s">
        <v>342</v>
      </c>
      <c r="BH39" s="646"/>
      <c r="BI39" s="646"/>
      <c r="BJ39" s="646"/>
      <c r="BK39" s="646"/>
      <c r="BL39" s="646"/>
      <c r="BM39" s="646"/>
      <c r="BN39" s="646"/>
      <c r="BO39" s="646"/>
      <c r="BP39" s="646"/>
      <c r="BQ39" s="646"/>
      <c r="BR39" s="646"/>
      <c r="BS39" s="646"/>
      <c r="BT39" s="646"/>
      <c r="BU39" s="647"/>
      <c r="BV39" s="630">
        <v>11570</v>
      </c>
      <c r="BW39" s="631"/>
      <c r="BX39" s="631"/>
      <c r="BY39" s="631"/>
      <c r="BZ39" s="631"/>
      <c r="CA39" s="631"/>
      <c r="CB39" s="640"/>
      <c r="CD39" s="645" t="s">
        <v>343</v>
      </c>
      <c r="CE39" s="646"/>
      <c r="CF39" s="646"/>
      <c r="CG39" s="646"/>
      <c r="CH39" s="646"/>
      <c r="CI39" s="646"/>
      <c r="CJ39" s="646"/>
      <c r="CK39" s="646"/>
      <c r="CL39" s="646"/>
      <c r="CM39" s="646"/>
      <c r="CN39" s="646"/>
      <c r="CO39" s="646"/>
      <c r="CP39" s="646"/>
      <c r="CQ39" s="647"/>
      <c r="CR39" s="630">
        <v>596860</v>
      </c>
      <c r="CS39" s="655"/>
      <c r="CT39" s="655"/>
      <c r="CU39" s="655"/>
      <c r="CV39" s="655"/>
      <c r="CW39" s="655"/>
      <c r="CX39" s="655"/>
      <c r="CY39" s="656"/>
      <c r="CZ39" s="635">
        <v>2.1</v>
      </c>
      <c r="DA39" s="670"/>
      <c r="DB39" s="670"/>
      <c r="DC39" s="672"/>
      <c r="DD39" s="639">
        <v>147190</v>
      </c>
      <c r="DE39" s="655"/>
      <c r="DF39" s="655"/>
      <c r="DG39" s="655"/>
      <c r="DH39" s="655"/>
      <c r="DI39" s="655"/>
      <c r="DJ39" s="655"/>
      <c r="DK39" s="656"/>
      <c r="DL39" s="639" t="s">
        <v>128</v>
      </c>
      <c r="DM39" s="655"/>
      <c r="DN39" s="655"/>
      <c r="DO39" s="655"/>
      <c r="DP39" s="655"/>
      <c r="DQ39" s="655"/>
      <c r="DR39" s="655"/>
      <c r="DS39" s="655"/>
      <c r="DT39" s="655"/>
      <c r="DU39" s="655"/>
      <c r="DV39" s="656"/>
      <c r="DW39" s="635" t="s">
        <v>176</v>
      </c>
      <c r="DX39" s="670"/>
      <c r="DY39" s="670"/>
      <c r="DZ39" s="670"/>
      <c r="EA39" s="670"/>
      <c r="EB39" s="670"/>
      <c r="EC39" s="671"/>
    </row>
    <row r="40" spans="2:133" ht="11.25" customHeight="1">
      <c r="B40" s="627" t="s">
        <v>344</v>
      </c>
      <c r="C40" s="628"/>
      <c r="D40" s="628"/>
      <c r="E40" s="628"/>
      <c r="F40" s="628"/>
      <c r="G40" s="628"/>
      <c r="H40" s="628"/>
      <c r="I40" s="628"/>
      <c r="J40" s="628"/>
      <c r="K40" s="628"/>
      <c r="L40" s="628"/>
      <c r="M40" s="628"/>
      <c r="N40" s="628"/>
      <c r="O40" s="628"/>
      <c r="P40" s="628"/>
      <c r="Q40" s="629"/>
      <c r="R40" s="630">
        <v>2403575</v>
      </c>
      <c r="S40" s="631"/>
      <c r="T40" s="631"/>
      <c r="U40" s="631"/>
      <c r="V40" s="631"/>
      <c r="W40" s="631"/>
      <c r="X40" s="631"/>
      <c r="Y40" s="632"/>
      <c r="Z40" s="633">
        <v>8.3000000000000007</v>
      </c>
      <c r="AA40" s="633"/>
      <c r="AB40" s="633"/>
      <c r="AC40" s="633"/>
      <c r="AD40" s="634" t="s">
        <v>176</v>
      </c>
      <c r="AE40" s="634"/>
      <c r="AF40" s="634"/>
      <c r="AG40" s="634"/>
      <c r="AH40" s="634"/>
      <c r="AI40" s="634"/>
      <c r="AJ40" s="634"/>
      <c r="AK40" s="634"/>
      <c r="AL40" s="635" t="s">
        <v>128</v>
      </c>
      <c r="AM40" s="636"/>
      <c r="AN40" s="636"/>
      <c r="AO40" s="637"/>
      <c r="AQ40" s="708" t="s">
        <v>345</v>
      </c>
      <c r="AR40" s="709"/>
      <c r="AS40" s="709"/>
      <c r="AT40" s="709"/>
      <c r="AU40" s="709"/>
      <c r="AV40" s="709"/>
      <c r="AW40" s="709"/>
      <c r="AX40" s="709"/>
      <c r="AY40" s="710"/>
      <c r="AZ40" s="630" t="s">
        <v>128</v>
      </c>
      <c r="BA40" s="631"/>
      <c r="BB40" s="631"/>
      <c r="BC40" s="631"/>
      <c r="BD40" s="655"/>
      <c r="BE40" s="655"/>
      <c r="BF40" s="688"/>
      <c r="BG40" s="711" t="s">
        <v>346</v>
      </c>
      <c r="BH40" s="712"/>
      <c r="BI40" s="712"/>
      <c r="BJ40" s="712"/>
      <c r="BK40" s="712"/>
      <c r="BL40" s="222"/>
      <c r="BM40" s="646" t="s">
        <v>347</v>
      </c>
      <c r="BN40" s="646"/>
      <c r="BO40" s="646"/>
      <c r="BP40" s="646"/>
      <c r="BQ40" s="646"/>
      <c r="BR40" s="646"/>
      <c r="BS40" s="646"/>
      <c r="BT40" s="646"/>
      <c r="BU40" s="647"/>
      <c r="BV40" s="630">
        <v>82</v>
      </c>
      <c r="BW40" s="631"/>
      <c r="BX40" s="631"/>
      <c r="BY40" s="631"/>
      <c r="BZ40" s="631"/>
      <c r="CA40" s="631"/>
      <c r="CB40" s="640"/>
      <c r="CD40" s="645" t="s">
        <v>348</v>
      </c>
      <c r="CE40" s="646"/>
      <c r="CF40" s="646"/>
      <c r="CG40" s="646"/>
      <c r="CH40" s="646"/>
      <c r="CI40" s="646"/>
      <c r="CJ40" s="646"/>
      <c r="CK40" s="646"/>
      <c r="CL40" s="646"/>
      <c r="CM40" s="646"/>
      <c r="CN40" s="646"/>
      <c r="CO40" s="646"/>
      <c r="CP40" s="646"/>
      <c r="CQ40" s="647"/>
      <c r="CR40" s="630">
        <v>63600</v>
      </c>
      <c r="CS40" s="631"/>
      <c r="CT40" s="631"/>
      <c r="CU40" s="631"/>
      <c r="CV40" s="631"/>
      <c r="CW40" s="631"/>
      <c r="CX40" s="631"/>
      <c r="CY40" s="632"/>
      <c r="CZ40" s="635">
        <v>0.2</v>
      </c>
      <c r="DA40" s="670"/>
      <c r="DB40" s="670"/>
      <c r="DC40" s="672"/>
      <c r="DD40" s="639" t="s">
        <v>128</v>
      </c>
      <c r="DE40" s="631"/>
      <c r="DF40" s="631"/>
      <c r="DG40" s="631"/>
      <c r="DH40" s="631"/>
      <c r="DI40" s="631"/>
      <c r="DJ40" s="631"/>
      <c r="DK40" s="632"/>
      <c r="DL40" s="639" t="s">
        <v>128</v>
      </c>
      <c r="DM40" s="631"/>
      <c r="DN40" s="631"/>
      <c r="DO40" s="631"/>
      <c r="DP40" s="631"/>
      <c r="DQ40" s="631"/>
      <c r="DR40" s="631"/>
      <c r="DS40" s="631"/>
      <c r="DT40" s="631"/>
      <c r="DU40" s="631"/>
      <c r="DV40" s="632"/>
      <c r="DW40" s="635" t="s">
        <v>128</v>
      </c>
      <c r="DX40" s="670"/>
      <c r="DY40" s="670"/>
      <c r="DZ40" s="670"/>
      <c r="EA40" s="670"/>
      <c r="EB40" s="670"/>
      <c r="EC40" s="671"/>
    </row>
    <row r="41" spans="2:133" ht="11.25" customHeight="1">
      <c r="B41" s="627" t="s">
        <v>349</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176</v>
      </c>
      <c r="AA41" s="633"/>
      <c r="AB41" s="633"/>
      <c r="AC41" s="633"/>
      <c r="AD41" s="634" t="s">
        <v>176</v>
      </c>
      <c r="AE41" s="634"/>
      <c r="AF41" s="634"/>
      <c r="AG41" s="634"/>
      <c r="AH41" s="634"/>
      <c r="AI41" s="634"/>
      <c r="AJ41" s="634"/>
      <c r="AK41" s="634"/>
      <c r="AL41" s="635" t="s">
        <v>128</v>
      </c>
      <c r="AM41" s="636"/>
      <c r="AN41" s="636"/>
      <c r="AO41" s="637"/>
      <c r="AQ41" s="708" t="s">
        <v>350</v>
      </c>
      <c r="AR41" s="709"/>
      <c r="AS41" s="709"/>
      <c r="AT41" s="709"/>
      <c r="AU41" s="709"/>
      <c r="AV41" s="709"/>
      <c r="AW41" s="709"/>
      <c r="AX41" s="709"/>
      <c r="AY41" s="710"/>
      <c r="AZ41" s="630">
        <v>613439</v>
      </c>
      <c r="BA41" s="631"/>
      <c r="BB41" s="631"/>
      <c r="BC41" s="631"/>
      <c r="BD41" s="655"/>
      <c r="BE41" s="655"/>
      <c r="BF41" s="688"/>
      <c r="BG41" s="711"/>
      <c r="BH41" s="712"/>
      <c r="BI41" s="712"/>
      <c r="BJ41" s="712"/>
      <c r="BK41" s="712"/>
      <c r="BL41" s="222"/>
      <c r="BM41" s="646" t="s">
        <v>351</v>
      </c>
      <c r="BN41" s="646"/>
      <c r="BO41" s="646"/>
      <c r="BP41" s="646"/>
      <c r="BQ41" s="646"/>
      <c r="BR41" s="646"/>
      <c r="BS41" s="646"/>
      <c r="BT41" s="646"/>
      <c r="BU41" s="647"/>
      <c r="BV41" s="630" t="s">
        <v>176</v>
      </c>
      <c r="BW41" s="631"/>
      <c r="BX41" s="631"/>
      <c r="BY41" s="631"/>
      <c r="BZ41" s="631"/>
      <c r="CA41" s="631"/>
      <c r="CB41" s="640"/>
      <c r="CD41" s="645" t="s">
        <v>352</v>
      </c>
      <c r="CE41" s="646"/>
      <c r="CF41" s="646"/>
      <c r="CG41" s="646"/>
      <c r="CH41" s="646"/>
      <c r="CI41" s="646"/>
      <c r="CJ41" s="646"/>
      <c r="CK41" s="646"/>
      <c r="CL41" s="646"/>
      <c r="CM41" s="646"/>
      <c r="CN41" s="646"/>
      <c r="CO41" s="646"/>
      <c r="CP41" s="646"/>
      <c r="CQ41" s="647"/>
      <c r="CR41" s="630" t="s">
        <v>176</v>
      </c>
      <c r="CS41" s="655"/>
      <c r="CT41" s="655"/>
      <c r="CU41" s="655"/>
      <c r="CV41" s="655"/>
      <c r="CW41" s="655"/>
      <c r="CX41" s="655"/>
      <c r="CY41" s="656"/>
      <c r="CZ41" s="635" t="s">
        <v>128</v>
      </c>
      <c r="DA41" s="670"/>
      <c r="DB41" s="670"/>
      <c r="DC41" s="672"/>
      <c r="DD41" s="639" t="s">
        <v>128</v>
      </c>
      <c r="DE41" s="655"/>
      <c r="DF41" s="655"/>
      <c r="DG41" s="655"/>
      <c r="DH41" s="655"/>
      <c r="DI41" s="655"/>
      <c r="DJ41" s="655"/>
      <c r="DK41" s="656"/>
      <c r="DL41" s="721"/>
      <c r="DM41" s="722"/>
      <c r="DN41" s="722"/>
      <c r="DO41" s="722"/>
      <c r="DP41" s="722"/>
      <c r="DQ41" s="722"/>
      <c r="DR41" s="722"/>
      <c r="DS41" s="722"/>
      <c r="DT41" s="722"/>
      <c r="DU41" s="722"/>
      <c r="DV41" s="723"/>
      <c r="DW41" s="718"/>
      <c r="DX41" s="719"/>
      <c r="DY41" s="719"/>
      <c r="DZ41" s="719"/>
      <c r="EA41" s="719"/>
      <c r="EB41" s="719"/>
      <c r="EC41" s="720"/>
    </row>
    <row r="42" spans="2:133" ht="11.25" customHeight="1">
      <c r="B42" s="627" t="s">
        <v>353</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176</v>
      </c>
      <c r="AM42" s="636"/>
      <c r="AN42" s="636"/>
      <c r="AO42" s="637"/>
      <c r="AQ42" s="715" t="s">
        <v>354</v>
      </c>
      <c r="AR42" s="716"/>
      <c r="AS42" s="716"/>
      <c r="AT42" s="716"/>
      <c r="AU42" s="716"/>
      <c r="AV42" s="716"/>
      <c r="AW42" s="716"/>
      <c r="AX42" s="716"/>
      <c r="AY42" s="717"/>
      <c r="AZ42" s="724">
        <v>2050399</v>
      </c>
      <c r="BA42" s="725"/>
      <c r="BB42" s="725"/>
      <c r="BC42" s="725"/>
      <c r="BD42" s="701"/>
      <c r="BE42" s="701"/>
      <c r="BF42" s="703"/>
      <c r="BG42" s="713"/>
      <c r="BH42" s="714"/>
      <c r="BI42" s="714"/>
      <c r="BJ42" s="714"/>
      <c r="BK42" s="714"/>
      <c r="BL42" s="223"/>
      <c r="BM42" s="658" t="s">
        <v>355</v>
      </c>
      <c r="BN42" s="658"/>
      <c r="BO42" s="658"/>
      <c r="BP42" s="658"/>
      <c r="BQ42" s="658"/>
      <c r="BR42" s="658"/>
      <c r="BS42" s="658"/>
      <c r="BT42" s="658"/>
      <c r="BU42" s="659"/>
      <c r="BV42" s="724">
        <v>460</v>
      </c>
      <c r="BW42" s="725"/>
      <c r="BX42" s="725"/>
      <c r="BY42" s="725"/>
      <c r="BZ42" s="725"/>
      <c r="CA42" s="725"/>
      <c r="CB42" s="737"/>
      <c r="CD42" s="627" t="s">
        <v>356</v>
      </c>
      <c r="CE42" s="628"/>
      <c r="CF42" s="628"/>
      <c r="CG42" s="628"/>
      <c r="CH42" s="628"/>
      <c r="CI42" s="628"/>
      <c r="CJ42" s="628"/>
      <c r="CK42" s="628"/>
      <c r="CL42" s="628"/>
      <c r="CM42" s="628"/>
      <c r="CN42" s="628"/>
      <c r="CO42" s="628"/>
      <c r="CP42" s="628"/>
      <c r="CQ42" s="629"/>
      <c r="CR42" s="630">
        <v>4898233</v>
      </c>
      <c r="CS42" s="655"/>
      <c r="CT42" s="655"/>
      <c r="CU42" s="655"/>
      <c r="CV42" s="655"/>
      <c r="CW42" s="655"/>
      <c r="CX42" s="655"/>
      <c r="CY42" s="656"/>
      <c r="CZ42" s="635">
        <v>17.3</v>
      </c>
      <c r="DA42" s="670"/>
      <c r="DB42" s="670"/>
      <c r="DC42" s="672"/>
      <c r="DD42" s="639">
        <v>1124166</v>
      </c>
      <c r="DE42" s="655"/>
      <c r="DF42" s="655"/>
      <c r="DG42" s="655"/>
      <c r="DH42" s="655"/>
      <c r="DI42" s="655"/>
      <c r="DJ42" s="655"/>
      <c r="DK42" s="656"/>
      <c r="DL42" s="721"/>
      <c r="DM42" s="722"/>
      <c r="DN42" s="722"/>
      <c r="DO42" s="722"/>
      <c r="DP42" s="722"/>
      <c r="DQ42" s="722"/>
      <c r="DR42" s="722"/>
      <c r="DS42" s="722"/>
      <c r="DT42" s="722"/>
      <c r="DU42" s="722"/>
      <c r="DV42" s="723"/>
      <c r="DW42" s="718"/>
      <c r="DX42" s="719"/>
      <c r="DY42" s="719"/>
      <c r="DZ42" s="719"/>
      <c r="EA42" s="719"/>
      <c r="EB42" s="719"/>
      <c r="EC42" s="720"/>
    </row>
    <row r="43" spans="2:133" ht="11.25" customHeight="1">
      <c r="B43" s="627" t="s">
        <v>357</v>
      </c>
      <c r="C43" s="628"/>
      <c r="D43" s="628"/>
      <c r="E43" s="628"/>
      <c r="F43" s="628"/>
      <c r="G43" s="628"/>
      <c r="H43" s="628"/>
      <c r="I43" s="628"/>
      <c r="J43" s="628"/>
      <c r="K43" s="628"/>
      <c r="L43" s="628"/>
      <c r="M43" s="628"/>
      <c r="N43" s="628"/>
      <c r="O43" s="628"/>
      <c r="P43" s="628"/>
      <c r="Q43" s="629"/>
      <c r="R43" s="630">
        <v>482975</v>
      </c>
      <c r="S43" s="631"/>
      <c r="T43" s="631"/>
      <c r="U43" s="631"/>
      <c r="V43" s="631"/>
      <c r="W43" s="631"/>
      <c r="X43" s="631"/>
      <c r="Y43" s="632"/>
      <c r="Z43" s="633">
        <v>1.7</v>
      </c>
      <c r="AA43" s="633"/>
      <c r="AB43" s="633"/>
      <c r="AC43" s="633"/>
      <c r="AD43" s="634" t="s">
        <v>176</v>
      </c>
      <c r="AE43" s="634"/>
      <c r="AF43" s="634"/>
      <c r="AG43" s="634"/>
      <c r="AH43" s="634"/>
      <c r="AI43" s="634"/>
      <c r="AJ43" s="634"/>
      <c r="AK43" s="634"/>
      <c r="AL43" s="635" t="s">
        <v>128</v>
      </c>
      <c r="AM43" s="636"/>
      <c r="AN43" s="636"/>
      <c r="AO43" s="637"/>
      <c r="BV43" s="224"/>
      <c r="BW43" s="224"/>
      <c r="BX43" s="224"/>
      <c r="BY43" s="224"/>
      <c r="BZ43" s="224"/>
      <c r="CA43" s="224"/>
      <c r="CB43" s="224"/>
      <c r="CD43" s="627" t="s">
        <v>358</v>
      </c>
      <c r="CE43" s="628"/>
      <c r="CF43" s="628"/>
      <c r="CG43" s="628"/>
      <c r="CH43" s="628"/>
      <c r="CI43" s="628"/>
      <c r="CJ43" s="628"/>
      <c r="CK43" s="628"/>
      <c r="CL43" s="628"/>
      <c r="CM43" s="628"/>
      <c r="CN43" s="628"/>
      <c r="CO43" s="628"/>
      <c r="CP43" s="628"/>
      <c r="CQ43" s="629"/>
      <c r="CR43" s="630">
        <v>84813</v>
      </c>
      <c r="CS43" s="655"/>
      <c r="CT43" s="655"/>
      <c r="CU43" s="655"/>
      <c r="CV43" s="655"/>
      <c r="CW43" s="655"/>
      <c r="CX43" s="655"/>
      <c r="CY43" s="656"/>
      <c r="CZ43" s="635">
        <v>0.3</v>
      </c>
      <c r="DA43" s="670"/>
      <c r="DB43" s="670"/>
      <c r="DC43" s="672"/>
      <c r="DD43" s="639">
        <v>47487</v>
      </c>
      <c r="DE43" s="655"/>
      <c r="DF43" s="655"/>
      <c r="DG43" s="655"/>
      <c r="DH43" s="655"/>
      <c r="DI43" s="655"/>
      <c r="DJ43" s="655"/>
      <c r="DK43" s="656"/>
      <c r="DL43" s="721"/>
      <c r="DM43" s="722"/>
      <c r="DN43" s="722"/>
      <c r="DO43" s="722"/>
      <c r="DP43" s="722"/>
      <c r="DQ43" s="722"/>
      <c r="DR43" s="722"/>
      <c r="DS43" s="722"/>
      <c r="DT43" s="722"/>
      <c r="DU43" s="722"/>
      <c r="DV43" s="723"/>
      <c r="DW43" s="718"/>
      <c r="DX43" s="719"/>
      <c r="DY43" s="719"/>
      <c r="DZ43" s="719"/>
      <c r="EA43" s="719"/>
      <c r="EB43" s="719"/>
      <c r="EC43" s="720"/>
    </row>
    <row r="44" spans="2:133" ht="11.25" customHeight="1">
      <c r="B44" s="674" t="s">
        <v>359</v>
      </c>
      <c r="C44" s="675"/>
      <c r="D44" s="675"/>
      <c r="E44" s="675"/>
      <c r="F44" s="675"/>
      <c r="G44" s="675"/>
      <c r="H44" s="675"/>
      <c r="I44" s="675"/>
      <c r="J44" s="675"/>
      <c r="K44" s="675"/>
      <c r="L44" s="675"/>
      <c r="M44" s="675"/>
      <c r="N44" s="675"/>
      <c r="O44" s="675"/>
      <c r="P44" s="675"/>
      <c r="Q44" s="676"/>
      <c r="R44" s="724">
        <v>28998019</v>
      </c>
      <c r="S44" s="725"/>
      <c r="T44" s="725"/>
      <c r="U44" s="725"/>
      <c r="V44" s="725"/>
      <c r="W44" s="725"/>
      <c r="X44" s="725"/>
      <c r="Y44" s="726"/>
      <c r="Z44" s="727">
        <v>100</v>
      </c>
      <c r="AA44" s="727"/>
      <c r="AB44" s="727"/>
      <c r="AC44" s="727"/>
      <c r="AD44" s="728">
        <v>12497342</v>
      </c>
      <c r="AE44" s="728"/>
      <c r="AF44" s="728"/>
      <c r="AG44" s="728"/>
      <c r="AH44" s="728"/>
      <c r="AI44" s="728"/>
      <c r="AJ44" s="728"/>
      <c r="AK44" s="728"/>
      <c r="AL44" s="729">
        <v>100</v>
      </c>
      <c r="AM44" s="702"/>
      <c r="AN44" s="702"/>
      <c r="AO44" s="730"/>
      <c r="CD44" s="731" t="s">
        <v>305</v>
      </c>
      <c r="CE44" s="732"/>
      <c r="CF44" s="627" t="s">
        <v>360</v>
      </c>
      <c r="CG44" s="628"/>
      <c r="CH44" s="628"/>
      <c r="CI44" s="628"/>
      <c r="CJ44" s="628"/>
      <c r="CK44" s="628"/>
      <c r="CL44" s="628"/>
      <c r="CM44" s="628"/>
      <c r="CN44" s="628"/>
      <c r="CO44" s="628"/>
      <c r="CP44" s="628"/>
      <c r="CQ44" s="629"/>
      <c r="CR44" s="630">
        <v>4832372</v>
      </c>
      <c r="CS44" s="631"/>
      <c r="CT44" s="631"/>
      <c r="CU44" s="631"/>
      <c r="CV44" s="631"/>
      <c r="CW44" s="631"/>
      <c r="CX44" s="631"/>
      <c r="CY44" s="632"/>
      <c r="CZ44" s="635">
        <v>17.100000000000001</v>
      </c>
      <c r="DA44" s="636"/>
      <c r="DB44" s="636"/>
      <c r="DC44" s="648"/>
      <c r="DD44" s="639">
        <v>1111617</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361</v>
      </c>
      <c r="CG45" s="628"/>
      <c r="CH45" s="628"/>
      <c r="CI45" s="628"/>
      <c r="CJ45" s="628"/>
      <c r="CK45" s="628"/>
      <c r="CL45" s="628"/>
      <c r="CM45" s="628"/>
      <c r="CN45" s="628"/>
      <c r="CO45" s="628"/>
      <c r="CP45" s="628"/>
      <c r="CQ45" s="629"/>
      <c r="CR45" s="630">
        <v>2882716</v>
      </c>
      <c r="CS45" s="655"/>
      <c r="CT45" s="655"/>
      <c r="CU45" s="655"/>
      <c r="CV45" s="655"/>
      <c r="CW45" s="655"/>
      <c r="CX45" s="655"/>
      <c r="CY45" s="656"/>
      <c r="CZ45" s="635">
        <v>10.199999999999999</v>
      </c>
      <c r="DA45" s="670"/>
      <c r="DB45" s="670"/>
      <c r="DC45" s="672"/>
      <c r="DD45" s="639">
        <v>34622</v>
      </c>
      <c r="DE45" s="655"/>
      <c r="DF45" s="655"/>
      <c r="DG45" s="655"/>
      <c r="DH45" s="655"/>
      <c r="DI45" s="655"/>
      <c r="DJ45" s="655"/>
      <c r="DK45" s="656"/>
      <c r="DL45" s="721"/>
      <c r="DM45" s="722"/>
      <c r="DN45" s="722"/>
      <c r="DO45" s="722"/>
      <c r="DP45" s="722"/>
      <c r="DQ45" s="722"/>
      <c r="DR45" s="722"/>
      <c r="DS45" s="722"/>
      <c r="DT45" s="722"/>
      <c r="DU45" s="722"/>
      <c r="DV45" s="723"/>
      <c r="DW45" s="718"/>
      <c r="DX45" s="719"/>
      <c r="DY45" s="719"/>
      <c r="DZ45" s="719"/>
      <c r="EA45" s="719"/>
      <c r="EB45" s="719"/>
      <c r="EC45" s="720"/>
    </row>
    <row r="46" spans="2:133" ht="11.25" customHeight="1">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363</v>
      </c>
      <c r="CG46" s="628"/>
      <c r="CH46" s="628"/>
      <c r="CI46" s="628"/>
      <c r="CJ46" s="628"/>
      <c r="CK46" s="628"/>
      <c r="CL46" s="628"/>
      <c r="CM46" s="628"/>
      <c r="CN46" s="628"/>
      <c r="CO46" s="628"/>
      <c r="CP46" s="628"/>
      <c r="CQ46" s="629"/>
      <c r="CR46" s="630">
        <v>1946518</v>
      </c>
      <c r="CS46" s="631"/>
      <c r="CT46" s="631"/>
      <c r="CU46" s="631"/>
      <c r="CV46" s="631"/>
      <c r="CW46" s="631"/>
      <c r="CX46" s="631"/>
      <c r="CY46" s="632"/>
      <c r="CZ46" s="635">
        <v>6.9</v>
      </c>
      <c r="DA46" s="636"/>
      <c r="DB46" s="636"/>
      <c r="DC46" s="648"/>
      <c r="DD46" s="639">
        <v>1075845</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c r="B47" s="749" t="s">
        <v>364</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365</v>
      </c>
      <c r="CG47" s="628"/>
      <c r="CH47" s="628"/>
      <c r="CI47" s="628"/>
      <c r="CJ47" s="628"/>
      <c r="CK47" s="628"/>
      <c r="CL47" s="628"/>
      <c r="CM47" s="628"/>
      <c r="CN47" s="628"/>
      <c r="CO47" s="628"/>
      <c r="CP47" s="628"/>
      <c r="CQ47" s="629"/>
      <c r="CR47" s="630">
        <v>65861</v>
      </c>
      <c r="CS47" s="655"/>
      <c r="CT47" s="655"/>
      <c r="CU47" s="655"/>
      <c r="CV47" s="655"/>
      <c r="CW47" s="655"/>
      <c r="CX47" s="655"/>
      <c r="CY47" s="656"/>
      <c r="CZ47" s="635">
        <v>0.2</v>
      </c>
      <c r="DA47" s="670"/>
      <c r="DB47" s="670"/>
      <c r="DC47" s="672"/>
      <c r="DD47" s="639">
        <v>12549</v>
      </c>
      <c r="DE47" s="655"/>
      <c r="DF47" s="655"/>
      <c r="DG47" s="655"/>
      <c r="DH47" s="655"/>
      <c r="DI47" s="655"/>
      <c r="DJ47" s="655"/>
      <c r="DK47" s="656"/>
      <c r="DL47" s="721"/>
      <c r="DM47" s="722"/>
      <c r="DN47" s="722"/>
      <c r="DO47" s="722"/>
      <c r="DP47" s="722"/>
      <c r="DQ47" s="722"/>
      <c r="DR47" s="722"/>
      <c r="DS47" s="722"/>
      <c r="DT47" s="722"/>
      <c r="DU47" s="722"/>
      <c r="DV47" s="723"/>
      <c r="DW47" s="718"/>
      <c r="DX47" s="719"/>
      <c r="DY47" s="719"/>
      <c r="DZ47" s="719"/>
      <c r="EA47" s="719"/>
      <c r="EB47" s="719"/>
      <c r="EC47" s="720"/>
    </row>
    <row r="48" spans="2:133">
      <c r="B48" s="748" t="s">
        <v>366</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367</v>
      </c>
      <c r="CG48" s="628"/>
      <c r="CH48" s="628"/>
      <c r="CI48" s="628"/>
      <c r="CJ48" s="628"/>
      <c r="CK48" s="628"/>
      <c r="CL48" s="628"/>
      <c r="CM48" s="628"/>
      <c r="CN48" s="628"/>
      <c r="CO48" s="628"/>
      <c r="CP48" s="628"/>
      <c r="CQ48" s="629"/>
      <c r="CR48" s="630" t="s">
        <v>128</v>
      </c>
      <c r="CS48" s="631"/>
      <c r="CT48" s="631"/>
      <c r="CU48" s="631"/>
      <c r="CV48" s="631"/>
      <c r="CW48" s="631"/>
      <c r="CX48" s="631"/>
      <c r="CY48" s="632"/>
      <c r="CZ48" s="635" t="s">
        <v>368</v>
      </c>
      <c r="DA48" s="636"/>
      <c r="DB48" s="636"/>
      <c r="DC48" s="648"/>
      <c r="DD48" s="639" t="s">
        <v>368</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369</v>
      </c>
      <c r="CE49" s="675"/>
      <c r="CF49" s="675"/>
      <c r="CG49" s="675"/>
      <c r="CH49" s="675"/>
      <c r="CI49" s="675"/>
      <c r="CJ49" s="675"/>
      <c r="CK49" s="675"/>
      <c r="CL49" s="675"/>
      <c r="CM49" s="675"/>
      <c r="CN49" s="675"/>
      <c r="CO49" s="675"/>
      <c r="CP49" s="675"/>
      <c r="CQ49" s="676"/>
      <c r="CR49" s="724">
        <v>28275364</v>
      </c>
      <c r="CS49" s="701"/>
      <c r="CT49" s="701"/>
      <c r="CU49" s="701"/>
      <c r="CV49" s="701"/>
      <c r="CW49" s="701"/>
      <c r="CX49" s="701"/>
      <c r="CY49" s="738"/>
      <c r="CZ49" s="729">
        <v>100</v>
      </c>
      <c r="DA49" s="739"/>
      <c r="DB49" s="739"/>
      <c r="DC49" s="740"/>
      <c r="DD49" s="741">
        <v>14668867</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R2FOnKOT7H/STCJTSiQlAWnG1ufoRKsC7dk0AaqcG6W8gJbo5wq+YBg/bn0mkf4P8jFJhJqDKKWdLom0NbHL5A==" saltValue="mAfgwaO+UKRDmTxgiHuSs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CH11" sqref="CH11:CQ11"/>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50" t="s">
        <v>370</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371</v>
      </c>
      <c r="DK2" s="752"/>
      <c r="DL2" s="752"/>
      <c r="DM2" s="752"/>
      <c r="DN2" s="752"/>
      <c r="DO2" s="753"/>
      <c r="DP2" s="231"/>
      <c r="DQ2" s="751" t="s">
        <v>372</v>
      </c>
      <c r="DR2" s="752"/>
      <c r="DS2" s="752"/>
      <c r="DT2" s="752"/>
      <c r="DU2" s="752"/>
      <c r="DV2" s="752"/>
      <c r="DW2" s="752"/>
      <c r="DX2" s="752"/>
      <c r="DY2" s="752"/>
      <c r="DZ2" s="753"/>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54" t="s">
        <v>373</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374</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c r="A5" s="756" t="s">
        <v>375</v>
      </c>
      <c r="B5" s="757"/>
      <c r="C5" s="757"/>
      <c r="D5" s="757"/>
      <c r="E5" s="757"/>
      <c r="F5" s="757"/>
      <c r="G5" s="757"/>
      <c r="H5" s="757"/>
      <c r="I5" s="757"/>
      <c r="J5" s="757"/>
      <c r="K5" s="757"/>
      <c r="L5" s="757"/>
      <c r="M5" s="757"/>
      <c r="N5" s="757"/>
      <c r="O5" s="757"/>
      <c r="P5" s="758"/>
      <c r="Q5" s="762" t="s">
        <v>376</v>
      </c>
      <c r="R5" s="763"/>
      <c r="S5" s="763"/>
      <c r="T5" s="763"/>
      <c r="U5" s="764"/>
      <c r="V5" s="762" t="s">
        <v>377</v>
      </c>
      <c r="W5" s="763"/>
      <c r="X5" s="763"/>
      <c r="Y5" s="763"/>
      <c r="Z5" s="764"/>
      <c r="AA5" s="762" t="s">
        <v>378</v>
      </c>
      <c r="AB5" s="763"/>
      <c r="AC5" s="763"/>
      <c r="AD5" s="763"/>
      <c r="AE5" s="763"/>
      <c r="AF5" s="768" t="s">
        <v>379</v>
      </c>
      <c r="AG5" s="763"/>
      <c r="AH5" s="763"/>
      <c r="AI5" s="763"/>
      <c r="AJ5" s="769"/>
      <c r="AK5" s="763" t="s">
        <v>380</v>
      </c>
      <c r="AL5" s="763"/>
      <c r="AM5" s="763"/>
      <c r="AN5" s="763"/>
      <c r="AO5" s="764"/>
      <c r="AP5" s="762" t="s">
        <v>381</v>
      </c>
      <c r="AQ5" s="763"/>
      <c r="AR5" s="763"/>
      <c r="AS5" s="763"/>
      <c r="AT5" s="764"/>
      <c r="AU5" s="762" t="s">
        <v>382</v>
      </c>
      <c r="AV5" s="763"/>
      <c r="AW5" s="763"/>
      <c r="AX5" s="763"/>
      <c r="AY5" s="769"/>
      <c r="AZ5" s="235"/>
      <c r="BA5" s="235"/>
      <c r="BB5" s="235"/>
      <c r="BC5" s="235"/>
      <c r="BD5" s="235"/>
      <c r="BE5" s="236"/>
      <c r="BF5" s="236"/>
      <c r="BG5" s="236"/>
      <c r="BH5" s="236"/>
      <c r="BI5" s="236"/>
      <c r="BJ5" s="236"/>
      <c r="BK5" s="236"/>
      <c r="BL5" s="236"/>
      <c r="BM5" s="236"/>
      <c r="BN5" s="236"/>
      <c r="BO5" s="236"/>
      <c r="BP5" s="236"/>
      <c r="BQ5" s="756" t="s">
        <v>383</v>
      </c>
      <c r="BR5" s="757"/>
      <c r="BS5" s="757"/>
      <c r="BT5" s="757"/>
      <c r="BU5" s="757"/>
      <c r="BV5" s="757"/>
      <c r="BW5" s="757"/>
      <c r="BX5" s="757"/>
      <c r="BY5" s="757"/>
      <c r="BZ5" s="757"/>
      <c r="CA5" s="757"/>
      <c r="CB5" s="757"/>
      <c r="CC5" s="757"/>
      <c r="CD5" s="757"/>
      <c r="CE5" s="757"/>
      <c r="CF5" s="757"/>
      <c r="CG5" s="758"/>
      <c r="CH5" s="762" t="s">
        <v>384</v>
      </c>
      <c r="CI5" s="763"/>
      <c r="CJ5" s="763"/>
      <c r="CK5" s="763"/>
      <c r="CL5" s="764"/>
      <c r="CM5" s="762" t="s">
        <v>385</v>
      </c>
      <c r="CN5" s="763"/>
      <c r="CO5" s="763"/>
      <c r="CP5" s="763"/>
      <c r="CQ5" s="764"/>
      <c r="CR5" s="762" t="s">
        <v>386</v>
      </c>
      <c r="CS5" s="763"/>
      <c r="CT5" s="763"/>
      <c r="CU5" s="763"/>
      <c r="CV5" s="764"/>
      <c r="CW5" s="762" t="s">
        <v>387</v>
      </c>
      <c r="CX5" s="763"/>
      <c r="CY5" s="763"/>
      <c r="CZ5" s="763"/>
      <c r="DA5" s="764"/>
      <c r="DB5" s="762" t="s">
        <v>388</v>
      </c>
      <c r="DC5" s="763"/>
      <c r="DD5" s="763"/>
      <c r="DE5" s="763"/>
      <c r="DF5" s="764"/>
      <c r="DG5" s="792" t="s">
        <v>389</v>
      </c>
      <c r="DH5" s="793"/>
      <c r="DI5" s="793"/>
      <c r="DJ5" s="793"/>
      <c r="DK5" s="794"/>
      <c r="DL5" s="792" t="s">
        <v>390</v>
      </c>
      <c r="DM5" s="793"/>
      <c r="DN5" s="793"/>
      <c r="DO5" s="793"/>
      <c r="DP5" s="794"/>
      <c r="DQ5" s="762" t="s">
        <v>391</v>
      </c>
      <c r="DR5" s="763"/>
      <c r="DS5" s="763"/>
      <c r="DT5" s="763"/>
      <c r="DU5" s="764"/>
      <c r="DV5" s="762" t="s">
        <v>382</v>
      </c>
      <c r="DW5" s="763"/>
      <c r="DX5" s="763"/>
      <c r="DY5" s="763"/>
      <c r="DZ5" s="769"/>
      <c r="EA5" s="237"/>
    </row>
    <row r="6" spans="1:131" s="238"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c r="A7" s="239">
        <v>1</v>
      </c>
      <c r="B7" s="778" t="s">
        <v>392</v>
      </c>
      <c r="C7" s="779"/>
      <c r="D7" s="779"/>
      <c r="E7" s="779"/>
      <c r="F7" s="779"/>
      <c r="G7" s="779"/>
      <c r="H7" s="779"/>
      <c r="I7" s="779"/>
      <c r="J7" s="779"/>
      <c r="K7" s="779"/>
      <c r="L7" s="779"/>
      <c r="M7" s="779"/>
      <c r="N7" s="779"/>
      <c r="O7" s="779"/>
      <c r="P7" s="780"/>
      <c r="Q7" s="781">
        <v>28352</v>
      </c>
      <c r="R7" s="782"/>
      <c r="S7" s="782"/>
      <c r="T7" s="782"/>
      <c r="U7" s="782"/>
      <c r="V7" s="782">
        <v>27734</v>
      </c>
      <c r="W7" s="782"/>
      <c r="X7" s="782"/>
      <c r="Y7" s="782"/>
      <c r="Z7" s="782"/>
      <c r="AA7" s="782">
        <v>618</v>
      </c>
      <c r="AB7" s="782"/>
      <c r="AC7" s="782"/>
      <c r="AD7" s="782"/>
      <c r="AE7" s="783"/>
      <c r="AF7" s="784">
        <v>511</v>
      </c>
      <c r="AG7" s="785"/>
      <c r="AH7" s="785"/>
      <c r="AI7" s="785"/>
      <c r="AJ7" s="786"/>
      <c r="AK7" s="787">
        <v>569</v>
      </c>
      <c r="AL7" s="788"/>
      <c r="AM7" s="788"/>
      <c r="AN7" s="788"/>
      <c r="AO7" s="788"/>
      <c r="AP7" s="788">
        <v>16248</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588</v>
      </c>
      <c r="BT7" s="776"/>
      <c r="BU7" s="776"/>
      <c r="BV7" s="776"/>
      <c r="BW7" s="776"/>
      <c r="BX7" s="776"/>
      <c r="BY7" s="776"/>
      <c r="BZ7" s="776"/>
      <c r="CA7" s="776"/>
      <c r="CB7" s="776"/>
      <c r="CC7" s="776"/>
      <c r="CD7" s="776"/>
      <c r="CE7" s="776"/>
      <c r="CF7" s="776"/>
      <c r="CG7" s="791"/>
      <c r="CH7" s="772">
        <v>1</v>
      </c>
      <c r="CI7" s="773"/>
      <c r="CJ7" s="773"/>
      <c r="CK7" s="773"/>
      <c r="CL7" s="774"/>
      <c r="CM7" s="772">
        <v>286</v>
      </c>
      <c r="CN7" s="773"/>
      <c r="CO7" s="773"/>
      <c r="CP7" s="773"/>
      <c r="CQ7" s="774"/>
      <c r="CR7" s="772">
        <v>1</v>
      </c>
      <c r="CS7" s="773"/>
      <c r="CT7" s="773"/>
      <c r="CU7" s="773"/>
      <c r="CV7" s="774"/>
      <c r="CW7" s="772" t="s">
        <v>524</v>
      </c>
      <c r="CX7" s="773"/>
      <c r="CY7" s="773"/>
      <c r="CZ7" s="773"/>
      <c r="DA7" s="774"/>
      <c r="DB7" s="772" t="s">
        <v>524</v>
      </c>
      <c r="DC7" s="773"/>
      <c r="DD7" s="773"/>
      <c r="DE7" s="773"/>
      <c r="DF7" s="774"/>
      <c r="DG7" s="772" t="s">
        <v>524</v>
      </c>
      <c r="DH7" s="773"/>
      <c r="DI7" s="773"/>
      <c r="DJ7" s="773"/>
      <c r="DK7" s="774"/>
      <c r="DL7" s="772" t="s">
        <v>524</v>
      </c>
      <c r="DM7" s="773"/>
      <c r="DN7" s="773"/>
      <c r="DO7" s="773"/>
      <c r="DP7" s="774"/>
      <c r="DQ7" s="772" t="s">
        <v>524</v>
      </c>
      <c r="DR7" s="773"/>
      <c r="DS7" s="773"/>
      <c r="DT7" s="773"/>
      <c r="DU7" s="774"/>
      <c r="DV7" s="775"/>
      <c r="DW7" s="776"/>
      <c r="DX7" s="776"/>
      <c r="DY7" s="776"/>
      <c r="DZ7" s="777"/>
      <c r="EA7" s="237"/>
    </row>
    <row r="8" spans="1:131" s="238" customFormat="1" ht="26.25" customHeight="1">
      <c r="A8" s="241">
        <v>2</v>
      </c>
      <c r="B8" s="809" t="s">
        <v>393</v>
      </c>
      <c r="C8" s="810"/>
      <c r="D8" s="810"/>
      <c r="E8" s="810"/>
      <c r="F8" s="810"/>
      <c r="G8" s="810"/>
      <c r="H8" s="810"/>
      <c r="I8" s="810"/>
      <c r="J8" s="810"/>
      <c r="K8" s="810"/>
      <c r="L8" s="810"/>
      <c r="M8" s="810"/>
      <c r="N8" s="810"/>
      <c r="O8" s="810"/>
      <c r="P8" s="811"/>
      <c r="Q8" s="812">
        <v>782</v>
      </c>
      <c r="R8" s="813"/>
      <c r="S8" s="813"/>
      <c r="T8" s="813"/>
      <c r="U8" s="813"/>
      <c r="V8" s="813">
        <v>677</v>
      </c>
      <c r="W8" s="813"/>
      <c r="X8" s="813"/>
      <c r="Y8" s="813"/>
      <c r="Z8" s="813"/>
      <c r="AA8" s="813">
        <v>105</v>
      </c>
      <c r="AB8" s="813"/>
      <c r="AC8" s="813"/>
      <c r="AD8" s="813"/>
      <c r="AE8" s="814"/>
      <c r="AF8" s="815">
        <v>0</v>
      </c>
      <c r="AG8" s="816"/>
      <c r="AH8" s="816"/>
      <c r="AI8" s="816"/>
      <c r="AJ8" s="817"/>
      <c r="AK8" s="798">
        <v>136</v>
      </c>
      <c r="AL8" s="799"/>
      <c r="AM8" s="799"/>
      <c r="AN8" s="799"/>
      <c r="AO8" s="799"/>
      <c r="AP8" s="799">
        <v>1266</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589</v>
      </c>
      <c r="BT8" s="803"/>
      <c r="BU8" s="803"/>
      <c r="BV8" s="803"/>
      <c r="BW8" s="803"/>
      <c r="BX8" s="803"/>
      <c r="BY8" s="803"/>
      <c r="BZ8" s="803"/>
      <c r="CA8" s="803"/>
      <c r="CB8" s="803"/>
      <c r="CC8" s="803"/>
      <c r="CD8" s="803"/>
      <c r="CE8" s="803"/>
      <c r="CF8" s="803"/>
      <c r="CG8" s="804"/>
      <c r="CH8" s="805">
        <v>22</v>
      </c>
      <c r="CI8" s="806"/>
      <c r="CJ8" s="806"/>
      <c r="CK8" s="806"/>
      <c r="CL8" s="807"/>
      <c r="CM8" s="805">
        <v>869</v>
      </c>
      <c r="CN8" s="806"/>
      <c r="CO8" s="806"/>
      <c r="CP8" s="806"/>
      <c r="CQ8" s="807"/>
      <c r="CR8" s="805" t="s">
        <v>524</v>
      </c>
      <c r="CS8" s="806"/>
      <c r="CT8" s="806"/>
      <c r="CU8" s="806"/>
      <c r="CV8" s="807"/>
      <c r="CW8" s="805" t="s">
        <v>524</v>
      </c>
      <c r="CX8" s="806"/>
      <c r="CY8" s="806"/>
      <c r="CZ8" s="806"/>
      <c r="DA8" s="807"/>
      <c r="DB8" s="805" t="s">
        <v>524</v>
      </c>
      <c r="DC8" s="806"/>
      <c r="DD8" s="806"/>
      <c r="DE8" s="806"/>
      <c r="DF8" s="807"/>
      <c r="DG8" s="805" t="s">
        <v>524</v>
      </c>
      <c r="DH8" s="806"/>
      <c r="DI8" s="806"/>
      <c r="DJ8" s="806"/>
      <c r="DK8" s="807"/>
      <c r="DL8" s="805" t="s">
        <v>524</v>
      </c>
      <c r="DM8" s="806"/>
      <c r="DN8" s="806"/>
      <c r="DO8" s="806"/>
      <c r="DP8" s="807"/>
      <c r="DQ8" s="805" t="s">
        <v>524</v>
      </c>
      <c r="DR8" s="806"/>
      <c r="DS8" s="806"/>
      <c r="DT8" s="806"/>
      <c r="DU8" s="807"/>
      <c r="DV8" s="802"/>
      <c r="DW8" s="803"/>
      <c r="DX8" s="803"/>
      <c r="DY8" s="803"/>
      <c r="DZ8" s="808"/>
      <c r="EA8" s="237"/>
    </row>
    <row r="9" spans="1:131" s="238" customFormat="1" ht="26.25" customHeight="1">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394</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c r="A23" s="243" t="s">
        <v>395</v>
      </c>
      <c r="B23" s="818" t="s">
        <v>396</v>
      </c>
      <c r="C23" s="819"/>
      <c r="D23" s="819"/>
      <c r="E23" s="819"/>
      <c r="F23" s="819"/>
      <c r="G23" s="819"/>
      <c r="H23" s="819"/>
      <c r="I23" s="819"/>
      <c r="J23" s="819"/>
      <c r="K23" s="819"/>
      <c r="L23" s="819"/>
      <c r="M23" s="819"/>
      <c r="N23" s="819"/>
      <c r="O23" s="819"/>
      <c r="P23" s="820"/>
      <c r="Q23" s="821">
        <v>28998</v>
      </c>
      <c r="R23" s="822"/>
      <c r="S23" s="822"/>
      <c r="T23" s="822"/>
      <c r="U23" s="822"/>
      <c r="V23" s="822">
        <v>28275</v>
      </c>
      <c r="W23" s="822"/>
      <c r="X23" s="822"/>
      <c r="Y23" s="822"/>
      <c r="Z23" s="822"/>
      <c r="AA23" s="822">
        <v>723</v>
      </c>
      <c r="AB23" s="822"/>
      <c r="AC23" s="822"/>
      <c r="AD23" s="822"/>
      <c r="AE23" s="823"/>
      <c r="AF23" s="824">
        <v>511</v>
      </c>
      <c r="AG23" s="822"/>
      <c r="AH23" s="822"/>
      <c r="AI23" s="822"/>
      <c r="AJ23" s="825"/>
      <c r="AK23" s="826"/>
      <c r="AL23" s="827"/>
      <c r="AM23" s="827"/>
      <c r="AN23" s="827"/>
      <c r="AO23" s="827"/>
      <c r="AP23" s="822">
        <v>17514</v>
      </c>
      <c r="AQ23" s="822"/>
      <c r="AR23" s="822"/>
      <c r="AS23" s="822"/>
      <c r="AT23" s="822"/>
      <c r="AU23" s="838"/>
      <c r="AV23" s="838"/>
      <c r="AW23" s="838"/>
      <c r="AX23" s="838"/>
      <c r="AY23" s="839"/>
      <c r="AZ23" s="840" t="s">
        <v>397</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c r="A24" s="837" t="s">
        <v>398</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c r="A25" s="754" t="s">
        <v>399</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c r="A26" s="756" t="s">
        <v>375</v>
      </c>
      <c r="B26" s="757"/>
      <c r="C26" s="757"/>
      <c r="D26" s="757"/>
      <c r="E26" s="757"/>
      <c r="F26" s="757"/>
      <c r="G26" s="757"/>
      <c r="H26" s="757"/>
      <c r="I26" s="757"/>
      <c r="J26" s="757"/>
      <c r="K26" s="757"/>
      <c r="L26" s="757"/>
      <c r="M26" s="757"/>
      <c r="N26" s="757"/>
      <c r="O26" s="757"/>
      <c r="P26" s="758"/>
      <c r="Q26" s="762" t="s">
        <v>400</v>
      </c>
      <c r="R26" s="763"/>
      <c r="S26" s="763"/>
      <c r="T26" s="763"/>
      <c r="U26" s="764"/>
      <c r="V26" s="762" t="s">
        <v>401</v>
      </c>
      <c r="W26" s="763"/>
      <c r="X26" s="763"/>
      <c r="Y26" s="763"/>
      <c r="Z26" s="764"/>
      <c r="AA26" s="762" t="s">
        <v>402</v>
      </c>
      <c r="AB26" s="763"/>
      <c r="AC26" s="763"/>
      <c r="AD26" s="763"/>
      <c r="AE26" s="763"/>
      <c r="AF26" s="843" t="s">
        <v>403</v>
      </c>
      <c r="AG26" s="844"/>
      <c r="AH26" s="844"/>
      <c r="AI26" s="844"/>
      <c r="AJ26" s="845"/>
      <c r="AK26" s="763" t="s">
        <v>404</v>
      </c>
      <c r="AL26" s="763"/>
      <c r="AM26" s="763"/>
      <c r="AN26" s="763"/>
      <c r="AO26" s="764"/>
      <c r="AP26" s="762" t="s">
        <v>405</v>
      </c>
      <c r="AQ26" s="763"/>
      <c r="AR26" s="763"/>
      <c r="AS26" s="763"/>
      <c r="AT26" s="764"/>
      <c r="AU26" s="762" t="s">
        <v>406</v>
      </c>
      <c r="AV26" s="763"/>
      <c r="AW26" s="763"/>
      <c r="AX26" s="763"/>
      <c r="AY26" s="764"/>
      <c r="AZ26" s="762" t="s">
        <v>407</v>
      </c>
      <c r="BA26" s="763"/>
      <c r="BB26" s="763"/>
      <c r="BC26" s="763"/>
      <c r="BD26" s="764"/>
      <c r="BE26" s="762" t="s">
        <v>382</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c r="A28" s="245">
        <v>1</v>
      </c>
      <c r="B28" s="778" t="s">
        <v>408</v>
      </c>
      <c r="C28" s="779"/>
      <c r="D28" s="779"/>
      <c r="E28" s="779"/>
      <c r="F28" s="779"/>
      <c r="G28" s="779"/>
      <c r="H28" s="779"/>
      <c r="I28" s="779"/>
      <c r="J28" s="779"/>
      <c r="K28" s="779"/>
      <c r="L28" s="779"/>
      <c r="M28" s="779"/>
      <c r="N28" s="779"/>
      <c r="O28" s="779"/>
      <c r="P28" s="780"/>
      <c r="Q28" s="851">
        <v>7203</v>
      </c>
      <c r="R28" s="852"/>
      <c r="S28" s="852"/>
      <c r="T28" s="852"/>
      <c r="U28" s="852"/>
      <c r="V28" s="852">
        <v>7100</v>
      </c>
      <c r="W28" s="852"/>
      <c r="X28" s="852"/>
      <c r="Y28" s="852"/>
      <c r="Z28" s="852"/>
      <c r="AA28" s="852">
        <v>103</v>
      </c>
      <c r="AB28" s="852"/>
      <c r="AC28" s="852"/>
      <c r="AD28" s="852"/>
      <c r="AE28" s="853"/>
      <c r="AF28" s="854">
        <v>103</v>
      </c>
      <c r="AG28" s="852"/>
      <c r="AH28" s="852"/>
      <c r="AI28" s="852"/>
      <c r="AJ28" s="855"/>
      <c r="AK28" s="856">
        <v>613</v>
      </c>
      <c r="AL28" s="857"/>
      <c r="AM28" s="857"/>
      <c r="AN28" s="857"/>
      <c r="AO28" s="857"/>
      <c r="AP28" s="857" t="s">
        <v>524</v>
      </c>
      <c r="AQ28" s="857"/>
      <c r="AR28" s="857"/>
      <c r="AS28" s="857"/>
      <c r="AT28" s="857"/>
      <c r="AU28" s="857" t="s">
        <v>524</v>
      </c>
      <c r="AV28" s="857"/>
      <c r="AW28" s="857"/>
      <c r="AX28" s="857"/>
      <c r="AY28" s="857"/>
      <c r="AZ28" s="858" t="s">
        <v>524</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c r="A29" s="245">
        <v>2</v>
      </c>
      <c r="B29" s="809" t="s">
        <v>409</v>
      </c>
      <c r="C29" s="810"/>
      <c r="D29" s="810"/>
      <c r="E29" s="810"/>
      <c r="F29" s="810"/>
      <c r="G29" s="810"/>
      <c r="H29" s="810"/>
      <c r="I29" s="810"/>
      <c r="J29" s="810"/>
      <c r="K29" s="810"/>
      <c r="L29" s="810"/>
      <c r="M29" s="810"/>
      <c r="N29" s="810"/>
      <c r="O29" s="810"/>
      <c r="P29" s="811"/>
      <c r="Q29" s="812">
        <v>5706</v>
      </c>
      <c r="R29" s="813"/>
      <c r="S29" s="813"/>
      <c r="T29" s="813"/>
      <c r="U29" s="813"/>
      <c r="V29" s="813">
        <v>5591</v>
      </c>
      <c r="W29" s="813"/>
      <c r="X29" s="813"/>
      <c r="Y29" s="813"/>
      <c r="Z29" s="813"/>
      <c r="AA29" s="813">
        <v>116</v>
      </c>
      <c r="AB29" s="813"/>
      <c r="AC29" s="813"/>
      <c r="AD29" s="813"/>
      <c r="AE29" s="814"/>
      <c r="AF29" s="815">
        <v>116</v>
      </c>
      <c r="AG29" s="816"/>
      <c r="AH29" s="816"/>
      <c r="AI29" s="816"/>
      <c r="AJ29" s="817"/>
      <c r="AK29" s="863">
        <v>872</v>
      </c>
      <c r="AL29" s="859"/>
      <c r="AM29" s="859"/>
      <c r="AN29" s="859"/>
      <c r="AO29" s="859"/>
      <c r="AP29" s="859" t="s">
        <v>524</v>
      </c>
      <c r="AQ29" s="859"/>
      <c r="AR29" s="859"/>
      <c r="AS29" s="859"/>
      <c r="AT29" s="859"/>
      <c r="AU29" s="859" t="s">
        <v>524</v>
      </c>
      <c r="AV29" s="859"/>
      <c r="AW29" s="859"/>
      <c r="AX29" s="859"/>
      <c r="AY29" s="859"/>
      <c r="AZ29" s="860" t="s">
        <v>524</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c r="A30" s="245">
        <v>3</v>
      </c>
      <c r="B30" s="809" t="s">
        <v>410</v>
      </c>
      <c r="C30" s="810"/>
      <c r="D30" s="810"/>
      <c r="E30" s="810"/>
      <c r="F30" s="810"/>
      <c r="G30" s="810"/>
      <c r="H30" s="810"/>
      <c r="I30" s="810"/>
      <c r="J30" s="810"/>
      <c r="K30" s="810"/>
      <c r="L30" s="810"/>
      <c r="M30" s="810"/>
      <c r="N30" s="810"/>
      <c r="O30" s="810"/>
      <c r="P30" s="811"/>
      <c r="Q30" s="812">
        <v>807</v>
      </c>
      <c r="R30" s="813"/>
      <c r="S30" s="813"/>
      <c r="T30" s="813"/>
      <c r="U30" s="813"/>
      <c r="V30" s="813">
        <v>796</v>
      </c>
      <c r="W30" s="813"/>
      <c r="X30" s="813"/>
      <c r="Y30" s="813"/>
      <c r="Z30" s="813"/>
      <c r="AA30" s="813">
        <v>11</v>
      </c>
      <c r="AB30" s="813"/>
      <c r="AC30" s="813"/>
      <c r="AD30" s="813"/>
      <c r="AE30" s="814"/>
      <c r="AF30" s="815">
        <v>11</v>
      </c>
      <c r="AG30" s="816"/>
      <c r="AH30" s="816"/>
      <c r="AI30" s="816"/>
      <c r="AJ30" s="817"/>
      <c r="AK30" s="863">
        <v>250</v>
      </c>
      <c r="AL30" s="859"/>
      <c r="AM30" s="859"/>
      <c r="AN30" s="859"/>
      <c r="AO30" s="859"/>
      <c r="AP30" s="859" t="s">
        <v>524</v>
      </c>
      <c r="AQ30" s="859"/>
      <c r="AR30" s="859"/>
      <c r="AS30" s="859"/>
      <c r="AT30" s="859"/>
      <c r="AU30" s="859" t="s">
        <v>524</v>
      </c>
      <c r="AV30" s="859"/>
      <c r="AW30" s="859"/>
      <c r="AX30" s="859"/>
      <c r="AY30" s="859"/>
      <c r="AZ30" s="860" t="s">
        <v>524</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c r="A31" s="245">
        <v>4</v>
      </c>
      <c r="B31" s="809" t="s">
        <v>411</v>
      </c>
      <c r="C31" s="810"/>
      <c r="D31" s="810"/>
      <c r="E31" s="810"/>
      <c r="F31" s="810"/>
      <c r="G31" s="810"/>
      <c r="H31" s="810"/>
      <c r="I31" s="810"/>
      <c r="J31" s="810"/>
      <c r="K31" s="810"/>
      <c r="L31" s="810"/>
      <c r="M31" s="810"/>
      <c r="N31" s="810"/>
      <c r="O31" s="810"/>
      <c r="P31" s="811"/>
      <c r="Q31" s="812">
        <v>23</v>
      </c>
      <c r="R31" s="813"/>
      <c r="S31" s="813"/>
      <c r="T31" s="813"/>
      <c r="U31" s="813"/>
      <c r="V31" s="813">
        <v>23</v>
      </c>
      <c r="W31" s="813"/>
      <c r="X31" s="813"/>
      <c r="Y31" s="813"/>
      <c r="Z31" s="813"/>
      <c r="AA31" s="813">
        <v>0</v>
      </c>
      <c r="AB31" s="813"/>
      <c r="AC31" s="813"/>
      <c r="AD31" s="813"/>
      <c r="AE31" s="814"/>
      <c r="AF31" s="815" t="s">
        <v>412</v>
      </c>
      <c r="AG31" s="816"/>
      <c r="AH31" s="816"/>
      <c r="AI31" s="816"/>
      <c r="AJ31" s="817"/>
      <c r="AK31" s="863" t="s">
        <v>524</v>
      </c>
      <c r="AL31" s="859"/>
      <c r="AM31" s="859"/>
      <c r="AN31" s="859"/>
      <c r="AO31" s="859"/>
      <c r="AP31" s="859" t="s">
        <v>524</v>
      </c>
      <c r="AQ31" s="859"/>
      <c r="AR31" s="859"/>
      <c r="AS31" s="859"/>
      <c r="AT31" s="859"/>
      <c r="AU31" s="859" t="s">
        <v>524</v>
      </c>
      <c r="AV31" s="859"/>
      <c r="AW31" s="859"/>
      <c r="AX31" s="859"/>
      <c r="AY31" s="859"/>
      <c r="AZ31" s="860" t="s">
        <v>524</v>
      </c>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c r="A32" s="245">
        <v>5</v>
      </c>
      <c r="B32" s="809" t="s">
        <v>413</v>
      </c>
      <c r="C32" s="810"/>
      <c r="D32" s="810"/>
      <c r="E32" s="810"/>
      <c r="F32" s="810"/>
      <c r="G32" s="810"/>
      <c r="H32" s="810"/>
      <c r="I32" s="810"/>
      <c r="J32" s="810"/>
      <c r="K32" s="810"/>
      <c r="L32" s="810"/>
      <c r="M32" s="810"/>
      <c r="N32" s="810"/>
      <c r="O32" s="810"/>
      <c r="P32" s="811"/>
      <c r="Q32" s="812">
        <v>7484</v>
      </c>
      <c r="R32" s="813"/>
      <c r="S32" s="813"/>
      <c r="T32" s="813"/>
      <c r="U32" s="813"/>
      <c r="V32" s="813">
        <v>6895</v>
      </c>
      <c r="W32" s="813"/>
      <c r="X32" s="813"/>
      <c r="Y32" s="813"/>
      <c r="Z32" s="813"/>
      <c r="AA32" s="813">
        <v>589</v>
      </c>
      <c r="AB32" s="813"/>
      <c r="AC32" s="813"/>
      <c r="AD32" s="813"/>
      <c r="AE32" s="814"/>
      <c r="AF32" s="815">
        <v>2062</v>
      </c>
      <c r="AG32" s="816"/>
      <c r="AH32" s="816"/>
      <c r="AI32" s="816"/>
      <c r="AJ32" s="817"/>
      <c r="AK32" s="863">
        <v>551</v>
      </c>
      <c r="AL32" s="859"/>
      <c r="AM32" s="859"/>
      <c r="AN32" s="859"/>
      <c r="AO32" s="859"/>
      <c r="AP32" s="859">
        <v>2451</v>
      </c>
      <c r="AQ32" s="859"/>
      <c r="AR32" s="859"/>
      <c r="AS32" s="859"/>
      <c r="AT32" s="859"/>
      <c r="AU32" s="859">
        <v>2451</v>
      </c>
      <c r="AV32" s="859"/>
      <c r="AW32" s="859"/>
      <c r="AX32" s="859"/>
      <c r="AY32" s="859"/>
      <c r="AZ32" s="860" t="s">
        <v>524</v>
      </c>
      <c r="BA32" s="860"/>
      <c r="BB32" s="860"/>
      <c r="BC32" s="860"/>
      <c r="BD32" s="860"/>
      <c r="BE32" s="861" t="s">
        <v>414</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c r="A33" s="245">
        <v>6</v>
      </c>
      <c r="B33" s="809" t="s">
        <v>415</v>
      </c>
      <c r="C33" s="810"/>
      <c r="D33" s="810"/>
      <c r="E33" s="810"/>
      <c r="F33" s="810"/>
      <c r="G33" s="810"/>
      <c r="H33" s="810"/>
      <c r="I33" s="810"/>
      <c r="J33" s="810"/>
      <c r="K33" s="810"/>
      <c r="L33" s="810"/>
      <c r="M33" s="810"/>
      <c r="N33" s="810"/>
      <c r="O33" s="810"/>
      <c r="P33" s="811"/>
      <c r="Q33" s="812">
        <v>1031</v>
      </c>
      <c r="R33" s="813"/>
      <c r="S33" s="813"/>
      <c r="T33" s="813"/>
      <c r="U33" s="813"/>
      <c r="V33" s="813">
        <v>1005</v>
      </c>
      <c r="W33" s="813"/>
      <c r="X33" s="813"/>
      <c r="Y33" s="813"/>
      <c r="Z33" s="813"/>
      <c r="AA33" s="813">
        <v>27</v>
      </c>
      <c r="AB33" s="813"/>
      <c r="AC33" s="813"/>
      <c r="AD33" s="813"/>
      <c r="AE33" s="814"/>
      <c r="AF33" s="815">
        <v>820</v>
      </c>
      <c r="AG33" s="816"/>
      <c r="AH33" s="816"/>
      <c r="AI33" s="816"/>
      <c r="AJ33" s="817"/>
      <c r="AK33" s="863">
        <v>221</v>
      </c>
      <c r="AL33" s="859"/>
      <c r="AM33" s="859"/>
      <c r="AN33" s="859"/>
      <c r="AO33" s="859"/>
      <c r="AP33" s="859">
        <v>4329</v>
      </c>
      <c r="AQ33" s="859"/>
      <c r="AR33" s="859"/>
      <c r="AS33" s="859"/>
      <c r="AT33" s="859"/>
      <c r="AU33" s="859">
        <v>2182</v>
      </c>
      <c r="AV33" s="859"/>
      <c r="AW33" s="859"/>
      <c r="AX33" s="859"/>
      <c r="AY33" s="859"/>
      <c r="AZ33" s="860" t="s">
        <v>524</v>
      </c>
      <c r="BA33" s="860"/>
      <c r="BB33" s="860"/>
      <c r="BC33" s="860"/>
      <c r="BD33" s="860"/>
      <c r="BE33" s="861" t="s">
        <v>414</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c r="A34" s="245">
        <v>7</v>
      </c>
      <c r="B34" s="809" t="s">
        <v>416</v>
      </c>
      <c r="C34" s="810"/>
      <c r="D34" s="810"/>
      <c r="E34" s="810"/>
      <c r="F34" s="810"/>
      <c r="G34" s="810"/>
      <c r="H34" s="810"/>
      <c r="I34" s="810"/>
      <c r="J34" s="810"/>
      <c r="K34" s="810"/>
      <c r="L34" s="810"/>
      <c r="M34" s="810"/>
      <c r="N34" s="810"/>
      <c r="O34" s="810"/>
      <c r="P34" s="811"/>
      <c r="Q34" s="812">
        <v>1394</v>
      </c>
      <c r="R34" s="813"/>
      <c r="S34" s="813"/>
      <c r="T34" s="813"/>
      <c r="U34" s="813"/>
      <c r="V34" s="813">
        <v>1318</v>
      </c>
      <c r="W34" s="813"/>
      <c r="X34" s="813"/>
      <c r="Y34" s="813"/>
      <c r="Z34" s="813"/>
      <c r="AA34" s="813">
        <v>76</v>
      </c>
      <c r="AB34" s="813"/>
      <c r="AC34" s="813"/>
      <c r="AD34" s="813"/>
      <c r="AE34" s="814"/>
      <c r="AF34" s="815">
        <v>254</v>
      </c>
      <c r="AG34" s="816"/>
      <c r="AH34" s="816"/>
      <c r="AI34" s="816"/>
      <c r="AJ34" s="817"/>
      <c r="AK34" s="863">
        <v>467</v>
      </c>
      <c r="AL34" s="859"/>
      <c r="AM34" s="859"/>
      <c r="AN34" s="859"/>
      <c r="AO34" s="859"/>
      <c r="AP34" s="859">
        <v>6361</v>
      </c>
      <c r="AQ34" s="859"/>
      <c r="AR34" s="859"/>
      <c r="AS34" s="859"/>
      <c r="AT34" s="859"/>
      <c r="AU34" s="859">
        <v>2602</v>
      </c>
      <c r="AV34" s="859"/>
      <c r="AW34" s="859"/>
      <c r="AX34" s="859"/>
      <c r="AY34" s="859"/>
      <c r="AZ34" s="860" t="s">
        <v>524</v>
      </c>
      <c r="BA34" s="860"/>
      <c r="BB34" s="860"/>
      <c r="BC34" s="860"/>
      <c r="BD34" s="860"/>
      <c r="BE34" s="861" t="s">
        <v>417</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418</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c r="A63" s="243" t="s">
        <v>395</v>
      </c>
      <c r="B63" s="818" t="s">
        <v>419</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3366</v>
      </c>
      <c r="AG63" s="873"/>
      <c r="AH63" s="873"/>
      <c r="AI63" s="873"/>
      <c r="AJ63" s="874"/>
      <c r="AK63" s="875"/>
      <c r="AL63" s="870"/>
      <c r="AM63" s="870"/>
      <c r="AN63" s="870"/>
      <c r="AO63" s="870"/>
      <c r="AP63" s="873">
        <v>13141</v>
      </c>
      <c r="AQ63" s="873"/>
      <c r="AR63" s="873"/>
      <c r="AS63" s="873"/>
      <c r="AT63" s="873"/>
      <c r="AU63" s="873">
        <v>7235</v>
      </c>
      <c r="AV63" s="873"/>
      <c r="AW63" s="873"/>
      <c r="AX63" s="873"/>
      <c r="AY63" s="873"/>
      <c r="AZ63" s="877"/>
      <c r="BA63" s="877"/>
      <c r="BB63" s="877"/>
      <c r="BC63" s="877"/>
      <c r="BD63" s="877"/>
      <c r="BE63" s="878"/>
      <c r="BF63" s="878"/>
      <c r="BG63" s="878"/>
      <c r="BH63" s="878"/>
      <c r="BI63" s="879"/>
      <c r="BJ63" s="880" t="s">
        <v>412</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c r="A66" s="756" t="s">
        <v>421</v>
      </c>
      <c r="B66" s="757"/>
      <c r="C66" s="757"/>
      <c r="D66" s="757"/>
      <c r="E66" s="757"/>
      <c r="F66" s="757"/>
      <c r="G66" s="757"/>
      <c r="H66" s="757"/>
      <c r="I66" s="757"/>
      <c r="J66" s="757"/>
      <c r="K66" s="757"/>
      <c r="L66" s="757"/>
      <c r="M66" s="757"/>
      <c r="N66" s="757"/>
      <c r="O66" s="757"/>
      <c r="P66" s="758"/>
      <c r="Q66" s="762" t="s">
        <v>422</v>
      </c>
      <c r="R66" s="763"/>
      <c r="S66" s="763"/>
      <c r="T66" s="763"/>
      <c r="U66" s="764"/>
      <c r="V66" s="762" t="s">
        <v>423</v>
      </c>
      <c r="W66" s="763"/>
      <c r="X66" s="763"/>
      <c r="Y66" s="763"/>
      <c r="Z66" s="764"/>
      <c r="AA66" s="762" t="s">
        <v>424</v>
      </c>
      <c r="AB66" s="763"/>
      <c r="AC66" s="763"/>
      <c r="AD66" s="763"/>
      <c r="AE66" s="764"/>
      <c r="AF66" s="883" t="s">
        <v>425</v>
      </c>
      <c r="AG66" s="844"/>
      <c r="AH66" s="844"/>
      <c r="AI66" s="844"/>
      <c r="AJ66" s="884"/>
      <c r="AK66" s="762" t="s">
        <v>426</v>
      </c>
      <c r="AL66" s="757"/>
      <c r="AM66" s="757"/>
      <c r="AN66" s="757"/>
      <c r="AO66" s="758"/>
      <c r="AP66" s="762" t="s">
        <v>427</v>
      </c>
      <c r="AQ66" s="763"/>
      <c r="AR66" s="763"/>
      <c r="AS66" s="763"/>
      <c r="AT66" s="764"/>
      <c r="AU66" s="762" t="s">
        <v>428</v>
      </c>
      <c r="AV66" s="763"/>
      <c r="AW66" s="763"/>
      <c r="AX66" s="763"/>
      <c r="AY66" s="764"/>
      <c r="AZ66" s="762" t="s">
        <v>382</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c r="A68" s="239">
        <v>1</v>
      </c>
      <c r="B68" s="898" t="s">
        <v>590</v>
      </c>
      <c r="C68" s="899"/>
      <c r="D68" s="899"/>
      <c r="E68" s="899"/>
      <c r="F68" s="899"/>
      <c r="G68" s="899"/>
      <c r="H68" s="899"/>
      <c r="I68" s="899"/>
      <c r="J68" s="899"/>
      <c r="K68" s="899"/>
      <c r="L68" s="899"/>
      <c r="M68" s="899"/>
      <c r="N68" s="899"/>
      <c r="O68" s="899"/>
      <c r="P68" s="900"/>
      <c r="Q68" s="901">
        <v>4701</v>
      </c>
      <c r="R68" s="895"/>
      <c r="S68" s="895"/>
      <c r="T68" s="895"/>
      <c r="U68" s="895"/>
      <c r="V68" s="895">
        <v>4563</v>
      </c>
      <c r="W68" s="895"/>
      <c r="X68" s="895"/>
      <c r="Y68" s="895"/>
      <c r="Z68" s="895"/>
      <c r="AA68" s="895">
        <v>138</v>
      </c>
      <c r="AB68" s="895"/>
      <c r="AC68" s="895"/>
      <c r="AD68" s="895"/>
      <c r="AE68" s="895"/>
      <c r="AF68" s="895">
        <v>138</v>
      </c>
      <c r="AG68" s="895"/>
      <c r="AH68" s="895"/>
      <c r="AI68" s="895"/>
      <c r="AJ68" s="895"/>
      <c r="AK68" s="895">
        <v>39</v>
      </c>
      <c r="AL68" s="895"/>
      <c r="AM68" s="895"/>
      <c r="AN68" s="895"/>
      <c r="AO68" s="895"/>
      <c r="AP68" s="895">
        <v>7229</v>
      </c>
      <c r="AQ68" s="895"/>
      <c r="AR68" s="895"/>
      <c r="AS68" s="895"/>
      <c r="AT68" s="895"/>
      <c r="AU68" s="895">
        <v>802</v>
      </c>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c r="A69" s="241">
        <v>2</v>
      </c>
      <c r="B69" s="902" t="s">
        <v>591</v>
      </c>
      <c r="C69" s="903"/>
      <c r="D69" s="903"/>
      <c r="E69" s="903"/>
      <c r="F69" s="903"/>
      <c r="G69" s="903"/>
      <c r="H69" s="903"/>
      <c r="I69" s="903"/>
      <c r="J69" s="903"/>
      <c r="K69" s="903"/>
      <c r="L69" s="903"/>
      <c r="M69" s="903"/>
      <c r="N69" s="903"/>
      <c r="O69" s="903"/>
      <c r="P69" s="904"/>
      <c r="Q69" s="905">
        <v>1046</v>
      </c>
      <c r="R69" s="859"/>
      <c r="S69" s="859"/>
      <c r="T69" s="859"/>
      <c r="U69" s="859"/>
      <c r="V69" s="859">
        <v>1034</v>
      </c>
      <c r="W69" s="859"/>
      <c r="X69" s="859"/>
      <c r="Y69" s="859"/>
      <c r="Z69" s="859"/>
      <c r="AA69" s="859">
        <v>12</v>
      </c>
      <c r="AB69" s="859"/>
      <c r="AC69" s="859"/>
      <c r="AD69" s="859"/>
      <c r="AE69" s="859"/>
      <c r="AF69" s="859">
        <v>12</v>
      </c>
      <c r="AG69" s="859"/>
      <c r="AH69" s="859"/>
      <c r="AI69" s="859"/>
      <c r="AJ69" s="859"/>
      <c r="AK69" s="859" t="s">
        <v>524</v>
      </c>
      <c r="AL69" s="859"/>
      <c r="AM69" s="859"/>
      <c r="AN69" s="859"/>
      <c r="AO69" s="859"/>
      <c r="AP69" s="859" t="s">
        <v>524</v>
      </c>
      <c r="AQ69" s="859"/>
      <c r="AR69" s="859"/>
      <c r="AS69" s="859"/>
      <c r="AT69" s="859"/>
      <c r="AU69" s="859" t="s">
        <v>524</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c r="A70" s="241">
        <v>3</v>
      </c>
      <c r="B70" s="902" t="s">
        <v>592</v>
      </c>
      <c r="C70" s="903"/>
      <c r="D70" s="903"/>
      <c r="E70" s="903"/>
      <c r="F70" s="903"/>
      <c r="G70" s="903"/>
      <c r="H70" s="903"/>
      <c r="I70" s="903"/>
      <c r="J70" s="903"/>
      <c r="K70" s="903"/>
      <c r="L70" s="903"/>
      <c r="M70" s="903"/>
      <c r="N70" s="903"/>
      <c r="O70" s="903"/>
      <c r="P70" s="904"/>
      <c r="Q70" s="905">
        <v>258</v>
      </c>
      <c r="R70" s="859"/>
      <c r="S70" s="859"/>
      <c r="T70" s="859"/>
      <c r="U70" s="859"/>
      <c r="V70" s="859">
        <v>247</v>
      </c>
      <c r="W70" s="859"/>
      <c r="X70" s="859"/>
      <c r="Y70" s="859"/>
      <c r="Z70" s="859"/>
      <c r="AA70" s="859">
        <v>11</v>
      </c>
      <c r="AB70" s="859"/>
      <c r="AC70" s="859"/>
      <c r="AD70" s="859"/>
      <c r="AE70" s="859"/>
      <c r="AF70" s="859">
        <v>11</v>
      </c>
      <c r="AG70" s="859"/>
      <c r="AH70" s="859"/>
      <c r="AI70" s="859"/>
      <c r="AJ70" s="859"/>
      <c r="AK70" s="859" t="s">
        <v>524</v>
      </c>
      <c r="AL70" s="859"/>
      <c r="AM70" s="859"/>
      <c r="AN70" s="859"/>
      <c r="AO70" s="859"/>
      <c r="AP70" s="859" t="s">
        <v>524</v>
      </c>
      <c r="AQ70" s="859"/>
      <c r="AR70" s="859"/>
      <c r="AS70" s="859"/>
      <c r="AT70" s="859"/>
      <c r="AU70" s="859" t="s">
        <v>524</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c r="A71" s="241">
        <v>4</v>
      </c>
      <c r="B71" s="902" t="s">
        <v>593</v>
      </c>
      <c r="C71" s="903"/>
      <c r="D71" s="903"/>
      <c r="E71" s="903"/>
      <c r="F71" s="903"/>
      <c r="G71" s="903"/>
      <c r="H71" s="903"/>
      <c r="I71" s="903"/>
      <c r="J71" s="903"/>
      <c r="K71" s="903"/>
      <c r="L71" s="903"/>
      <c r="M71" s="903"/>
      <c r="N71" s="903"/>
      <c r="O71" s="903"/>
      <c r="P71" s="904"/>
      <c r="Q71" s="905">
        <v>300630</v>
      </c>
      <c r="R71" s="859"/>
      <c r="S71" s="859"/>
      <c r="T71" s="859"/>
      <c r="U71" s="859"/>
      <c r="V71" s="859">
        <v>289232</v>
      </c>
      <c r="W71" s="859"/>
      <c r="X71" s="859"/>
      <c r="Y71" s="859"/>
      <c r="Z71" s="859"/>
      <c r="AA71" s="859">
        <v>11398</v>
      </c>
      <c r="AB71" s="859"/>
      <c r="AC71" s="859"/>
      <c r="AD71" s="859"/>
      <c r="AE71" s="859"/>
      <c r="AF71" s="859">
        <v>6149</v>
      </c>
      <c r="AG71" s="859"/>
      <c r="AH71" s="859"/>
      <c r="AI71" s="859"/>
      <c r="AJ71" s="859"/>
      <c r="AK71" s="859" t="s">
        <v>524</v>
      </c>
      <c r="AL71" s="859"/>
      <c r="AM71" s="859"/>
      <c r="AN71" s="859"/>
      <c r="AO71" s="859"/>
      <c r="AP71" s="859" t="s">
        <v>524</v>
      </c>
      <c r="AQ71" s="859"/>
      <c r="AR71" s="859"/>
      <c r="AS71" s="859"/>
      <c r="AT71" s="859"/>
      <c r="AU71" s="859" t="s">
        <v>524</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c r="A72" s="241">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c r="A73" s="241">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c r="A88" s="243" t="s">
        <v>395</v>
      </c>
      <c r="B88" s="818" t="s">
        <v>429</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6310</v>
      </c>
      <c r="AG88" s="873"/>
      <c r="AH88" s="873"/>
      <c r="AI88" s="873"/>
      <c r="AJ88" s="873"/>
      <c r="AK88" s="870"/>
      <c r="AL88" s="870"/>
      <c r="AM88" s="870"/>
      <c r="AN88" s="870"/>
      <c r="AO88" s="870"/>
      <c r="AP88" s="873">
        <v>7229</v>
      </c>
      <c r="AQ88" s="873"/>
      <c r="AR88" s="873"/>
      <c r="AS88" s="873"/>
      <c r="AT88" s="873"/>
      <c r="AU88" s="873">
        <v>802</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18" t="s">
        <v>430</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v>
      </c>
      <c r="CS102" s="881"/>
      <c r="CT102" s="881"/>
      <c r="CU102" s="881"/>
      <c r="CV102" s="920"/>
      <c r="CW102" s="919" t="s">
        <v>524</v>
      </c>
      <c r="CX102" s="881"/>
      <c r="CY102" s="881"/>
      <c r="CZ102" s="881"/>
      <c r="DA102" s="920"/>
      <c r="DB102" s="919" t="s">
        <v>524</v>
      </c>
      <c r="DC102" s="881"/>
      <c r="DD102" s="881"/>
      <c r="DE102" s="881"/>
      <c r="DF102" s="920"/>
      <c r="DG102" s="919" t="s">
        <v>524</v>
      </c>
      <c r="DH102" s="881"/>
      <c r="DI102" s="881"/>
      <c r="DJ102" s="881"/>
      <c r="DK102" s="920"/>
      <c r="DL102" s="919" t="s">
        <v>524</v>
      </c>
      <c r="DM102" s="881"/>
      <c r="DN102" s="881"/>
      <c r="DO102" s="881"/>
      <c r="DP102" s="920"/>
      <c r="DQ102" s="919" t="s">
        <v>524</v>
      </c>
      <c r="DR102" s="881"/>
      <c r="DS102" s="881"/>
      <c r="DT102" s="881"/>
      <c r="DU102" s="920"/>
      <c r="DV102" s="818"/>
      <c r="DW102" s="819"/>
      <c r="DX102" s="819"/>
      <c r="DY102" s="819"/>
      <c r="DZ102" s="94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431</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432</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46" t="s">
        <v>435</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436</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c r="A109" s="941" t="s">
        <v>437</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438</v>
      </c>
      <c r="AB109" s="922"/>
      <c r="AC109" s="922"/>
      <c r="AD109" s="922"/>
      <c r="AE109" s="923"/>
      <c r="AF109" s="921" t="s">
        <v>439</v>
      </c>
      <c r="AG109" s="922"/>
      <c r="AH109" s="922"/>
      <c r="AI109" s="922"/>
      <c r="AJ109" s="923"/>
      <c r="AK109" s="921" t="s">
        <v>308</v>
      </c>
      <c r="AL109" s="922"/>
      <c r="AM109" s="922"/>
      <c r="AN109" s="922"/>
      <c r="AO109" s="923"/>
      <c r="AP109" s="921" t="s">
        <v>440</v>
      </c>
      <c r="AQ109" s="922"/>
      <c r="AR109" s="922"/>
      <c r="AS109" s="922"/>
      <c r="AT109" s="924"/>
      <c r="AU109" s="941" t="s">
        <v>437</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438</v>
      </c>
      <c r="BR109" s="922"/>
      <c r="BS109" s="922"/>
      <c r="BT109" s="922"/>
      <c r="BU109" s="923"/>
      <c r="BV109" s="921" t="s">
        <v>439</v>
      </c>
      <c r="BW109" s="922"/>
      <c r="BX109" s="922"/>
      <c r="BY109" s="922"/>
      <c r="BZ109" s="923"/>
      <c r="CA109" s="921" t="s">
        <v>308</v>
      </c>
      <c r="CB109" s="922"/>
      <c r="CC109" s="922"/>
      <c r="CD109" s="922"/>
      <c r="CE109" s="923"/>
      <c r="CF109" s="942" t="s">
        <v>440</v>
      </c>
      <c r="CG109" s="942"/>
      <c r="CH109" s="942"/>
      <c r="CI109" s="942"/>
      <c r="CJ109" s="942"/>
      <c r="CK109" s="921" t="s">
        <v>441</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438</v>
      </c>
      <c r="DH109" s="922"/>
      <c r="DI109" s="922"/>
      <c r="DJ109" s="922"/>
      <c r="DK109" s="923"/>
      <c r="DL109" s="921" t="s">
        <v>439</v>
      </c>
      <c r="DM109" s="922"/>
      <c r="DN109" s="922"/>
      <c r="DO109" s="922"/>
      <c r="DP109" s="923"/>
      <c r="DQ109" s="921" t="s">
        <v>308</v>
      </c>
      <c r="DR109" s="922"/>
      <c r="DS109" s="922"/>
      <c r="DT109" s="922"/>
      <c r="DU109" s="923"/>
      <c r="DV109" s="921" t="s">
        <v>440</v>
      </c>
      <c r="DW109" s="922"/>
      <c r="DX109" s="922"/>
      <c r="DY109" s="922"/>
      <c r="DZ109" s="924"/>
    </row>
    <row r="110" spans="1:131" s="233" customFormat="1" ht="26.25" customHeight="1">
      <c r="A110" s="925" t="s">
        <v>442</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1595366</v>
      </c>
      <c r="AB110" s="929"/>
      <c r="AC110" s="929"/>
      <c r="AD110" s="929"/>
      <c r="AE110" s="930"/>
      <c r="AF110" s="931">
        <v>1580368</v>
      </c>
      <c r="AG110" s="929"/>
      <c r="AH110" s="929"/>
      <c r="AI110" s="929"/>
      <c r="AJ110" s="930"/>
      <c r="AK110" s="931">
        <v>1598989</v>
      </c>
      <c r="AL110" s="929"/>
      <c r="AM110" s="929"/>
      <c r="AN110" s="929"/>
      <c r="AO110" s="930"/>
      <c r="AP110" s="932">
        <v>14</v>
      </c>
      <c r="AQ110" s="933"/>
      <c r="AR110" s="933"/>
      <c r="AS110" s="933"/>
      <c r="AT110" s="934"/>
      <c r="AU110" s="935" t="s">
        <v>74</v>
      </c>
      <c r="AV110" s="936"/>
      <c r="AW110" s="936"/>
      <c r="AX110" s="936"/>
      <c r="AY110" s="936"/>
      <c r="AZ110" s="958" t="s">
        <v>443</v>
      </c>
      <c r="BA110" s="926"/>
      <c r="BB110" s="926"/>
      <c r="BC110" s="926"/>
      <c r="BD110" s="926"/>
      <c r="BE110" s="926"/>
      <c r="BF110" s="926"/>
      <c r="BG110" s="926"/>
      <c r="BH110" s="926"/>
      <c r="BI110" s="926"/>
      <c r="BJ110" s="926"/>
      <c r="BK110" s="926"/>
      <c r="BL110" s="926"/>
      <c r="BM110" s="926"/>
      <c r="BN110" s="926"/>
      <c r="BO110" s="926"/>
      <c r="BP110" s="927"/>
      <c r="BQ110" s="959">
        <v>15721882</v>
      </c>
      <c r="BR110" s="960"/>
      <c r="BS110" s="960"/>
      <c r="BT110" s="960"/>
      <c r="BU110" s="960"/>
      <c r="BV110" s="960">
        <v>16622429</v>
      </c>
      <c r="BW110" s="960"/>
      <c r="BX110" s="960"/>
      <c r="BY110" s="960"/>
      <c r="BZ110" s="960"/>
      <c r="CA110" s="960">
        <v>17513915</v>
      </c>
      <c r="CB110" s="960"/>
      <c r="CC110" s="960"/>
      <c r="CD110" s="960"/>
      <c r="CE110" s="960"/>
      <c r="CF110" s="973">
        <v>153.9</v>
      </c>
      <c r="CG110" s="974"/>
      <c r="CH110" s="974"/>
      <c r="CI110" s="974"/>
      <c r="CJ110" s="974"/>
      <c r="CK110" s="975" t="s">
        <v>444</v>
      </c>
      <c r="CL110" s="976"/>
      <c r="CM110" s="958" t="s">
        <v>445</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397</v>
      </c>
      <c r="DH110" s="960"/>
      <c r="DI110" s="960"/>
      <c r="DJ110" s="960"/>
      <c r="DK110" s="960"/>
      <c r="DL110" s="960" t="s">
        <v>446</v>
      </c>
      <c r="DM110" s="960"/>
      <c r="DN110" s="960"/>
      <c r="DO110" s="960"/>
      <c r="DP110" s="960"/>
      <c r="DQ110" s="960" t="s">
        <v>447</v>
      </c>
      <c r="DR110" s="960"/>
      <c r="DS110" s="960"/>
      <c r="DT110" s="960"/>
      <c r="DU110" s="960"/>
      <c r="DV110" s="961" t="s">
        <v>412</v>
      </c>
      <c r="DW110" s="961"/>
      <c r="DX110" s="961"/>
      <c r="DY110" s="961"/>
      <c r="DZ110" s="962"/>
    </row>
    <row r="111" spans="1:131" s="233" customFormat="1" ht="26.25" customHeight="1">
      <c r="A111" s="963" t="s">
        <v>448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449</v>
      </c>
      <c r="AB111" s="967"/>
      <c r="AC111" s="967"/>
      <c r="AD111" s="967"/>
      <c r="AE111" s="968"/>
      <c r="AF111" s="969" t="s">
        <v>412</v>
      </c>
      <c r="AG111" s="967"/>
      <c r="AH111" s="967"/>
      <c r="AI111" s="967"/>
      <c r="AJ111" s="968"/>
      <c r="AK111" s="969" t="s">
        <v>450</v>
      </c>
      <c r="AL111" s="967"/>
      <c r="AM111" s="967"/>
      <c r="AN111" s="967"/>
      <c r="AO111" s="968"/>
      <c r="AP111" s="970" t="s">
        <v>412</v>
      </c>
      <c r="AQ111" s="971"/>
      <c r="AR111" s="971"/>
      <c r="AS111" s="971"/>
      <c r="AT111" s="972"/>
      <c r="AU111" s="937"/>
      <c r="AV111" s="938"/>
      <c r="AW111" s="938"/>
      <c r="AX111" s="938"/>
      <c r="AY111" s="938"/>
      <c r="AZ111" s="951" t="s">
        <v>451</v>
      </c>
      <c r="BA111" s="952"/>
      <c r="BB111" s="952"/>
      <c r="BC111" s="952"/>
      <c r="BD111" s="952"/>
      <c r="BE111" s="952"/>
      <c r="BF111" s="952"/>
      <c r="BG111" s="952"/>
      <c r="BH111" s="952"/>
      <c r="BI111" s="952"/>
      <c r="BJ111" s="952"/>
      <c r="BK111" s="952"/>
      <c r="BL111" s="952"/>
      <c r="BM111" s="952"/>
      <c r="BN111" s="952"/>
      <c r="BO111" s="952"/>
      <c r="BP111" s="953"/>
      <c r="BQ111" s="954">
        <v>118927</v>
      </c>
      <c r="BR111" s="955"/>
      <c r="BS111" s="955"/>
      <c r="BT111" s="955"/>
      <c r="BU111" s="955"/>
      <c r="BV111" s="955">
        <v>100967</v>
      </c>
      <c r="BW111" s="955"/>
      <c r="BX111" s="955"/>
      <c r="BY111" s="955"/>
      <c r="BZ111" s="955"/>
      <c r="CA111" s="955">
        <v>83007</v>
      </c>
      <c r="CB111" s="955"/>
      <c r="CC111" s="955"/>
      <c r="CD111" s="955"/>
      <c r="CE111" s="955"/>
      <c r="CF111" s="949">
        <v>0.7</v>
      </c>
      <c r="CG111" s="950"/>
      <c r="CH111" s="950"/>
      <c r="CI111" s="950"/>
      <c r="CJ111" s="950"/>
      <c r="CK111" s="977"/>
      <c r="CL111" s="978"/>
      <c r="CM111" s="951" t="s">
        <v>452</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397</v>
      </c>
      <c r="DH111" s="955"/>
      <c r="DI111" s="955"/>
      <c r="DJ111" s="955"/>
      <c r="DK111" s="955"/>
      <c r="DL111" s="955" t="s">
        <v>397</v>
      </c>
      <c r="DM111" s="955"/>
      <c r="DN111" s="955"/>
      <c r="DO111" s="955"/>
      <c r="DP111" s="955"/>
      <c r="DQ111" s="955" t="s">
        <v>446</v>
      </c>
      <c r="DR111" s="955"/>
      <c r="DS111" s="955"/>
      <c r="DT111" s="955"/>
      <c r="DU111" s="955"/>
      <c r="DV111" s="956" t="s">
        <v>397</v>
      </c>
      <c r="DW111" s="956"/>
      <c r="DX111" s="956"/>
      <c r="DY111" s="956"/>
      <c r="DZ111" s="957"/>
    </row>
    <row r="112" spans="1:131" s="233" customFormat="1" ht="26.25" customHeight="1">
      <c r="A112" s="981" t="s">
        <v>453</v>
      </c>
      <c r="B112" s="982"/>
      <c r="C112" s="952" t="s">
        <v>454</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397</v>
      </c>
      <c r="AB112" s="988"/>
      <c r="AC112" s="988"/>
      <c r="AD112" s="988"/>
      <c r="AE112" s="989"/>
      <c r="AF112" s="990" t="s">
        <v>446</v>
      </c>
      <c r="AG112" s="988"/>
      <c r="AH112" s="988"/>
      <c r="AI112" s="988"/>
      <c r="AJ112" s="989"/>
      <c r="AK112" s="990" t="s">
        <v>397</v>
      </c>
      <c r="AL112" s="988"/>
      <c r="AM112" s="988"/>
      <c r="AN112" s="988"/>
      <c r="AO112" s="989"/>
      <c r="AP112" s="991" t="s">
        <v>397</v>
      </c>
      <c r="AQ112" s="992"/>
      <c r="AR112" s="992"/>
      <c r="AS112" s="992"/>
      <c r="AT112" s="993"/>
      <c r="AU112" s="937"/>
      <c r="AV112" s="938"/>
      <c r="AW112" s="938"/>
      <c r="AX112" s="938"/>
      <c r="AY112" s="938"/>
      <c r="AZ112" s="951" t="s">
        <v>455</v>
      </c>
      <c r="BA112" s="952"/>
      <c r="BB112" s="952"/>
      <c r="BC112" s="952"/>
      <c r="BD112" s="952"/>
      <c r="BE112" s="952"/>
      <c r="BF112" s="952"/>
      <c r="BG112" s="952"/>
      <c r="BH112" s="952"/>
      <c r="BI112" s="952"/>
      <c r="BJ112" s="952"/>
      <c r="BK112" s="952"/>
      <c r="BL112" s="952"/>
      <c r="BM112" s="952"/>
      <c r="BN112" s="952"/>
      <c r="BO112" s="952"/>
      <c r="BP112" s="953"/>
      <c r="BQ112" s="954">
        <v>5625587</v>
      </c>
      <c r="BR112" s="955"/>
      <c r="BS112" s="955"/>
      <c r="BT112" s="955"/>
      <c r="BU112" s="955"/>
      <c r="BV112" s="955">
        <v>5705474</v>
      </c>
      <c r="BW112" s="955"/>
      <c r="BX112" s="955"/>
      <c r="BY112" s="955"/>
      <c r="BZ112" s="955"/>
      <c r="CA112" s="955">
        <v>7234975</v>
      </c>
      <c r="CB112" s="955"/>
      <c r="CC112" s="955"/>
      <c r="CD112" s="955"/>
      <c r="CE112" s="955"/>
      <c r="CF112" s="949">
        <v>63.6</v>
      </c>
      <c r="CG112" s="950"/>
      <c r="CH112" s="950"/>
      <c r="CI112" s="950"/>
      <c r="CJ112" s="950"/>
      <c r="CK112" s="977"/>
      <c r="CL112" s="978"/>
      <c r="CM112" s="951" t="s">
        <v>456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446</v>
      </c>
      <c r="DH112" s="955"/>
      <c r="DI112" s="955"/>
      <c r="DJ112" s="955"/>
      <c r="DK112" s="955"/>
      <c r="DL112" s="955" t="s">
        <v>412</v>
      </c>
      <c r="DM112" s="955"/>
      <c r="DN112" s="955"/>
      <c r="DO112" s="955"/>
      <c r="DP112" s="955"/>
      <c r="DQ112" s="955" t="s">
        <v>412</v>
      </c>
      <c r="DR112" s="955"/>
      <c r="DS112" s="955"/>
      <c r="DT112" s="955"/>
      <c r="DU112" s="955"/>
      <c r="DV112" s="956" t="s">
        <v>412</v>
      </c>
      <c r="DW112" s="956"/>
      <c r="DX112" s="956"/>
      <c r="DY112" s="956"/>
      <c r="DZ112" s="957"/>
    </row>
    <row r="113" spans="1:130" s="233" customFormat="1" ht="26.25" customHeight="1">
      <c r="A113" s="983"/>
      <c r="B113" s="984"/>
      <c r="C113" s="952" t="s">
        <v>457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690417</v>
      </c>
      <c r="AB113" s="967"/>
      <c r="AC113" s="967"/>
      <c r="AD113" s="967"/>
      <c r="AE113" s="968"/>
      <c r="AF113" s="969">
        <v>684349</v>
      </c>
      <c r="AG113" s="967"/>
      <c r="AH113" s="967"/>
      <c r="AI113" s="967"/>
      <c r="AJ113" s="968"/>
      <c r="AK113" s="969">
        <v>709329</v>
      </c>
      <c r="AL113" s="967"/>
      <c r="AM113" s="967"/>
      <c r="AN113" s="967"/>
      <c r="AO113" s="968"/>
      <c r="AP113" s="970">
        <v>6.2</v>
      </c>
      <c r="AQ113" s="971"/>
      <c r="AR113" s="971"/>
      <c r="AS113" s="971"/>
      <c r="AT113" s="972"/>
      <c r="AU113" s="937"/>
      <c r="AV113" s="938"/>
      <c r="AW113" s="938"/>
      <c r="AX113" s="938"/>
      <c r="AY113" s="938"/>
      <c r="AZ113" s="951" t="s">
        <v>458</v>
      </c>
      <c r="BA113" s="952"/>
      <c r="BB113" s="952"/>
      <c r="BC113" s="952"/>
      <c r="BD113" s="952"/>
      <c r="BE113" s="952"/>
      <c r="BF113" s="952"/>
      <c r="BG113" s="952"/>
      <c r="BH113" s="952"/>
      <c r="BI113" s="952"/>
      <c r="BJ113" s="952"/>
      <c r="BK113" s="952"/>
      <c r="BL113" s="952"/>
      <c r="BM113" s="952"/>
      <c r="BN113" s="952"/>
      <c r="BO113" s="952"/>
      <c r="BP113" s="953"/>
      <c r="BQ113" s="954">
        <v>592030</v>
      </c>
      <c r="BR113" s="955"/>
      <c r="BS113" s="955"/>
      <c r="BT113" s="955"/>
      <c r="BU113" s="955"/>
      <c r="BV113" s="955">
        <v>740943</v>
      </c>
      <c r="BW113" s="955"/>
      <c r="BX113" s="955"/>
      <c r="BY113" s="955"/>
      <c r="BZ113" s="955"/>
      <c r="CA113" s="955">
        <v>802387</v>
      </c>
      <c r="CB113" s="955"/>
      <c r="CC113" s="955"/>
      <c r="CD113" s="955"/>
      <c r="CE113" s="955"/>
      <c r="CF113" s="949">
        <v>7</v>
      </c>
      <c r="CG113" s="950"/>
      <c r="CH113" s="950"/>
      <c r="CI113" s="950"/>
      <c r="CJ113" s="950"/>
      <c r="CK113" s="977"/>
      <c r="CL113" s="978"/>
      <c r="CM113" s="951" t="s">
        <v>459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397</v>
      </c>
      <c r="DH113" s="988"/>
      <c r="DI113" s="988"/>
      <c r="DJ113" s="988"/>
      <c r="DK113" s="989"/>
      <c r="DL113" s="990" t="s">
        <v>412</v>
      </c>
      <c r="DM113" s="988"/>
      <c r="DN113" s="988"/>
      <c r="DO113" s="988"/>
      <c r="DP113" s="989"/>
      <c r="DQ113" s="990" t="s">
        <v>397</v>
      </c>
      <c r="DR113" s="988"/>
      <c r="DS113" s="988"/>
      <c r="DT113" s="988"/>
      <c r="DU113" s="989"/>
      <c r="DV113" s="991" t="s">
        <v>412</v>
      </c>
      <c r="DW113" s="992"/>
      <c r="DX113" s="992"/>
      <c r="DY113" s="992"/>
      <c r="DZ113" s="993"/>
    </row>
    <row r="114" spans="1:130" s="233" customFormat="1" ht="26.25" customHeight="1">
      <c r="A114" s="983"/>
      <c r="B114" s="984"/>
      <c r="C114" s="952" t="s">
        <v>460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45973</v>
      </c>
      <c r="AB114" s="988"/>
      <c r="AC114" s="988"/>
      <c r="AD114" s="988"/>
      <c r="AE114" s="989"/>
      <c r="AF114" s="990">
        <v>46674</v>
      </c>
      <c r="AG114" s="988"/>
      <c r="AH114" s="988"/>
      <c r="AI114" s="988"/>
      <c r="AJ114" s="989"/>
      <c r="AK114" s="990">
        <v>51944</v>
      </c>
      <c r="AL114" s="988"/>
      <c r="AM114" s="988"/>
      <c r="AN114" s="988"/>
      <c r="AO114" s="989"/>
      <c r="AP114" s="991">
        <v>0.5</v>
      </c>
      <c r="AQ114" s="992"/>
      <c r="AR114" s="992"/>
      <c r="AS114" s="992"/>
      <c r="AT114" s="993"/>
      <c r="AU114" s="937"/>
      <c r="AV114" s="938"/>
      <c r="AW114" s="938"/>
      <c r="AX114" s="938"/>
      <c r="AY114" s="938"/>
      <c r="AZ114" s="951" t="s">
        <v>461</v>
      </c>
      <c r="BA114" s="952"/>
      <c r="BB114" s="952"/>
      <c r="BC114" s="952"/>
      <c r="BD114" s="952"/>
      <c r="BE114" s="952"/>
      <c r="BF114" s="952"/>
      <c r="BG114" s="952"/>
      <c r="BH114" s="952"/>
      <c r="BI114" s="952"/>
      <c r="BJ114" s="952"/>
      <c r="BK114" s="952"/>
      <c r="BL114" s="952"/>
      <c r="BM114" s="952"/>
      <c r="BN114" s="952"/>
      <c r="BO114" s="952"/>
      <c r="BP114" s="953"/>
      <c r="BQ114" s="954">
        <v>1941643</v>
      </c>
      <c r="BR114" s="955"/>
      <c r="BS114" s="955"/>
      <c r="BT114" s="955"/>
      <c r="BU114" s="955"/>
      <c r="BV114" s="955">
        <v>2002754</v>
      </c>
      <c r="BW114" s="955"/>
      <c r="BX114" s="955"/>
      <c r="BY114" s="955"/>
      <c r="BZ114" s="955"/>
      <c r="CA114" s="955">
        <v>2116913</v>
      </c>
      <c r="CB114" s="955"/>
      <c r="CC114" s="955"/>
      <c r="CD114" s="955"/>
      <c r="CE114" s="955"/>
      <c r="CF114" s="949">
        <v>18.600000000000001</v>
      </c>
      <c r="CG114" s="950"/>
      <c r="CH114" s="950"/>
      <c r="CI114" s="950"/>
      <c r="CJ114" s="950"/>
      <c r="CK114" s="977"/>
      <c r="CL114" s="978"/>
      <c r="CM114" s="951" t="s">
        <v>462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397</v>
      </c>
      <c r="DH114" s="988"/>
      <c r="DI114" s="988"/>
      <c r="DJ114" s="988"/>
      <c r="DK114" s="989"/>
      <c r="DL114" s="990" t="s">
        <v>397</v>
      </c>
      <c r="DM114" s="988"/>
      <c r="DN114" s="988"/>
      <c r="DO114" s="988"/>
      <c r="DP114" s="989"/>
      <c r="DQ114" s="990" t="s">
        <v>412</v>
      </c>
      <c r="DR114" s="988"/>
      <c r="DS114" s="988"/>
      <c r="DT114" s="988"/>
      <c r="DU114" s="989"/>
      <c r="DV114" s="991" t="s">
        <v>397</v>
      </c>
      <c r="DW114" s="992"/>
      <c r="DX114" s="992"/>
      <c r="DY114" s="992"/>
      <c r="DZ114" s="993"/>
    </row>
    <row r="115" spans="1:130" s="233" customFormat="1" ht="26.25" customHeight="1">
      <c r="A115" s="983"/>
      <c r="B115" s="984"/>
      <c r="C115" s="952" t="s">
        <v>463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6412</v>
      </c>
      <c r="AB115" s="967"/>
      <c r="AC115" s="967"/>
      <c r="AD115" s="967"/>
      <c r="AE115" s="968"/>
      <c r="AF115" s="969">
        <v>6155</v>
      </c>
      <c r="AG115" s="967"/>
      <c r="AH115" s="967"/>
      <c r="AI115" s="967"/>
      <c r="AJ115" s="968"/>
      <c r="AK115" s="969">
        <v>11796</v>
      </c>
      <c r="AL115" s="967"/>
      <c r="AM115" s="967"/>
      <c r="AN115" s="967"/>
      <c r="AO115" s="968"/>
      <c r="AP115" s="970">
        <v>0.1</v>
      </c>
      <c r="AQ115" s="971"/>
      <c r="AR115" s="971"/>
      <c r="AS115" s="971"/>
      <c r="AT115" s="972"/>
      <c r="AU115" s="937"/>
      <c r="AV115" s="938"/>
      <c r="AW115" s="938"/>
      <c r="AX115" s="938"/>
      <c r="AY115" s="938"/>
      <c r="AZ115" s="951" t="s">
        <v>464</v>
      </c>
      <c r="BA115" s="952"/>
      <c r="BB115" s="952"/>
      <c r="BC115" s="952"/>
      <c r="BD115" s="952"/>
      <c r="BE115" s="952"/>
      <c r="BF115" s="952"/>
      <c r="BG115" s="952"/>
      <c r="BH115" s="952"/>
      <c r="BI115" s="952"/>
      <c r="BJ115" s="952"/>
      <c r="BK115" s="952"/>
      <c r="BL115" s="952"/>
      <c r="BM115" s="952"/>
      <c r="BN115" s="952"/>
      <c r="BO115" s="952"/>
      <c r="BP115" s="953"/>
      <c r="BQ115" s="954">
        <v>1459</v>
      </c>
      <c r="BR115" s="955"/>
      <c r="BS115" s="955"/>
      <c r="BT115" s="955"/>
      <c r="BU115" s="955"/>
      <c r="BV115" s="955">
        <v>1329</v>
      </c>
      <c r="BW115" s="955"/>
      <c r="BX115" s="955"/>
      <c r="BY115" s="955"/>
      <c r="BZ115" s="955"/>
      <c r="CA115" s="955">
        <v>988</v>
      </c>
      <c r="CB115" s="955"/>
      <c r="CC115" s="955"/>
      <c r="CD115" s="955"/>
      <c r="CE115" s="955"/>
      <c r="CF115" s="949">
        <v>0</v>
      </c>
      <c r="CG115" s="950"/>
      <c r="CH115" s="950"/>
      <c r="CI115" s="950"/>
      <c r="CJ115" s="950"/>
      <c r="CK115" s="977"/>
      <c r="CL115" s="978"/>
      <c r="CM115" s="951" t="s">
        <v>465</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412</v>
      </c>
      <c r="DH115" s="988"/>
      <c r="DI115" s="988"/>
      <c r="DJ115" s="988"/>
      <c r="DK115" s="989"/>
      <c r="DL115" s="990" t="s">
        <v>412</v>
      </c>
      <c r="DM115" s="988"/>
      <c r="DN115" s="988"/>
      <c r="DO115" s="988"/>
      <c r="DP115" s="989"/>
      <c r="DQ115" s="990" t="s">
        <v>397</v>
      </c>
      <c r="DR115" s="988"/>
      <c r="DS115" s="988"/>
      <c r="DT115" s="988"/>
      <c r="DU115" s="989"/>
      <c r="DV115" s="991" t="s">
        <v>466</v>
      </c>
      <c r="DW115" s="992"/>
      <c r="DX115" s="992"/>
      <c r="DY115" s="992"/>
      <c r="DZ115" s="993"/>
    </row>
    <row r="116" spans="1:130" s="233" customFormat="1" ht="26.25" customHeight="1">
      <c r="A116" s="985"/>
      <c r="B116" s="986"/>
      <c r="C116" s="994" t="s">
        <v>467</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412</v>
      </c>
      <c r="AB116" s="988"/>
      <c r="AC116" s="988"/>
      <c r="AD116" s="988"/>
      <c r="AE116" s="989"/>
      <c r="AF116" s="990" t="s">
        <v>397</v>
      </c>
      <c r="AG116" s="988"/>
      <c r="AH116" s="988"/>
      <c r="AI116" s="988"/>
      <c r="AJ116" s="989"/>
      <c r="AK116" s="990" t="s">
        <v>397</v>
      </c>
      <c r="AL116" s="988"/>
      <c r="AM116" s="988"/>
      <c r="AN116" s="988"/>
      <c r="AO116" s="989"/>
      <c r="AP116" s="991" t="s">
        <v>412</v>
      </c>
      <c r="AQ116" s="992"/>
      <c r="AR116" s="992"/>
      <c r="AS116" s="992"/>
      <c r="AT116" s="993"/>
      <c r="AU116" s="937"/>
      <c r="AV116" s="938"/>
      <c r="AW116" s="938"/>
      <c r="AX116" s="938"/>
      <c r="AY116" s="938"/>
      <c r="AZ116" s="996" t="s">
        <v>468</v>
      </c>
      <c r="BA116" s="997"/>
      <c r="BB116" s="997"/>
      <c r="BC116" s="997"/>
      <c r="BD116" s="997"/>
      <c r="BE116" s="997"/>
      <c r="BF116" s="997"/>
      <c r="BG116" s="997"/>
      <c r="BH116" s="997"/>
      <c r="BI116" s="997"/>
      <c r="BJ116" s="997"/>
      <c r="BK116" s="997"/>
      <c r="BL116" s="997"/>
      <c r="BM116" s="997"/>
      <c r="BN116" s="997"/>
      <c r="BO116" s="997"/>
      <c r="BP116" s="998"/>
      <c r="BQ116" s="954" t="s">
        <v>397</v>
      </c>
      <c r="BR116" s="955"/>
      <c r="BS116" s="955"/>
      <c r="BT116" s="955"/>
      <c r="BU116" s="955"/>
      <c r="BV116" s="955" t="s">
        <v>412</v>
      </c>
      <c r="BW116" s="955"/>
      <c r="BX116" s="955"/>
      <c r="BY116" s="955"/>
      <c r="BZ116" s="955"/>
      <c r="CA116" s="955" t="s">
        <v>447</v>
      </c>
      <c r="CB116" s="955"/>
      <c r="CC116" s="955"/>
      <c r="CD116" s="955"/>
      <c r="CE116" s="955"/>
      <c r="CF116" s="949" t="s">
        <v>397</v>
      </c>
      <c r="CG116" s="950"/>
      <c r="CH116" s="950"/>
      <c r="CI116" s="950"/>
      <c r="CJ116" s="950"/>
      <c r="CK116" s="977"/>
      <c r="CL116" s="978"/>
      <c r="CM116" s="951" t="s">
        <v>469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412</v>
      </c>
      <c r="DH116" s="988"/>
      <c r="DI116" s="988"/>
      <c r="DJ116" s="988"/>
      <c r="DK116" s="989"/>
      <c r="DL116" s="990" t="s">
        <v>397</v>
      </c>
      <c r="DM116" s="988"/>
      <c r="DN116" s="988"/>
      <c r="DO116" s="988"/>
      <c r="DP116" s="989"/>
      <c r="DQ116" s="990" t="s">
        <v>397</v>
      </c>
      <c r="DR116" s="988"/>
      <c r="DS116" s="988"/>
      <c r="DT116" s="988"/>
      <c r="DU116" s="989"/>
      <c r="DV116" s="991" t="s">
        <v>412</v>
      </c>
      <c r="DW116" s="992"/>
      <c r="DX116" s="992"/>
      <c r="DY116" s="992"/>
      <c r="DZ116" s="993"/>
    </row>
    <row r="117" spans="1:130" s="233" customFormat="1" ht="26.25" customHeight="1">
      <c r="A117" s="941" t="s">
        <v>189</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470</v>
      </c>
      <c r="Z117" s="923"/>
      <c r="AA117" s="1007">
        <v>2338168</v>
      </c>
      <c r="AB117" s="1008"/>
      <c r="AC117" s="1008"/>
      <c r="AD117" s="1008"/>
      <c r="AE117" s="1009"/>
      <c r="AF117" s="1010">
        <v>2317546</v>
      </c>
      <c r="AG117" s="1008"/>
      <c r="AH117" s="1008"/>
      <c r="AI117" s="1008"/>
      <c r="AJ117" s="1009"/>
      <c r="AK117" s="1010">
        <v>2372058</v>
      </c>
      <c r="AL117" s="1008"/>
      <c r="AM117" s="1008"/>
      <c r="AN117" s="1008"/>
      <c r="AO117" s="1009"/>
      <c r="AP117" s="1011"/>
      <c r="AQ117" s="1012"/>
      <c r="AR117" s="1012"/>
      <c r="AS117" s="1012"/>
      <c r="AT117" s="1013"/>
      <c r="AU117" s="937"/>
      <c r="AV117" s="938"/>
      <c r="AW117" s="938"/>
      <c r="AX117" s="938"/>
      <c r="AY117" s="938"/>
      <c r="AZ117" s="1003" t="s">
        <v>471</v>
      </c>
      <c r="BA117" s="1004"/>
      <c r="BB117" s="1004"/>
      <c r="BC117" s="1004"/>
      <c r="BD117" s="1004"/>
      <c r="BE117" s="1004"/>
      <c r="BF117" s="1004"/>
      <c r="BG117" s="1004"/>
      <c r="BH117" s="1004"/>
      <c r="BI117" s="1004"/>
      <c r="BJ117" s="1004"/>
      <c r="BK117" s="1004"/>
      <c r="BL117" s="1004"/>
      <c r="BM117" s="1004"/>
      <c r="BN117" s="1004"/>
      <c r="BO117" s="1004"/>
      <c r="BP117" s="1005"/>
      <c r="BQ117" s="954" t="s">
        <v>412</v>
      </c>
      <c r="BR117" s="955"/>
      <c r="BS117" s="955"/>
      <c r="BT117" s="955"/>
      <c r="BU117" s="955"/>
      <c r="BV117" s="955" t="s">
        <v>412</v>
      </c>
      <c r="BW117" s="955"/>
      <c r="BX117" s="955"/>
      <c r="BY117" s="955"/>
      <c r="BZ117" s="955"/>
      <c r="CA117" s="955" t="s">
        <v>397</v>
      </c>
      <c r="CB117" s="955"/>
      <c r="CC117" s="955"/>
      <c r="CD117" s="955"/>
      <c r="CE117" s="955"/>
      <c r="CF117" s="949" t="s">
        <v>412</v>
      </c>
      <c r="CG117" s="950"/>
      <c r="CH117" s="950"/>
      <c r="CI117" s="950"/>
      <c r="CJ117" s="950"/>
      <c r="CK117" s="977"/>
      <c r="CL117" s="978"/>
      <c r="CM117" s="951" t="s">
        <v>472</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397</v>
      </c>
      <c r="DH117" s="988"/>
      <c r="DI117" s="988"/>
      <c r="DJ117" s="988"/>
      <c r="DK117" s="989"/>
      <c r="DL117" s="990" t="s">
        <v>412</v>
      </c>
      <c r="DM117" s="988"/>
      <c r="DN117" s="988"/>
      <c r="DO117" s="988"/>
      <c r="DP117" s="989"/>
      <c r="DQ117" s="990" t="s">
        <v>446</v>
      </c>
      <c r="DR117" s="988"/>
      <c r="DS117" s="988"/>
      <c r="DT117" s="988"/>
      <c r="DU117" s="989"/>
      <c r="DV117" s="991" t="s">
        <v>397</v>
      </c>
      <c r="DW117" s="992"/>
      <c r="DX117" s="992"/>
      <c r="DY117" s="992"/>
      <c r="DZ117" s="993"/>
    </row>
    <row r="118" spans="1:130" s="233" customFormat="1" ht="26.25" customHeight="1">
      <c r="A118" s="941" t="s">
        <v>441</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438</v>
      </c>
      <c r="AB118" s="922"/>
      <c r="AC118" s="922"/>
      <c r="AD118" s="922"/>
      <c r="AE118" s="923"/>
      <c r="AF118" s="921" t="s">
        <v>439</v>
      </c>
      <c r="AG118" s="922"/>
      <c r="AH118" s="922"/>
      <c r="AI118" s="922"/>
      <c r="AJ118" s="923"/>
      <c r="AK118" s="921" t="s">
        <v>308</v>
      </c>
      <c r="AL118" s="922"/>
      <c r="AM118" s="922"/>
      <c r="AN118" s="922"/>
      <c r="AO118" s="923"/>
      <c r="AP118" s="999" t="s">
        <v>440</v>
      </c>
      <c r="AQ118" s="1000"/>
      <c r="AR118" s="1000"/>
      <c r="AS118" s="1000"/>
      <c r="AT118" s="1001"/>
      <c r="AU118" s="937"/>
      <c r="AV118" s="938"/>
      <c r="AW118" s="938"/>
      <c r="AX118" s="938"/>
      <c r="AY118" s="938"/>
      <c r="AZ118" s="1002" t="s">
        <v>473</v>
      </c>
      <c r="BA118" s="994"/>
      <c r="BB118" s="994"/>
      <c r="BC118" s="994"/>
      <c r="BD118" s="994"/>
      <c r="BE118" s="994"/>
      <c r="BF118" s="994"/>
      <c r="BG118" s="994"/>
      <c r="BH118" s="994"/>
      <c r="BI118" s="994"/>
      <c r="BJ118" s="994"/>
      <c r="BK118" s="994"/>
      <c r="BL118" s="994"/>
      <c r="BM118" s="994"/>
      <c r="BN118" s="994"/>
      <c r="BO118" s="994"/>
      <c r="BP118" s="995"/>
      <c r="BQ118" s="1028" t="s">
        <v>412</v>
      </c>
      <c r="BR118" s="1029"/>
      <c r="BS118" s="1029"/>
      <c r="BT118" s="1029"/>
      <c r="BU118" s="1029"/>
      <c r="BV118" s="1029" t="s">
        <v>412</v>
      </c>
      <c r="BW118" s="1029"/>
      <c r="BX118" s="1029"/>
      <c r="BY118" s="1029"/>
      <c r="BZ118" s="1029"/>
      <c r="CA118" s="1029" t="s">
        <v>466</v>
      </c>
      <c r="CB118" s="1029"/>
      <c r="CC118" s="1029"/>
      <c r="CD118" s="1029"/>
      <c r="CE118" s="1029"/>
      <c r="CF118" s="949" t="s">
        <v>412</v>
      </c>
      <c r="CG118" s="950"/>
      <c r="CH118" s="950"/>
      <c r="CI118" s="950"/>
      <c r="CJ118" s="950"/>
      <c r="CK118" s="977"/>
      <c r="CL118" s="978"/>
      <c r="CM118" s="951" t="s">
        <v>474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412</v>
      </c>
      <c r="DH118" s="988"/>
      <c r="DI118" s="988"/>
      <c r="DJ118" s="988"/>
      <c r="DK118" s="989"/>
      <c r="DL118" s="990" t="s">
        <v>412</v>
      </c>
      <c r="DM118" s="988"/>
      <c r="DN118" s="988"/>
      <c r="DO118" s="988"/>
      <c r="DP118" s="989"/>
      <c r="DQ118" s="990" t="s">
        <v>412</v>
      </c>
      <c r="DR118" s="988"/>
      <c r="DS118" s="988"/>
      <c r="DT118" s="988"/>
      <c r="DU118" s="989"/>
      <c r="DV118" s="991" t="s">
        <v>446</v>
      </c>
      <c r="DW118" s="992"/>
      <c r="DX118" s="992"/>
      <c r="DY118" s="992"/>
      <c r="DZ118" s="993"/>
    </row>
    <row r="119" spans="1:130" s="233" customFormat="1" ht="26.25" customHeight="1">
      <c r="A119" s="1085" t="s">
        <v>444</v>
      </c>
      <c r="B119" s="976"/>
      <c r="C119" s="958" t="s">
        <v>445</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397</v>
      </c>
      <c r="AB119" s="929"/>
      <c r="AC119" s="929"/>
      <c r="AD119" s="929"/>
      <c r="AE119" s="930"/>
      <c r="AF119" s="931" t="s">
        <v>412</v>
      </c>
      <c r="AG119" s="929"/>
      <c r="AH119" s="929"/>
      <c r="AI119" s="929"/>
      <c r="AJ119" s="930"/>
      <c r="AK119" s="931" t="s">
        <v>412</v>
      </c>
      <c r="AL119" s="929"/>
      <c r="AM119" s="929"/>
      <c r="AN119" s="929"/>
      <c r="AO119" s="930"/>
      <c r="AP119" s="932" t="s">
        <v>412</v>
      </c>
      <c r="AQ119" s="933"/>
      <c r="AR119" s="933"/>
      <c r="AS119" s="933"/>
      <c r="AT119" s="934"/>
      <c r="AU119" s="939"/>
      <c r="AV119" s="940"/>
      <c r="AW119" s="940"/>
      <c r="AX119" s="940"/>
      <c r="AY119" s="940"/>
      <c r="AZ119" s="254" t="s">
        <v>189</v>
      </c>
      <c r="BA119" s="254"/>
      <c r="BB119" s="254"/>
      <c r="BC119" s="254"/>
      <c r="BD119" s="254"/>
      <c r="BE119" s="254"/>
      <c r="BF119" s="254"/>
      <c r="BG119" s="254"/>
      <c r="BH119" s="254"/>
      <c r="BI119" s="254"/>
      <c r="BJ119" s="254"/>
      <c r="BK119" s="254"/>
      <c r="BL119" s="254"/>
      <c r="BM119" s="254"/>
      <c r="BN119" s="254"/>
      <c r="BO119" s="1006" t="s">
        <v>475</v>
      </c>
      <c r="BP119" s="1034"/>
      <c r="BQ119" s="1028">
        <v>24001528</v>
      </c>
      <c r="BR119" s="1029"/>
      <c r="BS119" s="1029"/>
      <c r="BT119" s="1029"/>
      <c r="BU119" s="1029"/>
      <c r="BV119" s="1029">
        <v>25173896</v>
      </c>
      <c r="BW119" s="1029"/>
      <c r="BX119" s="1029"/>
      <c r="BY119" s="1029"/>
      <c r="BZ119" s="1029"/>
      <c r="CA119" s="1029">
        <v>27752185</v>
      </c>
      <c r="CB119" s="1029"/>
      <c r="CC119" s="1029"/>
      <c r="CD119" s="1029"/>
      <c r="CE119" s="1029"/>
      <c r="CF119" s="1030"/>
      <c r="CG119" s="1031"/>
      <c r="CH119" s="1031"/>
      <c r="CI119" s="1031"/>
      <c r="CJ119" s="1032"/>
      <c r="CK119" s="979"/>
      <c r="CL119" s="980"/>
      <c r="CM119" s="1002" t="s">
        <v>476</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118927</v>
      </c>
      <c r="DH119" s="1015"/>
      <c r="DI119" s="1015"/>
      <c r="DJ119" s="1015"/>
      <c r="DK119" s="1016"/>
      <c r="DL119" s="1014">
        <v>100967</v>
      </c>
      <c r="DM119" s="1015"/>
      <c r="DN119" s="1015"/>
      <c r="DO119" s="1015"/>
      <c r="DP119" s="1016"/>
      <c r="DQ119" s="1014">
        <v>83007</v>
      </c>
      <c r="DR119" s="1015"/>
      <c r="DS119" s="1015"/>
      <c r="DT119" s="1015"/>
      <c r="DU119" s="1016"/>
      <c r="DV119" s="1017">
        <v>0.7</v>
      </c>
      <c r="DW119" s="1018"/>
      <c r="DX119" s="1018"/>
      <c r="DY119" s="1018"/>
      <c r="DZ119" s="1019"/>
    </row>
    <row r="120" spans="1:130" s="233" customFormat="1" ht="26.25" customHeight="1">
      <c r="A120" s="1086"/>
      <c r="B120" s="978"/>
      <c r="C120" s="951" t="s">
        <v>452</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412</v>
      </c>
      <c r="AB120" s="988"/>
      <c r="AC120" s="988"/>
      <c r="AD120" s="988"/>
      <c r="AE120" s="989"/>
      <c r="AF120" s="990" t="s">
        <v>412</v>
      </c>
      <c r="AG120" s="988"/>
      <c r="AH120" s="988"/>
      <c r="AI120" s="988"/>
      <c r="AJ120" s="989"/>
      <c r="AK120" s="990" t="s">
        <v>412</v>
      </c>
      <c r="AL120" s="988"/>
      <c r="AM120" s="988"/>
      <c r="AN120" s="988"/>
      <c r="AO120" s="989"/>
      <c r="AP120" s="991" t="s">
        <v>412</v>
      </c>
      <c r="AQ120" s="992"/>
      <c r="AR120" s="992"/>
      <c r="AS120" s="992"/>
      <c r="AT120" s="993"/>
      <c r="AU120" s="1020" t="s">
        <v>477</v>
      </c>
      <c r="AV120" s="1021"/>
      <c r="AW120" s="1021"/>
      <c r="AX120" s="1021"/>
      <c r="AY120" s="1022"/>
      <c r="AZ120" s="958" t="s">
        <v>478</v>
      </c>
      <c r="BA120" s="926"/>
      <c r="BB120" s="926"/>
      <c r="BC120" s="926"/>
      <c r="BD120" s="926"/>
      <c r="BE120" s="926"/>
      <c r="BF120" s="926"/>
      <c r="BG120" s="926"/>
      <c r="BH120" s="926"/>
      <c r="BI120" s="926"/>
      <c r="BJ120" s="926"/>
      <c r="BK120" s="926"/>
      <c r="BL120" s="926"/>
      <c r="BM120" s="926"/>
      <c r="BN120" s="926"/>
      <c r="BO120" s="926"/>
      <c r="BP120" s="927"/>
      <c r="BQ120" s="959">
        <v>8444020</v>
      </c>
      <c r="BR120" s="960"/>
      <c r="BS120" s="960"/>
      <c r="BT120" s="960"/>
      <c r="BU120" s="960"/>
      <c r="BV120" s="960">
        <v>8525086</v>
      </c>
      <c r="BW120" s="960"/>
      <c r="BX120" s="960"/>
      <c r="BY120" s="960"/>
      <c r="BZ120" s="960"/>
      <c r="CA120" s="960">
        <v>8636376</v>
      </c>
      <c r="CB120" s="960"/>
      <c r="CC120" s="960"/>
      <c r="CD120" s="960"/>
      <c r="CE120" s="960"/>
      <c r="CF120" s="973">
        <v>75.900000000000006</v>
      </c>
      <c r="CG120" s="974"/>
      <c r="CH120" s="974"/>
      <c r="CI120" s="974"/>
      <c r="CJ120" s="974"/>
      <c r="CK120" s="1035" t="s">
        <v>479</v>
      </c>
      <c r="CL120" s="1036"/>
      <c r="CM120" s="1036"/>
      <c r="CN120" s="1036"/>
      <c r="CO120" s="1037"/>
      <c r="CP120" s="1043" t="s">
        <v>416</v>
      </c>
      <c r="CQ120" s="1044"/>
      <c r="CR120" s="1044"/>
      <c r="CS120" s="1044"/>
      <c r="CT120" s="1044"/>
      <c r="CU120" s="1044"/>
      <c r="CV120" s="1044"/>
      <c r="CW120" s="1044"/>
      <c r="CX120" s="1044"/>
      <c r="CY120" s="1044"/>
      <c r="CZ120" s="1044"/>
      <c r="DA120" s="1044"/>
      <c r="DB120" s="1044"/>
      <c r="DC120" s="1044"/>
      <c r="DD120" s="1044"/>
      <c r="DE120" s="1044"/>
      <c r="DF120" s="1045"/>
      <c r="DG120" s="959">
        <v>2528023</v>
      </c>
      <c r="DH120" s="960"/>
      <c r="DI120" s="960"/>
      <c r="DJ120" s="960"/>
      <c r="DK120" s="960"/>
      <c r="DL120" s="960">
        <v>2493962</v>
      </c>
      <c r="DM120" s="960"/>
      <c r="DN120" s="960"/>
      <c r="DO120" s="960"/>
      <c r="DP120" s="960"/>
      <c r="DQ120" s="960">
        <v>2601592</v>
      </c>
      <c r="DR120" s="960"/>
      <c r="DS120" s="960"/>
      <c r="DT120" s="960"/>
      <c r="DU120" s="960"/>
      <c r="DV120" s="961">
        <v>22.9</v>
      </c>
      <c r="DW120" s="961"/>
      <c r="DX120" s="961"/>
      <c r="DY120" s="961"/>
      <c r="DZ120" s="962"/>
    </row>
    <row r="121" spans="1:130" s="233" customFormat="1" ht="26.25" customHeight="1">
      <c r="A121" s="1086"/>
      <c r="B121" s="978"/>
      <c r="C121" s="1003" t="s">
        <v>480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412</v>
      </c>
      <c r="AB121" s="988"/>
      <c r="AC121" s="988"/>
      <c r="AD121" s="988"/>
      <c r="AE121" s="989"/>
      <c r="AF121" s="990" t="s">
        <v>412</v>
      </c>
      <c r="AG121" s="988"/>
      <c r="AH121" s="988"/>
      <c r="AI121" s="988"/>
      <c r="AJ121" s="989"/>
      <c r="AK121" s="990" t="s">
        <v>412</v>
      </c>
      <c r="AL121" s="988"/>
      <c r="AM121" s="988"/>
      <c r="AN121" s="988"/>
      <c r="AO121" s="989"/>
      <c r="AP121" s="991" t="s">
        <v>397</v>
      </c>
      <c r="AQ121" s="992"/>
      <c r="AR121" s="992"/>
      <c r="AS121" s="992"/>
      <c r="AT121" s="993"/>
      <c r="AU121" s="1023"/>
      <c r="AV121" s="1024"/>
      <c r="AW121" s="1024"/>
      <c r="AX121" s="1024"/>
      <c r="AY121" s="1025"/>
      <c r="AZ121" s="951" t="s">
        <v>481</v>
      </c>
      <c r="BA121" s="952"/>
      <c r="BB121" s="952"/>
      <c r="BC121" s="952"/>
      <c r="BD121" s="952"/>
      <c r="BE121" s="952"/>
      <c r="BF121" s="952"/>
      <c r="BG121" s="952"/>
      <c r="BH121" s="952"/>
      <c r="BI121" s="952"/>
      <c r="BJ121" s="952"/>
      <c r="BK121" s="952"/>
      <c r="BL121" s="952"/>
      <c r="BM121" s="952"/>
      <c r="BN121" s="952"/>
      <c r="BO121" s="952"/>
      <c r="BP121" s="953"/>
      <c r="BQ121" s="954">
        <v>947211</v>
      </c>
      <c r="BR121" s="955"/>
      <c r="BS121" s="955"/>
      <c r="BT121" s="955"/>
      <c r="BU121" s="955"/>
      <c r="BV121" s="955">
        <v>739139</v>
      </c>
      <c r="BW121" s="955"/>
      <c r="BX121" s="955"/>
      <c r="BY121" s="955"/>
      <c r="BZ121" s="955"/>
      <c r="CA121" s="955">
        <v>641095</v>
      </c>
      <c r="CB121" s="955"/>
      <c r="CC121" s="955"/>
      <c r="CD121" s="955"/>
      <c r="CE121" s="955"/>
      <c r="CF121" s="949">
        <v>5.6</v>
      </c>
      <c r="CG121" s="950"/>
      <c r="CH121" s="950"/>
      <c r="CI121" s="950"/>
      <c r="CJ121" s="950"/>
      <c r="CK121" s="1038"/>
      <c r="CL121" s="1039"/>
      <c r="CM121" s="1039"/>
      <c r="CN121" s="1039"/>
      <c r="CO121" s="1040"/>
      <c r="CP121" s="1048" t="s">
        <v>482</v>
      </c>
      <c r="CQ121" s="1049"/>
      <c r="CR121" s="1049"/>
      <c r="CS121" s="1049"/>
      <c r="CT121" s="1049"/>
      <c r="CU121" s="1049"/>
      <c r="CV121" s="1049"/>
      <c r="CW121" s="1049"/>
      <c r="CX121" s="1049"/>
      <c r="CY121" s="1049"/>
      <c r="CZ121" s="1049"/>
      <c r="DA121" s="1049"/>
      <c r="DB121" s="1049"/>
      <c r="DC121" s="1049"/>
      <c r="DD121" s="1049"/>
      <c r="DE121" s="1049"/>
      <c r="DF121" s="1050"/>
      <c r="DG121" s="954">
        <v>1149113</v>
      </c>
      <c r="DH121" s="955"/>
      <c r="DI121" s="955"/>
      <c r="DJ121" s="955"/>
      <c r="DK121" s="955"/>
      <c r="DL121" s="955">
        <v>1135012</v>
      </c>
      <c r="DM121" s="955"/>
      <c r="DN121" s="955"/>
      <c r="DO121" s="955"/>
      <c r="DP121" s="955"/>
      <c r="DQ121" s="955">
        <v>2451456</v>
      </c>
      <c r="DR121" s="955"/>
      <c r="DS121" s="955"/>
      <c r="DT121" s="955"/>
      <c r="DU121" s="955"/>
      <c r="DV121" s="956">
        <v>21.5</v>
      </c>
      <c r="DW121" s="956"/>
      <c r="DX121" s="956"/>
      <c r="DY121" s="956"/>
      <c r="DZ121" s="957"/>
    </row>
    <row r="122" spans="1:130" s="233" customFormat="1" ht="26.25" customHeight="1">
      <c r="A122" s="1086"/>
      <c r="B122" s="978"/>
      <c r="C122" s="951" t="s">
        <v>462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446</v>
      </c>
      <c r="AB122" s="988"/>
      <c r="AC122" s="988"/>
      <c r="AD122" s="988"/>
      <c r="AE122" s="989"/>
      <c r="AF122" s="990" t="s">
        <v>397</v>
      </c>
      <c r="AG122" s="988"/>
      <c r="AH122" s="988"/>
      <c r="AI122" s="988"/>
      <c r="AJ122" s="989"/>
      <c r="AK122" s="990" t="s">
        <v>446</v>
      </c>
      <c r="AL122" s="988"/>
      <c r="AM122" s="988"/>
      <c r="AN122" s="988"/>
      <c r="AO122" s="989"/>
      <c r="AP122" s="991" t="s">
        <v>412</v>
      </c>
      <c r="AQ122" s="992"/>
      <c r="AR122" s="992"/>
      <c r="AS122" s="992"/>
      <c r="AT122" s="993"/>
      <c r="AU122" s="1023"/>
      <c r="AV122" s="1024"/>
      <c r="AW122" s="1024"/>
      <c r="AX122" s="1024"/>
      <c r="AY122" s="1025"/>
      <c r="AZ122" s="1002" t="s">
        <v>483</v>
      </c>
      <c r="BA122" s="994"/>
      <c r="BB122" s="994"/>
      <c r="BC122" s="994"/>
      <c r="BD122" s="994"/>
      <c r="BE122" s="994"/>
      <c r="BF122" s="994"/>
      <c r="BG122" s="994"/>
      <c r="BH122" s="994"/>
      <c r="BI122" s="994"/>
      <c r="BJ122" s="994"/>
      <c r="BK122" s="994"/>
      <c r="BL122" s="994"/>
      <c r="BM122" s="994"/>
      <c r="BN122" s="994"/>
      <c r="BO122" s="994"/>
      <c r="BP122" s="995"/>
      <c r="BQ122" s="1028">
        <v>15104412</v>
      </c>
      <c r="BR122" s="1029"/>
      <c r="BS122" s="1029"/>
      <c r="BT122" s="1029"/>
      <c r="BU122" s="1029"/>
      <c r="BV122" s="1029">
        <v>16279881</v>
      </c>
      <c r="BW122" s="1029"/>
      <c r="BX122" s="1029"/>
      <c r="BY122" s="1029"/>
      <c r="BZ122" s="1029"/>
      <c r="CA122" s="1029">
        <v>17088265</v>
      </c>
      <c r="CB122" s="1029"/>
      <c r="CC122" s="1029"/>
      <c r="CD122" s="1029"/>
      <c r="CE122" s="1029"/>
      <c r="CF122" s="1046">
        <v>150.1</v>
      </c>
      <c r="CG122" s="1047"/>
      <c r="CH122" s="1047"/>
      <c r="CI122" s="1047"/>
      <c r="CJ122" s="1047"/>
      <c r="CK122" s="1038"/>
      <c r="CL122" s="1039"/>
      <c r="CM122" s="1039"/>
      <c r="CN122" s="1039"/>
      <c r="CO122" s="1040"/>
      <c r="CP122" s="1048" t="s">
        <v>484</v>
      </c>
      <c r="CQ122" s="1049"/>
      <c r="CR122" s="1049"/>
      <c r="CS122" s="1049"/>
      <c r="CT122" s="1049"/>
      <c r="CU122" s="1049"/>
      <c r="CV122" s="1049"/>
      <c r="CW122" s="1049"/>
      <c r="CX122" s="1049"/>
      <c r="CY122" s="1049"/>
      <c r="CZ122" s="1049"/>
      <c r="DA122" s="1049"/>
      <c r="DB122" s="1049"/>
      <c r="DC122" s="1049"/>
      <c r="DD122" s="1049"/>
      <c r="DE122" s="1049"/>
      <c r="DF122" s="1050"/>
      <c r="DG122" s="954">
        <v>1948451</v>
      </c>
      <c r="DH122" s="955"/>
      <c r="DI122" s="955"/>
      <c r="DJ122" s="955"/>
      <c r="DK122" s="955"/>
      <c r="DL122" s="955">
        <v>2076500</v>
      </c>
      <c r="DM122" s="955"/>
      <c r="DN122" s="955"/>
      <c r="DO122" s="955"/>
      <c r="DP122" s="955"/>
      <c r="DQ122" s="955">
        <v>2181927</v>
      </c>
      <c r="DR122" s="955"/>
      <c r="DS122" s="955"/>
      <c r="DT122" s="955"/>
      <c r="DU122" s="955"/>
      <c r="DV122" s="956">
        <v>19.2</v>
      </c>
      <c r="DW122" s="956"/>
      <c r="DX122" s="956"/>
      <c r="DY122" s="956"/>
      <c r="DZ122" s="957"/>
    </row>
    <row r="123" spans="1:130" s="233" customFormat="1" ht="26.25" customHeight="1">
      <c r="A123" s="1086"/>
      <c r="B123" s="978"/>
      <c r="C123" s="951" t="s">
        <v>469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412</v>
      </c>
      <c r="AB123" s="988"/>
      <c r="AC123" s="988"/>
      <c r="AD123" s="988"/>
      <c r="AE123" s="989"/>
      <c r="AF123" s="990" t="s">
        <v>412</v>
      </c>
      <c r="AG123" s="988"/>
      <c r="AH123" s="988"/>
      <c r="AI123" s="988"/>
      <c r="AJ123" s="989"/>
      <c r="AK123" s="990" t="s">
        <v>466</v>
      </c>
      <c r="AL123" s="988"/>
      <c r="AM123" s="988"/>
      <c r="AN123" s="988"/>
      <c r="AO123" s="989"/>
      <c r="AP123" s="991" t="s">
        <v>412</v>
      </c>
      <c r="AQ123" s="992"/>
      <c r="AR123" s="992"/>
      <c r="AS123" s="992"/>
      <c r="AT123" s="993"/>
      <c r="AU123" s="1026"/>
      <c r="AV123" s="1027"/>
      <c r="AW123" s="1027"/>
      <c r="AX123" s="1027"/>
      <c r="AY123" s="1027"/>
      <c r="AZ123" s="254" t="s">
        <v>189</v>
      </c>
      <c r="BA123" s="254"/>
      <c r="BB123" s="254"/>
      <c r="BC123" s="254"/>
      <c r="BD123" s="254"/>
      <c r="BE123" s="254"/>
      <c r="BF123" s="254"/>
      <c r="BG123" s="254"/>
      <c r="BH123" s="254"/>
      <c r="BI123" s="254"/>
      <c r="BJ123" s="254"/>
      <c r="BK123" s="254"/>
      <c r="BL123" s="254"/>
      <c r="BM123" s="254"/>
      <c r="BN123" s="254"/>
      <c r="BO123" s="1006" t="s">
        <v>485</v>
      </c>
      <c r="BP123" s="1034"/>
      <c r="BQ123" s="1092">
        <v>24495643</v>
      </c>
      <c r="BR123" s="1093"/>
      <c r="BS123" s="1093"/>
      <c r="BT123" s="1093"/>
      <c r="BU123" s="1093"/>
      <c r="BV123" s="1093">
        <v>25544106</v>
      </c>
      <c r="BW123" s="1093"/>
      <c r="BX123" s="1093"/>
      <c r="BY123" s="1093"/>
      <c r="BZ123" s="1093"/>
      <c r="CA123" s="1093">
        <v>26365736</v>
      </c>
      <c r="CB123" s="1093"/>
      <c r="CC123" s="1093"/>
      <c r="CD123" s="1093"/>
      <c r="CE123" s="1093"/>
      <c r="CF123" s="1030"/>
      <c r="CG123" s="1031"/>
      <c r="CH123" s="1031"/>
      <c r="CI123" s="1031"/>
      <c r="CJ123" s="1032"/>
      <c r="CK123" s="1038"/>
      <c r="CL123" s="1039"/>
      <c r="CM123" s="1039"/>
      <c r="CN123" s="1039"/>
      <c r="CO123" s="1040"/>
      <c r="CP123" s="1048" t="s">
        <v>486</v>
      </c>
      <c r="CQ123" s="1049"/>
      <c r="CR123" s="1049"/>
      <c r="CS123" s="1049"/>
      <c r="CT123" s="1049"/>
      <c r="CU123" s="1049"/>
      <c r="CV123" s="1049"/>
      <c r="CW123" s="1049"/>
      <c r="CX123" s="1049"/>
      <c r="CY123" s="1049"/>
      <c r="CZ123" s="1049"/>
      <c r="DA123" s="1049"/>
      <c r="DB123" s="1049"/>
      <c r="DC123" s="1049"/>
      <c r="DD123" s="1049"/>
      <c r="DE123" s="1049"/>
      <c r="DF123" s="1050"/>
      <c r="DG123" s="987" t="s">
        <v>466</v>
      </c>
      <c r="DH123" s="988"/>
      <c r="DI123" s="988"/>
      <c r="DJ123" s="988"/>
      <c r="DK123" s="989"/>
      <c r="DL123" s="990" t="s">
        <v>397</v>
      </c>
      <c r="DM123" s="988"/>
      <c r="DN123" s="988"/>
      <c r="DO123" s="988"/>
      <c r="DP123" s="989"/>
      <c r="DQ123" s="990" t="s">
        <v>466</v>
      </c>
      <c r="DR123" s="988"/>
      <c r="DS123" s="988"/>
      <c r="DT123" s="988"/>
      <c r="DU123" s="989"/>
      <c r="DV123" s="991" t="s">
        <v>397</v>
      </c>
      <c r="DW123" s="992"/>
      <c r="DX123" s="992"/>
      <c r="DY123" s="992"/>
      <c r="DZ123" s="993"/>
    </row>
    <row r="124" spans="1:130" s="233" customFormat="1" ht="26.25" customHeight="1" thickBot="1">
      <c r="A124" s="1086"/>
      <c r="B124" s="978"/>
      <c r="C124" s="951" t="s">
        <v>472</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412</v>
      </c>
      <c r="AB124" s="988"/>
      <c r="AC124" s="988"/>
      <c r="AD124" s="988"/>
      <c r="AE124" s="989"/>
      <c r="AF124" s="990" t="s">
        <v>412</v>
      </c>
      <c r="AG124" s="988"/>
      <c r="AH124" s="988"/>
      <c r="AI124" s="988"/>
      <c r="AJ124" s="989"/>
      <c r="AK124" s="990" t="s">
        <v>412</v>
      </c>
      <c r="AL124" s="988"/>
      <c r="AM124" s="988"/>
      <c r="AN124" s="988"/>
      <c r="AO124" s="989"/>
      <c r="AP124" s="991" t="s">
        <v>412</v>
      </c>
      <c r="AQ124" s="992"/>
      <c r="AR124" s="992"/>
      <c r="AS124" s="992"/>
      <c r="AT124" s="993"/>
      <c r="AU124" s="1088" t="s">
        <v>487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397</v>
      </c>
      <c r="BR124" s="1056"/>
      <c r="BS124" s="1056"/>
      <c r="BT124" s="1056"/>
      <c r="BU124" s="1056"/>
      <c r="BV124" s="1056" t="s">
        <v>397</v>
      </c>
      <c r="BW124" s="1056"/>
      <c r="BX124" s="1056"/>
      <c r="BY124" s="1056"/>
      <c r="BZ124" s="1056"/>
      <c r="CA124" s="1056">
        <v>12.1</v>
      </c>
      <c r="CB124" s="1056"/>
      <c r="CC124" s="1056"/>
      <c r="CD124" s="1056"/>
      <c r="CE124" s="1056"/>
      <c r="CF124" s="1057"/>
      <c r="CG124" s="1058"/>
      <c r="CH124" s="1058"/>
      <c r="CI124" s="1058"/>
      <c r="CJ124" s="1059"/>
      <c r="CK124" s="1041"/>
      <c r="CL124" s="1041"/>
      <c r="CM124" s="1041"/>
      <c r="CN124" s="1041"/>
      <c r="CO124" s="1042"/>
      <c r="CP124" s="1048" t="s">
        <v>488</v>
      </c>
      <c r="CQ124" s="1049"/>
      <c r="CR124" s="1049"/>
      <c r="CS124" s="1049"/>
      <c r="CT124" s="1049"/>
      <c r="CU124" s="1049"/>
      <c r="CV124" s="1049"/>
      <c r="CW124" s="1049"/>
      <c r="CX124" s="1049"/>
      <c r="CY124" s="1049"/>
      <c r="CZ124" s="1049"/>
      <c r="DA124" s="1049"/>
      <c r="DB124" s="1049"/>
      <c r="DC124" s="1049"/>
      <c r="DD124" s="1049"/>
      <c r="DE124" s="1049"/>
      <c r="DF124" s="1050"/>
      <c r="DG124" s="1033" t="s">
        <v>412</v>
      </c>
      <c r="DH124" s="1015"/>
      <c r="DI124" s="1015"/>
      <c r="DJ124" s="1015"/>
      <c r="DK124" s="1016"/>
      <c r="DL124" s="1014" t="s">
        <v>397</v>
      </c>
      <c r="DM124" s="1015"/>
      <c r="DN124" s="1015"/>
      <c r="DO124" s="1015"/>
      <c r="DP124" s="1016"/>
      <c r="DQ124" s="1014" t="s">
        <v>466</v>
      </c>
      <c r="DR124" s="1015"/>
      <c r="DS124" s="1015"/>
      <c r="DT124" s="1015"/>
      <c r="DU124" s="1016"/>
      <c r="DV124" s="1017" t="s">
        <v>412</v>
      </c>
      <c r="DW124" s="1018"/>
      <c r="DX124" s="1018"/>
      <c r="DY124" s="1018"/>
      <c r="DZ124" s="1019"/>
    </row>
    <row r="125" spans="1:130" s="233" customFormat="1" ht="26.25" customHeight="1">
      <c r="A125" s="1086"/>
      <c r="B125" s="978"/>
      <c r="C125" s="951" t="s">
        <v>474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397</v>
      </c>
      <c r="AB125" s="988"/>
      <c r="AC125" s="988"/>
      <c r="AD125" s="988"/>
      <c r="AE125" s="989"/>
      <c r="AF125" s="990" t="s">
        <v>397</v>
      </c>
      <c r="AG125" s="988"/>
      <c r="AH125" s="988"/>
      <c r="AI125" s="988"/>
      <c r="AJ125" s="989"/>
      <c r="AK125" s="990" t="s">
        <v>412</v>
      </c>
      <c r="AL125" s="988"/>
      <c r="AM125" s="988"/>
      <c r="AN125" s="988"/>
      <c r="AO125" s="989"/>
      <c r="AP125" s="991" t="s">
        <v>397</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489</v>
      </c>
      <c r="CL125" s="1036"/>
      <c r="CM125" s="1036"/>
      <c r="CN125" s="1036"/>
      <c r="CO125" s="1037"/>
      <c r="CP125" s="958" t="s">
        <v>490</v>
      </c>
      <c r="CQ125" s="926"/>
      <c r="CR125" s="926"/>
      <c r="CS125" s="926"/>
      <c r="CT125" s="926"/>
      <c r="CU125" s="926"/>
      <c r="CV125" s="926"/>
      <c r="CW125" s="926"/>
      <c r="CX125" s="926"/>
      <c r="CY125" s="926"/>
      <c r="CZ125" s="926"/>
      <c r="DA125" s="926"/>
      <c r="DB125" s="926"/>
      <c r="DC125" s="926"/>
      <c r="DD125" s="926"/>
      <c r="DE125" s="926"/>
      <c r="DF125" s="927"/>
      <c r="DG125" s="959" t="s">
        <v>397</v>
      </c>
      <c r="DH125" s="960"/>
      <c r="DI125" s="960"/>
      <c r="DJ125" s="960"/>
      <c r="DK125" s="960"/>
      <c r="DL125" s="960" t="s">
        <v>446</v>
      </c>
      <c r="DM125" s="960"/>
      <c r="DN125" s="960"/>
      <c r="DO125" s="960"/>
      <c r="DP125" s="960"/>
      <c r="DQ125" s="960" t="s">
        <v>447</v>
      </c>
      <c r="DR125" s="960"/>
      <c r="DS125" s="960"/>
      <c r="DT125" s="960"/>
      <c r="DU125" s="960"/>
      <c r="DV125" s="961" t="s">
        <v>397</v>
      </c>
      <c r="DW125" s="961"/>
      <c r="DX125" s="961"/>
      <c r="DY125" s="961"/>
      <c r="DZ125" s="962"/>
    </row>
    <row r="126" spans="1:130" s="233" customFormat="1" ht="26.25" customHeight="1" thickBot="1">
      <c r="A126" s="1086"/>
      <c r="B126" s="978"/>
      <c r="C126" s="951" t="s">
        <v>476</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6412</v>
      </c>
      <c r="AB126" s="988"/>
      <c r="AC126" s="988"/>
      <c r="AD126" s="988"/>
      <c r="AE126" s="989"/>
      <c r="AF126" s="990">
        <v>6155</v>
      </c>
      <c r="AG126" s="988"/>
      <c r="AH126" s="988"/>
      <c r="AI126" s="988"/>
      <c r="AJ126" s="989"/>
      <c r="AK126" s="990">
        <v>11796</v>
      </c>
      <c r="AL126" s="988"/>
      <c r="AM126" s="988"/>
      <c r="AN126" s="988"/>
      <c r="AO126" s="989"/>
      <c r="AP126" s="991">
        <v>0.1</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491</v>
      </c>
      <c r="CQ126" s="952"/>
      <c r="CR126" s="952"/>
      <c r="CS126" s="952"/>
      <c r="CT126" s="952"/>
      <c r="CU126" s="952"/>
      <c r="CV126" s="952"/>
      <c r="CW126" s="952"/>
      <c r="CX126" s="952"/>
      <c r="CY126" s="952"/>
      <c r="CZ126" s="952"/>
      <c r="DA126" s="952"/>
      <c r="DB126" s="952"/>
      <c r="DC126" s="952"/>
      <c r="DD126" s="952"/>
      <c r="DE126" s="952"/>
      <c r="DF126" s="953"/>
      <c r="DG126" s="954" t="s">
        <v>412</v>
      </c>
      <c r="DH126" s="955"/>
      <c r="DI126" s="955"/>
      <c r="DJ126" s="955"/>
      <c r="DK126" s="955"/>
      <c r="DL126" s="955" t="s">
        <v>397</v>
      </c>
      <c r="DM126" s="955"/>
      <c r="DN126" s="955"/>
      <c r="DO126" s="955"/>
      <c r="DP126" s="955"/>
      <c r="DQ126" s="955" t="s">
        <v>397</v>
      </c>
      <c r="DR126" s="955"/>
      <c r="DS126" s="955"/>
      <c r="DT126" s="955"/>
      <c r="DU126" s="955"/>
      <c r="DV126" s="956" t="s">
        <v>397</v>
      </c>
      <c r="DW126" s="956"/>
      <c r="DX126" s="956"/>
      <c r="DY126" s="956"/>
      <c r="DZ126" s="957"/>
    </row>
    <row r="127" spans="1:130" s="233" customFormat="1" ht="26.25" customHeight="1">
      <c r="A127" s="1087"/>
      <c r="B127" s="980"/>
      <c r="C127" s="1002" t="s">
        <v>492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397</v>
      </c>
      <c r="AB127" s="988"/>
      <c r="AC127" s="988"/>
      <c r="AD127" s="988"/>
      <c r="AE127" s="989"/>
      <c r="AF127" s="990" t="s">
        <v>446</v>
      </c>
      <c r="AG127" s="988"/>
      <c r="AH127" s="988"/>
      <c r="AI127" s="988"/>
      <c r="AJ127" s="989"/>
      <c r="AK127" s="990" t="s">
        <v>397</v>
      </c>
      <c r="AL127" s="988"/>
      <c r="AM127" s="988"/>
      <c r="AN127" s="988"/>
      <c r="AO127" s="989"/>
      <c r="AP127" s="991" t="s">
        <v>412</v>
      </c>
      <c r="AQ127" s="992"/>
      <c r="AR127" s="992"/>
      <c r="AS127" s="992"/>
      <c r="AT127" s="993"/>
      <c r="AU127" s="235"/>
      <c r="AV127" s="235"/>
      <c r="AW127" s="235"/>
      <c r="AX127" s="1060" t="s">
        <v>493</v>
      </c>
      <c r="AY127" s="1061"/>
      <c r="AZ127" s="1061"/>
      <c r="BA127" s="1061"/>
      <c r="BB127" s="1061"/>
      <c r="BC127" s="1061"/>
      <c r="BD127" s="1061"/>
      <c r="BE127" s="1062"/>
      <c r="BF127" s="1063" t="s">
        <v>494</v>
      </c>
      <c r="BG127" s="1061"/>
      <c r="BH127" s="1061"/>
      <c r="BI127" s="1061"/>
      <c r="BJ127" s="1061"/>
      <c r="BK127" s="1061"/>
      <c r="BL127" s="1062"/>
      <c r="BM127" s="1063" t="s">
        <v>495</v>
      </c>
      <c r="BN127" s="1061"/>
      <c r="BO127" s="1061"/>
      <c r="BP127" s="1061"/>
      <c r="BQ127" s="1061"/>
      <c r="BR127" s="1061"/>
      <c r="BS127" s="1062"/>
      <c r="BT127" s="1063" t="s">
        <v>496</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497</v>
      </c>
      <c r="CQ127" s="952"/>
      <c r="CR127" s="952"/>
      <c r="CS127" s="952"/>
      <c r="CT127" s="952"/>
      <c r="CU127" s="952"/>
      <c r="CV127" s="952"/>
      <c r="CW127" s="952"/>
      <c r="CX127" s="952"/>
      <c r="CY127" s="952"/>
      <c r="CZ127" s="952"/>
      <c r="DA127" s="952"/>
      <c r="DB127" s="952"/>
      <c r="DC127" s="952"/>
      <c r="DD127" s="952"/>
      <c r="DE127" s="952"/>
      <c r="DF127" s="953"/>
      <c r="DG127" s="954" t="s">
        <v>447</v>
      </c>
      <c r="DH127" s="955"/>
      <c r="DI127" s="955"/>
      <c r="DJ127" s="955"/>
      <c r="DK127" s="955"/>
      <c r="DL127" s="955" t="s">
        <v>446</v>
      </c>
      <c r="DM127" s="955"/>
      <c r="DN127" s="955"/>
      <c r="DO127" s="955"/>
      <c r="DP127" s="955"/>
      <c r="DQ127" s="955" t="s">
        <v>412</v>
      </c>
      <c r="DR127" s="955"/>
      <c r="DS127" s="955"/>
      <c r="DT127" s="955"/>
      <c r="DU127" s="955"/>
      <c r="DV127" s="956" t="s">
        <v>446</v>
      </c>
      <c r="DW127" s="956"/>
      <c r="DX127" s="956"/>
      <c r="DY127" s="956"/>
      <c r="DZ127" s="957"/>
    </row>
    <row r="128" spans="1:130" s="233" customFormat="1" ht="26.25" customHeight="1" thickBot="1">
      <c r="A128" s="1070" t="s">
        <v>498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499</v>
      </c>
      <c r="X128" s="1072"/>
      <c r="Y128" s="1072"/>
      <c r="Z128" s="1073"/>
      <c r="AA128" s="1074">
        <v>92040</v>
      </c>
      <c r="AB128" s="1075"/>
      <c r="AC128" s="1075"/>
      <c r="AD128" s="1075"/>
      <c r="AE128" s="1076"/>
      <c r="AF128" s="1077">
        <v>75317</v>
      </c>
      <c r="AG128" s="1075"/>
      <c r="AH128" s="1075"/>
      <c r="AI128" s="1075"/>
      <c r="AJ128" s="1076"/>
      <c r="AK128" s="1077">
        <v>58218</v>
      </c>
      <c r="AL128" s="1075"/>
      <c r="AM128" s="1075"/>
      <c r="AN128" s="1075"/>
      <c r="AO128" s="1076"/>
      <c r="AP128" s="1078"/>
      <c r="AQ128" s="1079"/>
      <c r="AR128" s="1079"/>
      <c r="AS128" s="1079"/>
      <c r="AT128" s="1080"/>
      <c r="AU128" s="235"/>
      <c r="AV128" s="235"/>
      <c r="AW128" s="235"/>
      <c r="AX128" s="925" t="s">
        <v>500</v>
      </c>
      <c r="AY128" s="926"/>
      <c r="AZ128" s="926"/>
      <c r="BA128" s="926"/>
      <c r="BB128" s="926"/>
      <c r="BC128" s="926"/>
      <c r="BD128" s="926"/>
      <c r="BE128" s="927"/>
      <c r="BF128" s="1081" t="s">
        <v>466</v>
      </c>
      <c r="BG128" s="1082"/>
      <c r="BH128" s="1082"/>
      <c r="BI128" s="1082"/>
      <c r="BJ128" s="1082"/>
      <c r="BK128" s="1082"/>
      <c r="BL128" s="1083"/>
      <c r="BM128" s="1081">
        <v>12.99</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501</v>
      </c>
      <c r="CQ128" s="755"/>
      <c r="CR128" s="755"/>
      <c r="CS128" s="755"/>
      <c r="CT128" s="755"/>
      <c r="CU128" s="755"/>
      <c r="CV128" s="755"/>
      <c r="CW128" s="755"/>
      <c r="CX128" s="755"/>
      <c r="CY128" s="755"/>
      <c r="CZ128" s="755"/>
      <c r="DA128" s="755"/>
      <c r="DB128" s="755"/>
      <c r="DC128" s="755"/>
      <c r="DD128" s="755"/>
      <c r="DE128" s="755"/>
      <c r="DF128" s="1065"/>
      <c r="DG128" s="1066">
        <v>1459</v>
      </c>
      <c r="DH128" s="1067"/>
      <c r="DI128" s="1067"/>
      <c r="DJ128" s="1067"/>
      <c r="DK128" s="1067"/>
      <c r="DL128" s="1067">
        <v>1329</v>
      </c>
      <c r="DM128" s="1067"/>
      <c r="DN128" s="1067"/>
      <c r="DO128" s="1067"/>
      <c r="DP128" s="1067"/>
      <c r="DQ128" s="1067">
        <v>988</v>
      </c>
      <c r="DR128" s="1067"/>
      <c r="DS128" s="1067"/>
      <c r="DT128" s="1067"/>
      <c r="DU128" s="1067"/>
      <c r="DV128" s="1068">
        <v>0</v>
      </c>
      <c r="DW128" s="1068"/>
      <c r="DX128" s="1068"/>
      <c r="DY128" s="1068"/>
      <c r="DZ128" s="1069"/>
    </row>
    <row r="129" spans="1:131" s="233" customFormat="1" ht="26.25" customHeight="1">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502</v>
      </c>
      <c r="X129" s="1100"/>
      <c r="Y129" s="1100"/>
      <c r="Z129" s="1101"/>
      <c r="AA129" s="987">
        <v>11743568</v>
      </c>
      <c r="AB129" s="988"/>
      <c r="AC129" s="988"/>
      <c r="AD129" s="988"/>
      <c r="AE129" s="989"/>
      <c r="AF129" s="990">
        <v>12042096</v>
      </c>
      <c r="AG129" s="988"/>
      <c r="AH129" s="988"/>
      <c r="AI129" s="988"/>
      <c r="AJ129" s="989"/>
      <c r="AK129" s="990">
        <v>12635369</v>
      </c>
      <c r="AL129" s="988"/>
      <c r="AM129" s="988"/>
      <c r="AN129" s="988"/>
      <c r="AO129" s="989"/>
      <c r="AP129" s="1102"/>
      <c r="AQ129" s="1103"/>
      <c r="AR129" s="1103"/>
      <c r="AS129" s="1103"/>
      <c r="AT129" s="1104"/>
      <c r="AU129" s="236"/>
      <c r="AV129" s="236"/>
      <c r="AW129" s="236"/>
      <c r="AX129" s="1094" t="s">
        <v>503</v>
      </c>
      <c r="AY129" s="952"/>
      <c r="AZ129" s="952"/>
      <c r="BA129" s="952"/>
      <c r="BB129" s="952"/>
      <c r="BC129" s="952"/>
      <c r="BD129" s="952"/>
      <c r="BE129" s="953"/>
      <c r="BF129" s="1095" t="s">
        <v>412</v>
      </c>
      <c r="BG129" s="1096"/>
      <c r="BH129" s="1096"/>
      <c r="BI129" s="1096"/>
      <c r="BJ129" s="1096"/>
      <c r="BK129" s="1096"/>
      <c r="BL129" s="1097"/>
      <c r="BM129" s="1095">
        <v>17.989999999999998</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63" t="s">
        <v>504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505</v>
      </c>
      <c r="X130" s="1100"/>
      <c r="Y130" s="1100"/>
      <c r="Z130" s="1101"/>
      <c r="AA130" s="987">
        <v>1236493</v>
      </c>
      <c r="AB130" s="988"/>
      <c r="AC130" s="988"/>
      <c r="AD130" s="988"/>
      <c r="AE130" s="989"/>
      <c r="AF130" s="990">
        <v>1238221</v>
      </c>
      <c r="AG130" s="988"/>
      <c r="AH130" s="988"/>
      <c r="AI130" s="988"/>
      <c r="AJ130" s="989"/>
      <c r="AK130" s="990">
        <v>1252345</v>
      </c>
      <c r="AL130" s="988"/>
      <c r="AM130" s="988"/>
      <c r="AN130" s="988"/>
      <c r="AO130" s="989"/>
      <c r="AP130" s="1102"/>
      <c r="AQ130" s="1103"/>
      <c r="AR130" s="1103"/>
      <c r="AS130" s="1103"/>
      <c r="AT130" s="1104"/>
      <c r="AU130" s="236"/>
      <c r="AV130" s="236"/>
      <c r="AW130" s="236"/>
      <c r="AX130" s="1094" t="s">
        <v>506</v>
      </c>
      <c r="AY130" s="952"/>
      <c r="AZ130" s="952"/>
      <c r="BA130" s="952"/>
      <c r="BB130" s="952"/>
      <c r="BC130" s="952"/>
      <c r="BD130" s="952"/>
      <c r="BE130" s="953"/>
      <c r="BF130" s="1130">
        <v>9.4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507</v>
      </c>
      <c r="X131" s="1137"/>
      <c r="Y131" s="1137"/>
      <c r="Z131" s="1138"/>
      <c r="AA131" s="1033">
        <v>10507075</v>
      </c>
      <c r="AB131" s="1015"/>
      <c r="AC131" s="1015"/>
      <c r="AD131" s="1015"/>
      <c r="AE131" s="1016"/>
      <c r="AF131" s="1014">
        <v>10803875</v>
      </c>
      <c r="AG131" s="1015"/>
      <c r="AH131" s="1015"/>
      <c r="AI131" s="1015"/>
      <c r="AJ131" s="1016"/>
      <c r="AK131" s="1014">
        <v>11383024</v>
      </c>
      <c r="AL131" s="1015"/>
      <c r="AM131" s="1015"/>
      <c r="AN131" s="1015"/>
      <c r="AO131" s="1016"/>
      <c r="AP131" s="1139"/>
      <c r="AQ131" s="1140"/>
      <c r="AR131" s="1140"/>
      <c r="AS131" s="1140"/>
      <c r="AT131" s="1141"/>
      <c r="AU131" s="236"/>
      <c r="AV131" s="236"/>
      <c r="AW131" s="236"/>
      <c r="AX131" s="1112" t="s">
        <v>508</v>
      </c>
      <c r="AY131" s="755"/>
      <c r="AZ131" s="755"/>
      <c r="BA131" s="755"/>
      <c r="BB131" s="755"/>
      <c r="BC131" s="755"/>
      <c r="BD131" s="755"/>
      <c r="BE131" s="1065"/>
      <c r="BF131" s="1113">
        <v>12.1</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19" t="s">
        <v>509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510</v>
      </c>
      <c r="W132" s="1123"/>
      <c r="X132" s="1123"/>
      <c r="Y132" s="1123"/>
      <c r="Z132" s="1124"/>
      <c r="AA132" s="1125">
        <v>9.6090967280000008</v>
      </c>
      <c r="AB132" s="1126"/>
      <c r="AC132" s="1126"/>
      <c r="AD132" s="1126"/>
      <c r="AE132" s="1127"/>
      <c r="AF132" s="1128">
        <v>9.2930360630000006</v>
      </c>
      <c r="AG132" s="1126"/>
      <c r="AH132" s="1126"/>
      <c r="AI132" s="1126"/>
      <c r="AJ132" s="1127"/>
      <c r="AK132" s="1128">
        <v>9.3252460859999999</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511</v>
      </c>
      <c r="W133" s="1106"/>
      <c r="X133" s="1106"/>
      <c r="Y133" s="1106"/>
      <c r="Z133" s="1107"/>
      <c r="AA133" s="1108">
        <v>9.3000000000000007</v>
      </c>
      <c r="AB133" s="1109"/>
      <c r="AC133" s="1109"/>
      <c r="AD133" s="1109"/>
      <c r="AE133" s="1110"/>
      <c r="AF133" s="1108">
        <v>9.4</v>
      </c>
      <c r="AG133" s="1109"/>
      <c r="AH133" s="1109"/>
      <c r="AI133" s="1109"/>
      <c r="AJ133" s="1110"/>
      <c r="AK133" s="1108">
        <v>9.4</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PGpnrfPM+FxgbDRc2Gxu+/VzGIkxJX2AelWGuplwOLyOAgs61jPKeI5V1Pid5xtFluCd3SCRmGA5bksBHIfqg==" saltValue="UVuTmmVVoHiRl16zdLrE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K31" sqref="AK31"/>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512</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K31" sqref="AK31"/>
    </sheetView>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vmC3qcY/3CU2rsXVXNiuEFB0S8g+nzv7Nyov324udyznDuXqOWNycnlWqgh8vbLTFqMLzNoFpj3oXtbZG2M8A==" saltValue="9HAh29t5LaasOPEVK5Z9V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K31" sqref="AK31"/>
    </sheetView>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513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514</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515</v>
      </c>
      <c r="AP7" s="275"/>
      <c r="AQ7" s="276" t="s">
        <v>516</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517</v>
      </c>
      <c r="AQ8" s="282" t="s">
        <v>518</v>
      </c>
      <c r="AR8" s="283" t="s">
        <v>519</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520</v>
      </c>
      <c r="AL9" s="1146"/>
      <c r="AM9" s="1146"/>
      <c r="AN9" s="1147"/>
      <c r="AO9" s="284">
        <v>2942031</v>
      </c>
      <c r="AP9" s="284">
        <v>57714</v>
      </c>
      <c r="AQ9" s="285">
        <v>65025</v>
      </c>
      <c r="AR9" s="286">
        <v>-11.2</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521</v>
      </c>
      <c r="AL10" s="1146"/>
      <c r="AM10" s="1146"/>
      <c r="AN10" s="1147"/>
      <c r="AO10" s="287">
        <v>469852</v>
      </c>
      <c r="AP10" s="287">
        <v>9217</v>
      </c>
      <c r="AQ10" s="288">
        <v>6119</v>
      </c>
      <c r="AR10" s="289">
        <v>50.6</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522</v>
      </c>
      <c r="AL11" s="1146"/>
      <c r="AM11" s="1146"/>
      <c r="AN11" s="1147"/>
      <c r="AO11" s="287">
        <v>346106</v>
      </c>
      <c r="AP11" s="287">
        <v>6790</v>
      </c>
      <c r="AQ11" s="288">
        <v>1220</v>
      </c>
      <c r="AR11" s="289">
        <v>456.6</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523</v>
      </c>
      <c r="AL12" s="1146"/>
      <c r="AM12" s="1146"/>
      <c r="AN12" s="1147"/>
      <c r="AO12" s="287" t="s">
        <v>524</v>
      </c>
      <c r="AP12" s="287" t="s">
        <v>524</v>
      </c>
      <c r="AQ12" s="288">
        <v>12</v>
      </c>
      <c r="AR12" s="289" t="s">
        <v>524</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525</v>
      </c>
      <c r="AL13" s="1146"/>
      <c r="AM13" s="1146"/>
      <c r="AN13" s="1147"/>
      <c r="AO13" s="287">
        <v>195860</v>
      </c>
      <c r="AP13" s="287">
        <v>3842</v>
      </c>
      <c r="AQ13" s="288">
        <v>2792</v>
      </c>
      <c r="AR13" s="289">
        <v>37.6</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526</v>
      </c>
      <c r="AL14" s="1146"/>
      <c r="AM14" s="1146"/>
      <c r="AN14" s="1147"/>
      <c r="AO14" s="287">
        <v>84813</v>
      </c>
      <c r="AP14" s="287">
        <v>1664</v>
      </c>
      <c r="AQ14" s="288">
        <v>1408</v>
      </c>
      <c r="AR14" s="289">
        <v>18.2</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527</v>
      </c>
      <c r="AL15" s="1149"/>
      <c r="AM15" s="1149"/>
      <c r="AN15" s="1150"/>
      <c r="AO15" s="287">
        <v>-99081</v>
      </c>
      <c r="AP15" s="287">
        <v>-1944</v>
      </c>
      <c r="AQ15" s="288">
        <v>-3962</v>
      </c>
      <c r="AR15" s="289">
        <v>-50.9</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189</v>
      </c>
      <c r="AL16" s="1149"/>
      <c r="AM16" s="1149"/>
      <c r="AN16" s="1150"/>
      <c r="AO16" s="287">
        <v>3939581</v>
      </c>
      <c r="AP16" s="287">
        <v>77283</v>
      </c>
      <c r="AQ16" s="288">
        <v>72615</v>
      </c>
      <c r="AR16" s="289">
        <v>6.4</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528</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529</v>
      </c>
      <c r="AP20" s="296" t="s">
        <v>530</v>
      </c>
      <c r="AQ20" s="297" t="s">
        <v>531</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532</v>
      </c>
      <c r="AL21" s="1152"/>
      <c r="AM21" s="1152"/>
      <c r="AN21" s="1153"/>
      <c r="AO21" s="300">
        <v>6.96</v>
      </c>
      <c r="AP21" s="301">
        <v>6.51</v>
      </c>
      <c r="AQ21" s="302">
        <v>0.45</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533</v>
      </c>
      <c r="AL22" s="1152"/>
      <c r="AM22" s="1152"/>
      <c r="AN22" s="1153"/>
      <c r="AO22" s="305">
        <v>93.8</v>
      </c>
      <c r="AP22" s="306">
        <v>98.4</v>
      </c>
      <c r="AQ22" s="307">
        <v>-4.5999999999999996</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42" t="s">
        <v>534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c r="A27" s="312"/>
      <c r="AO27" s="265"/>
      <c r="AP27" s="265"/>
      <c r="AQ27" s="265"/>
      <c r="AR27" s="265"/>
      <c r="AS27" s="265"/>
      <c r="AT27" s="265"/>
    </row>
    <row r="28" spans="1:46" ht="17.25">
      <c r="A28" s="266" t="s">
        <v>535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536</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515</v>
      </c>
      <c r="AP30" s="275"/>
      <c r="AQ30" s="276" t="s">
        <v>516</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517</v>
      </c>
      <c r="AQ31" s="282" t="s">
        <v>518</v>
      </c>
      <c r="AR31" s="283" t="s">
        <v>519</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537</v>
      </c>
      <c r="AL32" s="1160"/>
      <c r="AM32" s="1160"/>
      <c r="AN32" s="1161"/>
      <c r="AO32" s="315">
        <v>1598989</v>
      </c>
      <c r="AP32" s="315">
        <v>31367</v>
      </c>
      <c r="AQ32" s="316">
        <v>34910</v>
      </c>
      <c r="AR32" s="317">
        <v>-10.1</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538</v>
      </c>
      <c r="AL33" s="1160"/>
      <c r="AM33" s="1160"/>
      <c r="AN33" s="1161"/>
      <c r="AO33" s="315" t="s">
        <v>524</v>
      </c>
      <c r="AP33" s="315" t="s">
        <v>524</v>
      </c>
      <c r="AQ33" s="316" t="s">
        <v>524</v>
      </c>
      <c r="AR33" s="317" t="s">
        <v>524</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539</v>
      </c>
      <c r="AL34" s="1160"/>
      <c r="AM34" s="1160"/>
      <c r="AN34" s="1161"/>
      <c r="AO34" s="315" t="s">
        <v>524</v>
      </c>
      <c r="AP34" s="315" t="s">
        <v>524</v>
      </c>
      <c r="AQ34" s="316">
        <v>4</v>
      </c>
      <c r="AR34" s="317" t="s">
        <v>524</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540</v>
      </c>
      <c r="AL35" s="1160"/>
      <c r="AM35" s="1160"/>
      <c r="AN35" s="1161"/>
      <c r="AO35" s="315">
        <v>709329</v>
      </c>
      <c r="AP35" s="315">
        <v>13915</v>
      </c>
      <c r="AQ35" s="316">
        <v>8517</v>
      </c>
      <c r="AR35" s="317">
        <v>63.4</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541</v>
      </c>
      <c r="AL36" s="1160"/>
      <c r="AM36" s="1160"/>
      <c r="AN36" s="1161"/>
      <c r="AO36" s="315">
        <v>51944</v>
      </c>
      <c r="AP36" s="315">
        <v>1019</v>
      </c>
      <c r="AQ36" s="316">
        <v>1600</v>
      </c>
      <c r="AR36" s="317">
        <v>-36.299999999999997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542</v>
      </c>
      <c r="AL37" s="1160"/>
      <c r="AM37" s="1160"/>
      <c r="AN37" s="1161"/>
      <c r="AO37" s="315">
        <v>11796</v>
      </c>
      <c r="AP37" s="315">
        <v>231</v>
      </c>
      <c r="AQ37" s="316">
        <v>1669</v>
      </c>
      <c r="AR37" s="317">
        <v>-86.2</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543</v>
      </c>
      <c r="AL38" s="1163"/>
      <c r="AM38" s="1163"/>
      <c r="AN38" s="1164"/>
      <c r="AO38" s="318" t="s">
        <v>524</v>
      </c>
      <c r="AP38" s="318" t="s">
        <v>524</v>
      </c>
      <c r="AQ38" s="319">
        <v>1</v>
      </c>
      <c r="AR38" s="307" t="s">
        <v>524</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544</v>
      </c>
      <c r="AL39" s="1163"/>
      <c r="AM39" s="1163"/>
      <c r="AN39" s="1164"/>
      <c r="AO39" s="315">
        <v>-58218</v>
      </c>
      <c r="AP39" s="315">
        <v>-1142</v>
      </c>
      <c r="AQ39" s="316">
        <v>-6461</v>
      </c>
      <c r="AR39" s="317">
        <v>-82.3</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545</v>
      </c>
      <c r="AL40" s="1160"/>
      <c r="AM40" s="1160"/>
      <c r="AN40" s="1161"/>
      <c r="AO40" s="315">
        <v>-1252345</v>
      </c>
      <c r="AP40" s="315">
        <v>-24567</v>
      </c>
      <c r="AQ40" s="316">
        <v>-28321</v>
      </c>
      <c r="AR40" s="317">
        <v>-13.3</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300</v>
      </c>
      <c r="AL41" s="1166"/>
      <c r="AM41" s="1166"/>
      <c r="AN41" s="1167"/>
      <c r="AO41" s="315">
        <v>1061495</v>
      </c>
      <c r="AP41" s="315">
        <v>20823</v>
      </c>
      <c r="AQ41" s="316">
        <v>11918</v>
      </c>
      <c r="AR41" s="317">
        <v>74.7</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546</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548</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515</v>
      </c>
      <c r="AN49" s="1156" t="s">
        <v>549</v>
      </c>
      <c r="AO49" s="1157"/>
      <c r="AP49" s="1157"/>
      <c r="AQ49" s="1157"/>
      <c r="AR49" s="1158"/>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550</v>
      </c>
      <c r="AO50" s="332" t="s">
        <v>551</v>
      </c>
      <c r="AP50" s="333" t="s">
        <v>552</v>
      </c>
      <c r="AQ50" s="334" t="s">
        <v>553</v>
      </c>
      <c r="AR50" s="335" t="s">
        <v>554</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555</v>
      </c>
      <c r="AL51" s="328"/>
      <c r="AM51" s="336">
        <v>1309796</v>
      </c>
      <c r="AN51" s="337">
        <v>24513</v>
      </c>
      <c r="AO51" s="338">
        <v>-4.5999999999999996</v>
      </c>
      <c r="AP51" s="339">
        <v>47820</v>
      </c>
      <c r="AQ51" s="340">
        <v>7.5</v>
      </c>
      <c r="AR51" s="341">
        <v>-12.1</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556</v>
      </c>
      <c r="AM52" s="344">
        <v>597515</v>
      </c>
      <c r="AN52" s="345">
        <v>11183</v>
      </c>
      <c r="AO52" s="346">
        <v>-6.3</v>
      </c>
      <c r="AP52" s="347">
        <v>25855</v>
      </c>
      <c r="AQ52" s="348">
        <v>-0.1</v>
      </c>
      <c r="AR52" s="349">
        <v>-6.2</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557</v>
      </c>
      <c r="AL53" s="328"/>
      <c r="AM53" s="336">
        <v>2497551</v>
      </c>
      <c r="AN53" s="337">
        <v>47282</v>
      </c>
      <c r="AO53" s="338">
        <v>92.9</v>
      </c>
      <c r="AP53" s="339">
        <v>41934</v>
      </c>
      <c r="AQ53" s="340">
        <v>-12.3</v>
      </c>
      <c r="AR53" s="341">
        <v>105.2</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556</v>
      </c>
      <c r="AM54" s="344">
        <v>1020442</v>
      </c>
      <c r="AN54" s="345">
        <v>19319</v>
      </c>
      <c r="AO54" s="346">
        <v>72.8</v>
      </c>
      <c r="AP54" s="347">
        <v>23352</v>
      </c>
      <c r="AQ54" s="348">
        <v>-9.6999999999999993</v>
      </c>
      <c r="AR54" s="349">
        <v>82.5</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558</v>
      </c>
      <c r="AL55" s="328"/>
      <c r="AM55" s="336">
        <v>3888340</v>
      </c>
      <c r="AN55" s="337">
        <v>74415</v>
      </c>
      <c r="AO55" s="338">
        <v>57.4</v>
      </c>
      <c r="AP55" s="339">
        <v>45588</v>
      </c>
      <c r="AQ55" s="340">
        <v>8.6999999999999993</v>
      </c>
      <c r="AR55" s="341">
        <v>48.7</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556</v>
      </c>
      <c r="AM56" s="344">
        <v>1568794</v>
      </c>
      <c r="AN56" s="345">
        <v>30024</v>
      </c>
      <c r="AO56" s="346">
        <v>55.4</v>
      </c>
      <c r="AP56" s="347">
        <v>24150</v>
      </c>
      <c r="AQ56" s="348">
        <v>3.4</v>
      </c>
      <c r="AR56" s="349">
        <v>52</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559</v>
      </c>
      <c r="AL57" s="328"/>
      <c r="AM57" s="336">
        <v>4016838</v>
      </c>
      <c r="AN57" s="337">
        <v>77776</v>
      </c>
      <c r="AO57" s="338">
        <v>4.5</v>
      </c>
      <c r="AP57" s="339">
        <v>45483</v>
      </c>
      <c r="AQ57" s="340">
        <v>-0.2</v>
      </c>
      <c r="AR57" s="341">
        <v>4.7</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556</v>
      </c>
      <c r="AM58" s="344">
        <v>1871043</v>
      </c>
      <c r="AN58" s="345">
        <v>36228</v>
      </c>
      <c r="AO58" s="346">
        <v>20.7</v>
      </c>
      <c r="AP58" s="347">
        <v>24241</v>
      </c>
      <c r="AQ58" s="348">
        <v>0.4</v>
      </c>
      <c r="AR58" s="349">
        <v>20.3</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560</v>
      </c>
      <c r="AL59" s="328"/>
      <c r="AM59" s="336">
        <v>4832372</v>
      </c>
      <c r="AN59" s="337">
        <v>94797</v>
      </c>
      <c r="AO59" s="338">
        <v>21.9</v>
      </c>
      <c r="AP59" s="339">
        <v>45945</v>
      </c>
      <c r="AQ59" s="340">
        <v>1</v>
      </c>
      <c r="AR59" s="341">
        <v>20.9</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556</v>
      </c>
      <c r="AM60" s="344">
        <v>1946518</v>
      </c>
      <c r="AN60" s="345">
        <v>38185</v>
      </c>
      <c r="AO60" s="346">
        <v>5.4</v>
      </c>
      <c r="AP60" s="347">
        <v>25180</v>
      </c>
      <c r="AQ60" s="348">
        <v>3.9</v>
      </c>
      <c r="AR60" s="349">
        <v>1.5</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561</v>
      </c>
      <c r="AL61" s="350"/>
      <c r="AM61" s="351">
        <v>3308979</v>
      </c>
      <c r="AN61" s="352">
        <v>63757</v>
      </c>
      <c r="AO61" s="353">
        <v>34.4</v>
      </c>
      <c r="AP61" s="354">
        <v>45354</v>
      </c>
      <c r="AQ61" s="355">
        <v>0.9</v>
      </c>
      <c r="AR61" s="341">
        <v>33.5</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556</v>
      </c>
      <c r="AM62" s="344">
        <v>1400862</v>
      </c>
      <c r="AN62" s="345">
        <v>26988</v>
      </c>
      <c r="AO62" s="346">
        <v>29.6</v>
      </c>
      <c r="AP62" s="347">
        <v>24556</v>
      </c>
      <c r="AQ62" s="348">
        <v>-0.4</v>
      </c>
      <c r="AR62" s="349">
        <v>30</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zTvDlnMv89Va3UHV3qrFkgI/aOD3Q0P3WDsCmFVgd2JOUkVRBXERGXK4cnYNARzxUvp6V4I3W/Iqt7TTShnbuw==" saltValue="yw43Mz6WASI8iLhgcpaW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K31" sqref="AK31"/>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563</v>
      </c>
    </row>
    <row r="120" spans="125:125" ht="13.5" hidden="1" customHeight="1"/>
    <row r="121" spans="125:125" ht="13.5" hidden="1" customHeight="1">
      <c r="DU121" s="262"/>
    </row>
  </sheetData>
  <sheetProtection algorithmName="SHA-512" hashValue="KMWc8IxKZmDd2RY6tKzxCZw3dudHc9nYNDisPHvFZER+Ww5GIi+quKHXj2Xiehm5mVCwjdHk/OJbow44kx1sfw==" saltValue="g6Lcu9j8qZQxn+VRJRqm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K31" sqref="AK31"/>
    </sheetView>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564</v>
      </c>
    </row>
  </sheetData>
  <sheetProtection algorithmName="SHA-512" hashValue="5yjPB31yHf3yF6qTn18c9F0zGszTDqjkeHGde+2kP6Syutk+t5Xq6edyVM7+NIVIcjJn/mPzCL+VvCGWBznpOw==" saltValue="/xhTP23BHou/ojSzgLco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AK31" sqref="AK3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68" t="s">
        <v>3</v>
      </c>
      <c r="D47" s="1168"/>
      <c r="E47" s="1169"/>
      <c r="F47" s="11">
        <v>32.4</v>
      </c>
      <c r="G47" s="12">
        <v>34.11</v>
      </c>
      <c r="H47" s="12">
        <v>31.99</v>
      </c>
      <c r="I47" s="12">
        <v>31.53</v>
      </c>
      <c r="J47" s="13">
        <v>30.36</v>
      </c>
    </row>
    <row r="48" spans="2:10" ht="57.75" customHeight="1">
      <c r="B48" s="14"/>
      <c r="C48" s="1170" t="s">
        <v>4</v>
      </c>
      <c r="D48" s="1170"/>
      <c r="E48" s="1171"/>
      <c r="F48" s="15">
        <v>3.71</v>
      </c>
      <c r="G48" s="16">
        <v>0.88</v>
      </c>
      <c r="H48" s="16">
        <v>0.66</v>
      </c>
      <c r="I48" s="16">
        <v>0.64</v>
      </c>
      <c r="J48" s="17">
        <v>4.04</v>
      </c>
    </row>
    <row r="49" spans="2:10" ht="57.75" customHeight="1" thickBot="1">
      <c r="B49" s="18"/>
      <c r="C49" s="1172" t="s">
        <v>5</v>
      </c>
      <c r="D49" s="1172"/>
      <c r="E49" s="1173"/>
      <c r="F49" s="19">
        <v>1.33</v>
      </c>
      <c r="G49" s="20" t="s">
        <v>570</v>
      </c>
      <c r="H49" s="20" t="s">
        <v>571</v>
      </c>
      <c r="I49" s="20">
        <v>0.33</v>
      </c>
      <c r="J49" s="21">
        <v>3.75</v>
      </c>
    </row>
    <row r="50" spans="2:10"/>
  </sheetData>
  <sheetProtection algorithmName="SHA-512" hashValue="WTTTn9UjFIEo2idNvY0URtPgk+Slm+Nt34IgBHAwykZVEQLkrig6HLoIrX81salOLNkaxLfDZ37RaWpmsVY6HA==" saltValue="OSBvaXVgaejWlN31wenHD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重永　啓一郎</cp:lastModifiedBy>
  <cp:lastPrinted>2023-03-22T06:39:13Z</cp:lastPrinted>
  <dcterms:created xsi:type="dcterms:W3CDTF">2023-02-20T07:28:50Z</dcterms:created>
  <dcterms:modified xsi:type="dcterms:W3CDTF">2023-03-31T02:35:15Z</dcterms:modified>
  <cp:category/>
</cp:coreProperties>
</file>