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.133\share\200統計(H18~H31)\200住基データ（推計人口関連）\02HP掲載分\令和7年度HP掲載住基・地区別\添付資料\"/>
    </mc:Choice>
  </mc:AlternateContent>
  <xr:revisionPtr revIDLastSave="0" documentId="13_ncr:1_{84E937EC-752A-426D-91A7-7B407D4712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総人口・年齢階層別人口・地区別人口" sheetId="3" r:id="rId1"/>
    <sheet name="行政区別人口" sheetId="2" r:id="rId2"/>
    <sheet name="年齢各歳別人口" sheetId="1" r:id="rId3"/>
    <sheet name="人口・世帯数の推移" sheetId="4" r:id="rId4"/>
  </sheets>
  <definedNames>
    <definedName name="_xlnm.Print_Titles" localSheetId="3">人口・世帯数の推移!$7:$7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4" i="2" l="1"/>
  <c r="E104" i="2"/>
  <c r="D104" i="2"/>
  <c r="C104" i="2"/>
  <c r="F90" i="2"/>
  <c r="E90" i="2"/>
  <c r="D90" i="2"/>
  <c r="C90" i="2"/>
  <c r="M82" i="2"/>
  <c r="L82" i="2"/>
  <c r="K82" i="2"/>
  <c r="J82" i="2"/>
  <c r="M73" i="2"/>
  <c r="L73" i="2"/>
  <c r="K73" i="2"/>
  <c r="J73" i="2"/>
  <c r="F73" i="2"/>
  <c r="E73" i="2"/>
  <c r="D73" i="2"/>
  <c r="C73" i="2"/>
  <c r="M64" i="2"/>
  <c r="L64" i="2"/>
  <c r="K64" i="2"/>
  <c r="J64" i="2"/>
  <c r="F60" i="2"/>
  <c r="E60" i="2"/>
  <c r="D60" i="2"/>
  <c r="K86" i="2" s="1"/>
  <c r="C60" i="2"/>
  <c r="M51" i="2"/>
  <c r="L51" i="2"/>
  <c r="K51" i="2"/>
  <c r="J51" i="2"/>
  <c r="F51" i="2"/>
  <c r="E51" i="2"/>
  <c r="D51" i="2"/>
  <c r="C51" i="2"/>
  <c r="M34" i="2"/>
  <c r="L34" i="2"/>
  <c r="K34" i="2"/>
  <c r="J34" i="2"/>
  <c r="F28" i="2"/>
  <c r="M86" i="2" s="1"/>
  <c r="E28" i="2"/>
  <c r="L86" i="2" s="1"/>
  <c r="D28" i="2"/>
  <c r="C28" i="2"/>
  <c r="J86" i="2" s="1"/>
  <c r="M24" i="2"/>
  <c r="L24" i="2"/>
  <c r="K24" i="2"/>
  <c r="J24" i="2"/>
  <c r="C180" i="4" l="1"/>
  <c r="F180" i="4"/>
  <c r="H180" i="4"/>
  <c r="J180" i="4"/>
  <c r="M180" i="4"/>
  <c r="O180" i="4"/>
  <c r="P180" i="4"/>
  <c r="R180" i="4"/>
  <c r="T180" i="4"/>
  <c r="U180" i="4"/>
  <c r="C179" i="4" l="1"/>
  <c r="F179" i="4"/>
  <c r="H179" i="4"/>
  <c r="J179" i="4"/>
  <c r="M179" i="4"/>
  <c r="O179" i="4"/>
  <c r="P179" i="4"/>
  <c r="R179" i="4"/>
  <c r="T179" i="4"/>
  <c r="U179" i="4"/>
  <c r="C178" i="4" l="1"/>
  <c r="F178" i="4"/>
  <c r="H178" i="4"/>
  <c r="J178" i="4"/>
  <c r="M178" i="4"/>
  <c r="O178" i="4"/>
  <c r="P178" i="4"/>
  <c r="R178" i="4"/>
  <c r="T178" i="4"/>
  <c r="U178" i="4"/>
  <c r="U177" i="4" l="1"/>
  <c r="T177" i="4"/>
  <c r="R177" i="4"/>
  <c r="P177" i="4"/>
  <c r="O177" i="4"/>
  <c r="M177" i="4"/>
  <c r="J177" i="4"/>
  <c r="H177" i="4"/>
  <c r="F177" i="4"/>
  <c r="C177" i="4"/>
  <c r="U176" i="4" l="1"/>
  <c r="T176" i="4"/>
  <c r="R176" i="4"/>
  <c r="P176" i="4"/>
  <c r="O176" i="4"/>
  <c r="M176" i="4"/>
  <c r="J176" i="4"/>
  <c r="H176" i="4"/>
  <c r="F176" i="4"/>
  <c r="C176" i="4"/>
  <c r="C175" i="4" l="1"/>
  <c r="F175" i="4"/>
  <c r="H175" i="4"/>
  <c r="J175" i="4"/>
  <c r="M175" i="4"/>
  <c r="O175" i="4"/>
  <c r="P175" i="4"/>
  <c r="R175" i="4"/>
  <c r="T175" i="4"/>
  <c r="U175" i="4"/>
  <c r="H174" i="4" l="1"/>
  <c r="C174" i="4"/>
  <c r="F174" i="4"/>
  <c r="J174" i="4"/>
  <c r="M174" i="4"/>
  <c r="O174" i="4"/>
  <c r="P174" i="4"/>
  <c r="R174" i="4"/>
  <c r="T174" i="4"/>
  <c r="U174" i="4"/>
  <c r="C173" i="4" l="1"/>
  <c r="F173" i="4"/>
  <c r="H173" i="4"/>
  <c r="J173" i="4"/>
  <c r="M173" i="4"/>
  <c r="O173" i="4"/>
  <c r="P173" i="4"/>
  <c r="R173" i="4"/>
  <c r="T173" i="4"/>
  <c r="U173" i="4"/>
  <c r="C172" i="4" l="1"/>
  <c r="F172" i="4"/>
  <c r="H172" i="4"/>
  <c r="J172" i="4"/>
  <c r="M172" i="4"/>
  <c r="O172" i="4"/>
  <c r="P172" i="4"/>
  <c r="R172" i="4"/>
  <c r="T172" i="4"/>
  <c r="U172" i="4"/>
  <c r="C171" i="4" l="1"/>
  <c r="F171" i="4"/>
  <c r="H171" i="4"/>
  <c r="J171" i="4"/>
  <c r="M171" i="4"/>
  <c r="O171" i="4"/>
  <c r="P171" i="4"/>
  <c r="R171" i="4"/>
  <c r="T171" i="4"/>
  <c r="U171" i="4"/>
  <c r="C170" i="4" l="1"/>
  <c r="F170" i="4"/>
  <c r="H170" i="4"/>
  <c r="J170" i="4"/>
  <c r="M170" i="4"/>
  <c r="O170" i="4"/>
  <c r="P170" i="4"/>
  <c r="R170" i="4"/>
  <c r="T170" i="4"/>
  <c r="U170" i="4"/>
  <c r="C169" i="4" l="1"/>
  <c r="F169" i="4"/>
  <c r="H169" i="4"/>
  <c r="J169" i="4"/>
  <c r="M169" i="4"/>
  <c r="O169" i="4"/>
  <c r="P169" i="4"/>
  <c r="R169" i="4"/>
  <c r="T169" i="4"/>
  <c r="U169" i="4"/>
  <c r="R32" i="1" l="1"/>
  <c r="C168" i="4"/>
  <c r="F168" i="4"/>
  <c r="H168" i="4"/>
  <c r="J168" i="4"/>
  <c r="M168" i="4"/>
  <c r="O168" i="4"/>
  <c r="P168" i="4"/>
  <c r="R168" i="4"/>
  <c r="T168" i="4"/>
  <c r="U168" i="4"/>
  <c r="C167" i="4" l="1"/>
  <c r="F167" i="4"/>
  <c r="H167" i="4"/>
  <c r="J167" i="4"/>
  <c r="M167" i="4"/>
  <c r="O167" i="4"/>
  <c r="P167" i="4"/>
  <c r="R167" i="4"/>
  <c r="T167" i="4"/>
  <c r="U167" i="4"/>
  <c r="C166" i="4" l="1"/>
  <c r="F166" i="4"/>
  <c r="H166" i="4"/>
  <c r="J166" i="4"/>
  <c r="M166" i="4"/>
  <c r="O166" i="4"/>
  <c r="P166" i="4"/>
  <c r="R166" i="4"/>
  <c r="T166" i="4"/>
  <c r="U166" i="4"/>
  <c r="C165" i="4" l="1"/>
  <c r="F165" i="4"/>
  <c r="H165" i="4"/>
  <c r="J165" i="4"/>
  <c r="M165" i="4"/>
  <c r="O165" i="4"/>
  <c r="P165" i="4"/>
  <c r="R165" i="4"/>
  <c r="T165" i="4"/>
  <c r="U165" i="4"/>
  <c r="C164" i="4" l="1"/>
  <c r="F164" i="4"/>
  <c r="H164" i="4"/>
  <c r="J164" i="4"/>
  <c r="M164" i="4"/>
  <c r="O164" i="4"/>
  <c r="P164" i="4"/>
  <c r="R164" i="4"/>
  <c r="T164" i="4"/>
  <c r="U164" i="4"/>
  <c r="C163" i="4" l="1"/>
  <c r="F163" i="4"/>
  <c r="H163" i="4"/>
  <c r="J163" i="4"/>
  <c r="M163" i="4"/>
  <c r="O163" i="4"/>
  <c r="P163" i="4"/>
  <c r="R163" i="4"/>
  <c r="T163" i="4"/>
  <c r="U163" i="4"/>
  <c r="C162" i="4" l="1"/>
  <c r="F162" i="4"/>
  <c r="H162" i="4"/>
  <c r="J162" i="4"/>
  <c r="M162" i="4"/>
  <c r="O162" i="4"/>
  <c r="P162" i="4"/>
  <c r="R162" i="4"/>
  <c r="T162" i="4"/>
  <c r="U162" i="4"/>
  <c r="E11" i="3" l="1"/>
  <c r="E6" i="3"/>
  <c r="C161" i="4"/>
  <c r="F161" i="4"/>
  <c r="H161" i="4"/>
  <c r="J161" i="4"/>
  <c r="M161" i="4"/>
  <c r="O161" i="4"/>
  <c r="P161" i="4"/>
  <c r="R161" i="4"/>
  <c r="T161" i="4"/>
  <c r="U161" i="4"/>
  <c r="H11" i="3"/>
  <c r="F6" i="3"/>
  <c r="C160" i="4"/>
  <c r="F160" i="4"/>
  <c r="H160" i="4"/>
  <c r="J160" i="4"/>
  <c r="M160" i="4"/>
  <c r="O160" i="4"/>
  <c r="P160" i="4"/>
  <c r="R160" i="4"/>
  <c r="T160" i="4"/>
  <c r="U160" i="4"/>
  <c r="C159" i="4"/>
  <c r="F159" i="4"/>
  <c r="H159" i="4"/>
  <c r="J159" i="4"/>
  <c r="M159" i="4"/>
  <c r="O159" i="4"/>
  <c r="P159" i="4"/>
  <c r="R159" i="4"/>
  <c r="T159" i="4"/>
  <c r="U159" i="4"/>
  <c r="G11" i="3"/>
  <c r="C158" i="4"/>
  <c r="F158" i="4"/>
  <c r="H158" i="4"/>
  <c r="J158" i="4"/>
  <c r="M158" i="4"/>
  <c r="O158" i="4"/>
  <c r="P158" i="4"/>
  <c r="R158" i="4"/>
  <c r="T158" i="4"/>
  <c r="U158" i="4"/>
  <c r="C157" i="4"/>
  <c r="F157" i="4"/>
  <c r="H157" i="4"/>
  <c r="J157" i="4"/>
  <c r="M157" i="4"/>
  <c r="O157" i="4"/>
  <c r="P157" i="4"/>
  <c r="R157" i="4"/>
  <c r="T157" i="4"/>
  <c r="U157" i="4"/>
  <c r="D6" i="3"/>
  <c r="C156" i="4"/>
  <c r="F156" i="4"/>
  <c r="H156" i="4"/>
  <c r="J156" i="4"/>
  <c r="M156" i="4"/>
  <c r="O156" i="4"/>
  <c r="P156" i="4"/>
  <c r="R156" i="4"/>
  <c r="T156" i="4"/>
  <c r="U156" i="4"/>
  <c r="D11" i="3"/>
  <c r="C155" i="4"/>
  <c r="F155" i="4"/>
  <c r="H155" i="4"/>
  <c r="J155" i="4"/>
  <c r="M155" i="4"/>
  <c r="O155" i="4"/>
  <c r="P155" i="4"/>
  <c r="R155" i="4"/>
  <c r="T155" i="4"/>
  <c r="U155" i="4"/>
  <c r="B52" i="3"/>
  <c r="D51" i="3"/>
  <c r="D58" i="3"/>
  <c r="C58" i="3"/>
  <c r="B58" i="3"/>
  <c r="E50" i="3"/>
  <c r="D50" i="3"/>
  <c r="B56" i="3"/>
  <c r="B49" i="3"/>
  <c r="D55" i="3"/>
  <c r="B48" i="3"/>
  <c r="E47" i="3"/>
  <c r="B53" i="3"/>
  <c r="U154" i="4"/>
  <c r="T154" i="4"/>
  <c r="R154" i="4"/>
  <c r="P154" i="4"/>
  <c r="O154" i="4"/>
  <c r="M154" i="4"/>
  <c r="J154" i="4"/>
  <c r="H154" i="4"/>
  <c r="F154" i="4"/>
  <c r="C154" i="4"/>
  <c r="C153" i="4"/>
  <c r="F153" i="4"/>
  <c r="H153" i="4"/>
  <c r="J153" i="4"/>
  <c r="M153" i="4"/>
  <c r="O153" i="4"/>
  <c r="P153" i="4"/>
  <c r="R153" i="4"/>
  <c r="T153" i="4"/>
  <c r="U153" i="4"/>
  <c r="F10" i="3"/>
  <c r="U152" i="4"/>
  <c r="T152" i="4"/>
  <c r="R152" i="4"/>
  <c r="P152" i="4"/>
  <c r="O152" i="4"/>
  <c r="M152" i="4"/>
  <c r="J152" i="4"/>
  <c r="H152" i="4"/>
  <c r="F152" i="4"/>
  <c r="C152" i="4"/>
  <c r="C151" i="4"/>
  <c r="F151" i="4"/>
  <c r="H151" i="4"/>
  <c r="J151" i="4"/>
  <c r="M151" i="4"/>
  <c r="O151" i="4"/>
  <c r="P151" i="4"/>
  <c r="R151" i="4"/>
  <c r="T151" i="4"/>
  <c r="U151" i="4"/>
  <c r="T150" i="4"/>
  <c r="C150" i="4"/>
  <c r="F150" i="4"/>
  <c r="H150" i="4"/>
  <c r="J150" i="4"/>
  <c r="M150" i="4"/>
  <c r="O150" i="4"/>
  <c r="P150" i="4"/>
  <c r="R150" i="4"/>
  <c r="U150" i="4"/>
  <c r="C149" i="4"/>
  <c r="F149" i="4"/>
  <c r="H149" i="4"/>
  <c r="J149" i="4"/>
  <c r="M149" i="4"/>
  <c r="O149" i="4"/>
  <c r="P149" i="4"/>
  <c r="R149" i="4"/>
  <c r="T149" i="4"/>
  <c r="U149" i="4"/>
  <c r="C148" i="4"/>
  <c r="F148" i="4"/>
  <c r="H148" i="4"/>
  <c r="J148" i="4"/>
  <c r="M148" i="4"/>
  <c r="O148" i="4"/>
  <c r="P148" i="4"/>
  <c r="R148" i="4"/>
  <c r="T148" i="4"/>
  <c r="U148" i="4"/>
  <c r="C147" i="4"/>
  <c r="F147" i="4"/>
  <c r="H147" i="4"/>
  <c r="J147" i="4"/>
  <c r="M147" i="4"/>
  <c r="O147" i="4"/>
  <c r="P147" i="4"/>
  <c r="R147" i="4"/>
  <c r="T147" i="4"/>
  <c r="U147" i="4"/>
  <c r="C146" i="4"/>
  <c r="F146" i="4"/>
  <c r="H146" i="4"/>
  <c r="J146" i="4"/>
  <c r="M146" i="4"/>
  <c r="O146" i="4"/>
  <c r="P146" i="4"/>
  <c r="R146" i="4"/>
  <c r="T146" i="4"/>
  <c r="U146" i="4"/>
  <c r="C145" i="4"/>
  <c r="F145" i="4"/>
  <c r="H145" i="4"/>
  <c r="J145" i="4"/>
  <c r="M145" i="4"/>
  <c r="O145" i="4"/>
  <c r="P145" i="4"/>
  <c r="R145" i="4"/>
  <c r="T145" i="4"/>
  <c r="U145" i="4"/>
  <c r="C144" i="4"/>
  <c r="F144" i="4"/>
  <c r="H144" i="4"/>
  <c r="J144" i="4"/>
  <c r="M144" i="4"/>
  <c r="O144" i="4"/>
  <c r="P144" i="4"/>
  <c r="R144" i="4"/>
  <c r="T144" i="4"/>
  <c r="U144" i="4"/>
  <c r="C143" i="4"/>
  <c r="F143" i="4"/>
  <c r="H143" i="4"/>
  <c r="J143" i="4"/>
  <c r="M143" i="4"/>
  <c r="O143" i="4"/>
  <c r="P143" i="4"/>
  <c r="R143" i="4"/>
  <c r="T143" i="4"/>
  <c r="U143" i="4"/>
  <c r="P32" i="1"/>
  <c r="O32" i="1"/>
  <c r="U142" i="4"/>
  <c r="T142" i="4"/>
  <c r="R142" i="4"/>
  <c r="O142" i="4"/>
  <c r="M142" i="4"/>
  <c r="P142" i="4"/>
  <c r="J142" i="4"/>
  <c r="H142" i="4"/>
  <c r="F142" i="4"/>
  <c r="C142" i="4"/>
  <c r="C141" i="4"/>
  <c r="F141" i="4"/>
  <c r="H141" i="4"/>
  <c r="J141" i="4"/>
  <c r="M141" i="4"/>
  <c r="O141" i="4"/>
  <c r="P141" i="4"/>
  <c r="R141" i="4"/>
  <c r="T141" i="4"/>
  <c r="U141" i="4"/>
  <c r="C140" i="4"/>
  <c r="F140" i="4"/>
  <c r="H140" i="4"/>
  <c r="J140" i="4"/>
  <c r="M140" i="4"/>
  <c r="O140" i="4"/>
  <c r="P140" i="4"/>
  <c r="R140" i="4"/>
  <c r="T140" i="4"/>
  <c r="U140" i="4"/>
  <c r="C139" i="4"/>
  <c r="F139" i="4"/>
  <c r="H139" i="4"/>
  <c r="J139" i="4"/>
  <c r="M139" i="4"/>
  <c r="O139" i="4"/>
  <c r="P139" i="4"/>
  <c r="R139" i="4"/>
  <c r="T139" i="4"/>
  <c r="U139" i="4"/>
  <c r="F138" i="4"/>
  <c r="T138" i="4"/>
  <c r="R138" i="4"/>
  <c r="U138" i="4"/>
  <c r="O138" i="4"/>
  <c r="M138" i="4"/>
  <c r="P138" i="4"/>
  <c r="J138" i="4"/>
  <c r="H138" i="4"/>
  <c r="C138" i="4"/>
  <c r="C137" i="4"/>
  <c r="F137" i="4"/>
  <c r="H137" i="4"/>
  <c r="J137" i="4"/>
  <c r="M137" i="4"/>
  <c r="O137" i="4"/>
  <c r="P137" i="4"/>
  <c r="R137" i="4"/>
  <c r="T137" i="4"/>
  <c r="U137" i="4"/>
  <c r="C136" i="4"/>
  <c r="F136" i="4"/>
  <c r="H136" i="4"/>
  <c r="J136" i="4"/>
  <c r="M136" i="4"/>
  <c r="O136" i="4"/>
  <c r="P136" i="4"/>
  <c r="R136" i="4"/>
  <c r="T136" i="4"/>
  <c r="U136" i="4"/>
  <c r="C135" i="4"/>
  <c r="F135" i="4"/>
  <c r="H135" i="4"/>
  <c r="J135" i="4"/>
  <c r="M135" i="4"/>
  <c r="O135" i="4"/>
  <c r="P135" i="4"/>
  <c r="R135" i="4"/>
  <c r="T135" i="4"/>
  <c r="U135" i="4"/>
  <c r="C134" i="4"/>
  <c r="F134" i="4"/>
  <c r="H134" i="4"/>
  <c r="J134" i="4"/>
  <c r="M134" i="4"/>
  <c r="O134" i="4"/>
  <c r="P134" i="4"/>
  <c r="R134" i="4"/>
  <c r="T134" i="4"/>
  <c r="U134" i="4"/>
  <c r="C133" i="4"/>
  <c r="F133" i="4"/>
  <c r="H133" i="4"/>
  <c r="J133" i="4"/>
  <c r="M133" i="4"/>
  <c r="O133" i="4"/>
  <c r="P133" i="4"/>
  <c r="R133" i="4"/>
  <c r="T133" i="4"/>
  <c r="U133" i="4"/>
  <c r="C132" i="4"/>
  <c r="F132" i="4"/>
  <c r="H132" i="4"/>
  <c r="J132" i="4"/>
  <c r="M132" i="4"/>
  <c r="O132" i="4"/>
  <c r="P132" i="4"/>
  <c r="R132" i="4"/>
  <c r="T132" i="4"/>
  <c r="U132" i="4"/>
  <c r="C131" i="4"/>
  <c r="F131" i="4"/>
  <c r="H131" i="4"/>
  <c r="J131" i="4"/>
  <c r="M131" i="4"/>
  <c r="O131" i="4"/>
  <c r="P131" i="4"/>
  <c r="R131" i="4"/>
  <c r="T131" i="4"/>
  <c r="U131" i="4"/>
  <c r="C130" i="4"/>
  <c r="F130" i="4"/>
  <c r="H130" i="4"/>
  <c r="J130" i="4"/>
  <c r="M130" i="4"/>
  <c r="O130" i="4"/>
  <c r="P130" i="4"/>
  <c r="R130" i="4"/>
  <c r="T130" i="4"/>
  <c r="U130" i="4"/>
  <c r="C129" i="4"/>
  <c r="F129" i="4"/>
  <c r="H129" i="4"/>
  <c r="J129" i="4"/>
  <c r="M129" i="4"/>
  <c r="O129" i="4"/>
  <c r="P129" i="4"/>
  <c r="R129" i="4"/>
  <c r="T129" i="4"/>
  <c r="U129" i="4"/>
  <c r="U128" i="4"/>
  <c r="T128" i="4"/>
  <c r="R128" i="4"/>
  <c r="P128" i="4"/>
  <c r="O128" i="4"/>
  <c r="M128" i="4"/>
  <c r="J128" i="4"/>
  <c r="H128" i="4"/>
  <c r="F128" i="4"/>
  <c r="C128" i="4"/>
  <c r="B55" i="3"/>
  <c r="C127" i="4"/>
  <c r="F127" i="4"/>
  <c r="H127" i="4"/>
  <c r="J127" i="4"/>
  <c r="M127" i="4"/>
  <c r="O127" i="4"/>
  <c r="P127" i="4"/>
  <c r="R127" i="4"/>
  <c r="T127" i="4"/>
  <c r="U127" i="4"/>
  <c r="C55" i="3"/>
  <c r="D5" i="3"/>
  <c r="C126" i="4"/>
  <c r="F126" i="4"/>
  <c r="H126" i="4"/>
  <c r="J126" i="4"/>
  <c r="M126" i="4"/>
  <c r="O126" i="4"/>
  <c r="P126" i="4"/>
  <c r="R126" i="4"/>
  <c r="T126" i="4"/>
  <c r="U126" i="4"/>
  <c r="I10" i="3"/>
  <c r="C125" i="4"/>
  <c r="F125" i="4"/>
  <c r="H125" i="4"/>
  <c r="J125" i="4"/>
  <c r="M125" i="4"/>
  <c r="O125" i="4"/>
  <c r="P125" i="4"/>
  <c r="R125" i="4"/>
  <c r="T125" i="4"/>
  <c r="U125" i="4"/>
  <c r="C124" i="4"/>
  <c r="F124" i="4"/>
  <c r="H124" i="4"/>
  <c r="J124" i="4"/>
  <c r="M124" i="4"/>
  <c r="O124" i="4"/>
  <c r="P124" i="4"/>
  <c r="R124" i="4"/>
  <c r="T124" i="4"/>
  <c r="U124" i="4"/>
  <c r="Q32" i="1"/>
  <c r="C123" i="4"/>
  <c r="F123" i="4"/>
  <c r="H123" i="4"/>
  <c r="J123" i="4"/>
  <c r="M123" i="4"/>
  <c r="O123" i="4"/>
  <c r="P123" i="4"/>
  <c r="R123" i="4"/>
  <c r="T123" i="4"/>
  <c r="U123" i="4"/>
  <c r="D47" i="3"/>
  <c r="C122" i="4"/>
  <c r="F122" i="4"/>
  <c r="H122" i="4"/>
  <c r="J122" i="4"/>
  <c r="M122" i="4"/>
  <c r="O122" i="4"/>
  <c r="P122" i="4"/>
  <c r="R122" i="4"/>
  <c r="T122" i="4"/>
  <c r="U122" i="4"/>
  <c r="C121" i="4"/>
  <c r="F121" i="4"/>
  <c r="H121" i="4"/>
  <c r="J121" i="4"/>
  <c r="M121" i="4"/>
  <c r="O121" i="4"/>
  <c r="P121" i="4"/>
  <c r="R121" i="4"/>
  <c r="T121" i="4"/>
  <c r="U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J56" i="4"/>
  <c r="H56" i="4"/>
  <c r="F56" i="4"/>
  <c r="C56" i="4"/>
  <c r="H10" i="3"/>
  <c r="G10" i="3"/>
  <c r="E10" i="3"/>
  <c r="D10" i="3"/>
  <c r="U71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C10" i="3"/>
  <c r="J120" i="4"/>
  <c r="H120" i="4"/>
  <c r="F120" i="4"/>
  <c r="C120" i="4"/>
  <c r="C52" i="3"/>
  <c r="D52" i="3"/>
  <c r="E52" i="3"/>
  <c r="C119" i="4"/>
  <c r="F119" i="4"/>
  <c r="H119" i="4"/>
  <c r="J119" i="4"/>
  <c r="F5" i="3"/>
  <c r="E5" i="3"/>
  <c r="C118" i="4"/>
  <c r="F118" i="4"/>
  <c r="H118" i="4"/>
  <c r="J118" i="4"/>
  <c r="C117" i="4"/>
  <c r="F117" i="4"/>
  <c r="H117" i="4"/>
  <c r="J117" i="4"/>
  <c r="J116" i="4"/>
  <c r="H116" i="4"/>
  <c r="F116" i="4"/>
  <c r="C116" i="4"/>
  <c r="C115" i="4"/>
  <c r="J115" i="4"/>
  <c r="H115" i="4"/>
  <c r="F115" i="4"/>
  <c r="C114" i="4"/>
  <c r="F114" i="4"/>
  <c r="H114" i="4"/>
  <c r="J114" i="4"/>
  <c r="C113" i="4"/>
  <c r="F113" i="4"/>
  <c r="H113" i="4"/>
  <c r="J113" i="4"/>
  <c r="C112" i="4"/>
  <c r="F112" i="4"/>
  <c r="H112" i="4"/>
  <c r="I111" i="4"/>
  <c r="F111" i="4"/>
  <c r="H111" i="4"/>
  <c r="C111" i="4"/>
  <c r="I110" i="4"/>
  <c r="H110" i="4"/>
  <c r="F110" i="4"/>
  <c r="C110" i="4"/>
  <c r="I109" i="4"/>
  <c r="H109" i="4"/>
  <c r="F109" i="4"/>
  <c r="C109" i="4"/>
  <c r="H108" i="4"/>
  <c r="F108" i="4"/>
  <c r="C108" i="4"/>
  <c r="I108" i="4"/>
  <c r="C42" i="3"/>
  <c r="B42" i="3"/>
  <c r="C41" i="3"/>
  <c r="B41" i="3"/>
  <c r="C40" i="3"/>
  <c r="B40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E49" i="3"/>
  <c r="E55" i="3"/>
  <c r="E56" i="3"/>
  <c r="E57" i="3"/>
  <c r="E58" i="3"/>
  <c r="Q1" i="4"/>
  <c r="F1" i="1"/>
  <c r="E1" i="2"/>
  <c r="H107" i="4"/>
  <c r="F107" i="4"/>
  <c r="I107" i="4"/>
  <c r="C107" i="4"/>
  <c r="J106" i="4"/>
  <c r="H106" i="4"/>
  <c r="F106" i="4"/>
  <c r="C106" i="4"/>
  <c r="J105" i="4"/>
  <c r="H105" i="4"/>
  <c r="F105" i="4"/>
  <c r="C105" i="4"/>
  <c r="J104" i="4"/>
  <c r="H104" i="4"/>
  <c r="F104" i="4"/>
  <c r="C104" i="4"/>
  <c r="J103" i="4"/>
  <c r="H103" i="4"/>
  <c r="F103" i="4"/>
  <c r="C103" i="4"/>
  <c r="J102" i="4"/>
  <c r="H102" i="4"/>
  <c r="F102" i="4"/>
  <c r="C102" i="4"/>
  <c r="J101" i="4"/>
  <c r="H101" i="4"/>
  <c r="F101" i="4"/>
  <c r="C101" i="4"/>
  <c r="C53" i="3"/>
  <c r="D53" i="3"/>
  <c r="E53" i="3"/>
  <c r="B54" i="3"/>
  <c r="C54" i="3"/>
  <c r="D54" i="3"/>
  <c r="E54" i="3"/>
  <c r="D48" i="3"/>
  <c r="E48" i="3"/>
  <c r="C49" i="3"/>
  <c r="D49" i="3"/>
  <c r="C56" i="3"/>
  <c r="D56" i="3"/>
  <c r="B50" i="3"/>
  <c r="C50" i="3"/>
  <c r="B57" i="3"/>
  <c r="C57" i="3"/>
  <c r="D57" i="3"/>
  <c r="B51" i="3"/>
  <c r="C51" i="3"/>
  <c r="E51" i="3"/>
  <c r="C9" i="4"/>
  <c r="F9" i="4"/>
  <c r="H9" i="4"/>
  <c r="J9" i="4"/>
  <c r="C10" i="4"/>
  <c r="F10" i="4"/>
  <c r="H10" i="4"/>
  <c r="J10" i="4"/>
  <c r="C11" i="4"/>
  <c r="F11" i="4"/>
  <c r="H11" i="4"/>
  <c r="J11" i="4"/>
  <c r="C12" i="4"/>
  <c r="F12" i="4"/>
  <c r="H12" i="4"/>
  <c r="J12" i="4"/>
  <c r="C13" i="4"/>
  <c r="F13" i="4"/>
  <c r="H13" i="4"/>
  <c r="J13" i="4"/>
  <c r="C14" i="4"/>
  <c r="F14" i="4"/>
  <c r="H14" i="4"/>
  <c r="J14" i="4"/>
  <c r="C15" i="4"/>
  <c r="F15" i="4"/>
  <c r="H15" i="4"/>
  <c r="J15" i="4"/>
  <c r="C16" i="4"/>
  <c r="F16" i="4"/>
  <c r="H16" i="4"/>
  <c r="J16" i="4"/>
  <c r="C17" i="4"/>
  <c r="F17" i="4"/>
  <c r="H17" i="4"/>
  <c r="J17" i="4"/>
  <c r="C18" i="4"/>
  <c r="F18" i="4"/>
  <c r="H18" i="4"/>
  <c r="J18" i="4"/>
  <c r="C19" i="4"/>
  <c r="F19" i="4"/>
  <c r="H19" i="4"/>
  <c r="J19" i="4"/>
  <c r="C20" i="4"/>
  <c r="F20" i="4"/>
  <c r="H20" i="4"/>
  <c r="J20" i="4"/>
  <c r="C21" i="4"/>
  <c r="F21" i="4"/>
  <c r="H21" i="4"/>
  <c r="J21" i="4"/>
  <c r="C22" i="4"/>
  <c r="F22" i="4"/>
  <c r="H22" i="4"/>
  <c r="J22" i="4"/>
  <c r="C23" i="4"/>
  <c r="F23" i="4"/>
  <c r="H23" i="4"/>
  <c r="J23" i="4"/>
  <c r="C24" i="4"/>
  <c r="F24" i="4"/>
  <c r="H24" i="4"/>
  <c r="J24" i="4"/>
  <c r="C25" i="4"/>
  <c r="F25" i="4"/>
  <c r="H25" i="4"/>
  <c r="J25" i="4"/>
  <c r="C26" i="4"/>
  <c r="F26" i="4"/>
  <c r="H26" i="4"/>
  <c r="J26" i="4"/>
  <c r="C27" i="4"/>
  <c r="F27" i="4"/>
  <c r="H27" i="4"/>
  <c r="J27" i="4"/>
  <c r="C28" i="4"/>
  <c r="F28" i="4"/>
  <c r="H28" i="4"/>
  <c r="J28" i="4"/>
  <c r="C29" i="4"/>
  <c r="F29" i="4"/>
  <c r="H29" i="4"/>
  <c r="J29" i="4"/>
  <c r="C30" i="4"/>
  <c r="F30" i="4"/>
  <c r="H30" i="4"/>
  <c r="J30" i="4"/>
  <c r="C31" i="4"/>
  <c r="F31" i="4"/>
  <c r="H31" i="4"/>
  <c r="J31" i="4"/>
  <c r="C32" i="4"/>
  <c r="F32" i="4"/>
  <c r="H32" i="4"/>
  <c r="J32" i="4"/>
  <c r="C33" i="4"/>
  <c r="F33" i="4"/>
  <c r="H33" i="4"/>
  <c r="J33" i="4"/>
  <c r="C34" i="4"/>
  <c r="F34" i="4"/>
  <c r="H34" i="4"/>
  <c r="J34" i="4"/>
  <c r="C35" i="4"/>
  <c r="F35" i="4"/>
  <c r="H35" i="4"/>
  <c r="J35" i="4"/>
  <c r="C36" i="4"/>
  <c r="F36" i="4"/>
  <c r="H36" i="4"/>
  <c r="J36" i="4"/>
  <c r="C37" i="4"/>
  <c r="F37" i="4"/>
  <c r="H37" i="4"/>
  <c r="J37" i="4"/>
  <c r="C38" i="4"/>
  <c r="F38" i="4"/>
  <c r="H38" i="4"/>
  <c r="J38" i="4"/>
  <c r="C39" i="4"/>
  <c r="F39" i="4"/>
  <c r="H39" i="4"/>
  <c r="J39" i="4"/>
  <c r="C40" i="4"/>
  <c r="F40" i="4"/>
  <c r="H40" i="4"/>
  <c r="J40" i="4"/>
  <c r="C41" i="4"/>
  <c r="F41" i="4"/>
  <c r="H41" i="4"/>
  <c r="J41" i="4"/>
  <c r="C42" i="4"/>
  <c r="F42" i="4"/>
  <c r="H42" i="4"/>
  <c r="J42" i="4"/>
  <c r="C43" i="4"/>
  <c r="F43" i="4"/>
  <c r="H43" i="4"/>
  <c r="J43" i="4"/>
  <c r="C44" i="4"/>
  <c r="F44" i="4"/>
  <c r="H44" i="4"/>
  <c r="J44" i="4"/>
  <c r="C45" i="4"/>
  <c r="F45" i="4"/>
  <c r="H45" i="4"/>
  <c r="J45" i="4"/>
  <c r="C46" i="4"/>
  <c r="F46" i="4"/>
  <c r="H46" i="4"/>
  <c r="J46" i="4"/>
  <c r="C47" i="4"/>
  <c r="F47" i="4"/>
  <c r="H47" i="4"/>
  <c r="J47" i="4"/>
  <c r="C48" i="4"/>
  <c r="F48" i="4"/>
  <c r="H48" i="4"/>
  <c r="J48" i="4"/>
  <c r="C49" i="4"/>
  <c r="F49" i="4"/>
  <c r="H49" i="4"/>
  <c r="J49" i="4"/>
  <c r="C50" i="4"/>
  <c r="F50" i="4"/>
  <c r="H50" i="4"/>
  <c r="J50" i="4"/>
  <c r="C51" i="4"/>
  <c r="F51" i="4"/>
  <c r="H51" i="4"/>
  <c r="J51" i="4"/>
  <c r="C52" i="4"/>
  <c r="F52" i="4"/>
  <c r="H52" i="4"/>
  <c r="J52" i="4"/>
  <c r="C53" i="4"/>
  <c r="F53" i="4"/>
  <c r="H53" i="4"/>
  <c r="J53" i="4"/>
  <c r="C54" i="4"/>
  <c r="F54" i="4"/>
  <c r="H54" i="4"/>
  <c r="J54" i="4"/>
  <c r="C55" i="4"/>
  <c r="F55" i="4"/>
  <c r="H55" i="4"/>
  <c r="J55" i="4"/>
  <c r="C57" i="4"/>
  <c r="F57" i="4"/>
  <c r="H57" i="4"/>
  <c r="J57" i="4"/>
  <c r="C58" i="4"/>
  <c r="F58" i="4"/>
  <c r="H58" i="4"/>
  <c r="J58" i="4"/>
  <c r="C59" i="4"/>
  <c r="F59" i="4"/>
  <c r="H59" i="4"/>
  <c r="J59" i="4"/>
  <c r="C60" i="4"/>
  <c r="F60" i="4"/>
  <c r="H60" i="4"/>
  <c r="J60" i="4"/>
  <c r="C61" i="4"/>
  <c r="F61" i="4"/>
  <c r="H61" i="4"/>
  <c r="J61" i="4"/>
  <c r="C62" i="4"/>
  <c r="F62" i="4"/>
  <c r="H62" i="4"/>
  <c r="J62" i="4"/>
  <c r="C63" i="4"/>
  <c r="F63" i="4"/>
  <c r="H63" i="4"/>
  <c r="J63" i="4"/>
  <c r="C64" i="4"/>
  <c r="F64" i="4"/>
  <c r="H64" i="4"/>
  <c r="J64" i="4"/>
  <c r="C65" i="4"/>
  <c r="F65" i="4"/>
  <c r="H65" i="4"/>
  <c r="J65" i="4"/>
  <c r="C66" i="4"/>
  <c r="F66" i="4"/>
  <c r="H66" i="4"/>
  <c r="J66" i="4"/>
  <c r="C67" i="4"/>
  <c r="F67" i="4"/>
  <c r="H67" i="4"/>
  <c r="J67" i="4"/>
  <c r="C68" i="4"/>
  <c r="F68" i="4"/>
  <c r="H68" i="4"/>
  <c r="J68" i="4"/>
  <c r="C69" i="4"/>
  <c r="F69" i="4"/>
  <c r="H69" i="4"/>
  <c r="J69" i="4"/>
  <c r="C70" i="4"/>
  <c r="F70" i="4"/>
  <c r="H70" i="4"/>
  <c r="J70" i="4"/>
  <c r="C71" i="4"/>
  <c r="F71" i="4"/>
  <c r="H71" i="4"/>
  <c r="J71" i="4"/>
  <c r="C72" i="4"/>
  <c r="F72" i="4"/>
  <c r="H72" i="4"/>
  <c r="J72" i="4"/>
  <c r="C73" i="4"/>
  <c r="F73" i="4"/>
  <c r="H73" i="4"/>
  <c r="J73" i="4"/>
  <c r="C74" i="4"/>
  <c r="F74" i="4"/>
  <c r="H74" i="4"/>
  <c r="J74" i="4"/>
  <c r="C75" i="4"/>
  <c r="F75" i="4"/>
  <c r="H75" i="4"/>
  <c r="J75" i="4"/>
  <c r="C76" i="4"/>
  <c r="F76" i="4"/>
  <c r="H76" i="4"/>
  <c r="J76" i="4"/>
  <c r="C77" i="4"/>
  <c r="F77" i="4"/>
  <c r="H77" i="4"/>
  <c r="J77" i="4"/>
  <c r="C78" i="4"/>
  <c r="F78" i="4"/>
  <c r="H78" i="4"/>
  <c r="J78" i="4"/>
  <c r="C79" i="4"/>
  <c r="F79" i="4"/>
  <c r="H79" i="4"/>
  <c r="J79" i="4"/>
  <c r="C80" i="4"/>
  <c r="F80" i="4"/>
  <c r="H80" i="4"/>
  <c r="J80" i="4"/>
  <c r="C81" i="4"/>
  <c r="F81" i="4"/>
  <c r="H81" i="4"/>
  <c r="J81" i="4"/>
  <c r="C82" i="4"/>
  <c r="F82" i="4"/>
  <c r="H82" i="4"/>
  <c r="J82" i="4"/>
  <c r="C83" i="4"/>
  <c r="F83" i="4"/>
  <c r="H83" i="4"/>
  <c r="J83" i="4"/>
  <c r="C84" i="4"/>
  <c r="F84" i="4"/>
  <c r="H84" i="4"/>
  <c r="J84" i="4"/>
  <c r="C85" i="4"/>
  <c r="F85" i="4"/>
  <c r="H85" i="4"/>
  <c r="J85" i="4"/>
  <c r="C86" i="4"/>
  <c r="F86" i="4"/>
  <c r="H86" i="4"/>
  <c r="J86" i="4"/>
  <c r="C87" i="4"/>
  <c r="F87" i="4"/>
  <c r="H87" i="4"/>
  <c r="J87" i="4"/>
  <c r="C88" i="4"/>
  <c r="F88" i="4"/>
  <c r="H88" i="4"/>
  <c r="J88" i="4"/>
  <c r="C89" i="4"/>
  <c r="F89" i="4"/>
  <c r="H89" i="4"/>
  <c r="J89" i="4"/>
  <c r="C90" i="4"/>
  <c r="F90" i="4"/>
  <c r="H90" i="4"/>
  <c r="J90" i="4"/>
  <c r="C91" i="4"/>
  <c r="F91" i="4"/>
  <c r="H91" i="4"/>
  <c r="J91" i="4"/>
  <c r="C92" i="4"/>
  <c r="F92" i="4"/>
  <c r="H92" i="4"/>
  <c r="J92" i="4"/>
  <c r="C93" i="4"/>
  <c r="F93" i="4"/>
  <c r="H93" i="4"/>
  <c r="J93" i="4"/>
  <c r="C94" i="4"/>
  <c r="F94" i="4"/>
  <c r="H94" i="4"/>
  <c r="J94" i="4"/>
  <c r="C95" i="4"/>
  <c r="F95" i="4"/>
  <c r="H95" i="4"/>
  <c r="J95" i="4"/>
  <c r="C96" i="4"/>
  <c r="F96" i="4"/>
  <c r="H96" i="4"/>
  <c r="J96" i="4"/>
  <c r="C97" i="4"/>
  <c r="F97" i="4"/>
  <c r="H97" i="4"/>
  <c r="J97" i="4"/>
  <c r="C98" i="4"/>
  <c r="F98" i="4"/>
  <c r="H98" i="4"/>
  <c r="J98" i="4"/>
  <c r="C99" i="4"/>
  <c r="F99" i="4"/>
  <c r="H99" i="4"/>
  <c r="J99" i="4"/>
  <c r="C100" i="4"/>
  <c r="F100" i="4"/>
  <c r="H100" i="4"/>
  <c r="J100" i="4"/>
  <c r="B47" i="3"/>
  <c r="C47" i="3"/>
  <c r="J112" i="4"/>
  <c r="C48" i="3"/>
  <c r="J110" i="4"/>
  <c r="J111" i="4" l="1"/>
  <c r="J108" i="4"/>
  <c r="J109" i="4"/>
  <c r="J107" i="4"/>
  <c r="D20" i="3"/>
  <c r="D32" i="3"/>
  <c r="D35" i="3"/>
  <c r="D41" i="3"/>
  <c r="D34" i="3"/>
  <c r="D40" i="3"/>
  <c r="D42" i="3"/>
  <c r="G5" i="3"/>
  <c r="D27" i="3"/>
  <c r="D19" i="3"/>
  <c r="D22" i="3"/>
  <c r="D24" i="3"/>
  <c r="D28" i="3"/>
  <c r="D18" i="3"/>
  <c r="B15" i="3"/>
  <c r="C59" i="3"/>
  <c r="D59" i="3"/>
  <c r="B59" i="3"/>
  <c r="E59" i="3"/>
  <c r="D17" i="3"/>
  <c r="D31" i="3"/>
  <c r="B39" i="3"/>
  <c r="D36" i="3"/>
  <c r="D23" i="3"/>
  <c r="D26" i="3"/>
  <c r="D29" i="3"/>
  <c r="C15" i="3"/>
  <c r="D30" i="3"/>
  <c r="D33" i="3"/>
  <c r="C39" i="3"/>
  <c r="D21" i="3"/>
  <c r="D25" i="3"/>
  <c r="D16" i="3"/>
  <c r="G6" i="3"/>
  <c r="D39" i="3" l="1"/>
  <c r="E40" i="3" s="1"/>
  <c r="D15" i="3"/>
  <c r="E16" i="3" s="1"/>
  <c r="E39" i="3" l="1"/>
  <c r="E41" i="3"/>
  <c r="E42" i="3"/>
  <c r="E21" i="3"/>
  <c r="E20" i="3"/>
  <c r="E18" i="3"/>
  <c r="E28" i="3"/>
  <c r="E33" i="3"/>
  <c r="E34" i="3"/>
  <c r="E31" i="3"/>
  <c r="E35" i="3"/>
  <c r="E22" i="3"/>
  <c r="E27" i="3"/>
  <c r="E24" i="3"/>
  <c r="E29" i="3"/>
  <c r="E26" i="3"/>
  <c r="E25" i="3"/>
  <c r="E17" i="3"/>
  <c r="E15" i="3"/>
  <c r="E30" i="3"/>
  <c r="E32" i="3"/>
  <c r="E19" i="3"/>
  <c r="E36" i="3"/>
  <c r="E23" i="3"/>
</calcChain>
</file>

<file path=xl/sharedStrings.xml><?xml version="1.0" encoding="utf-8"?>
<sst xmlns="http://schemas.openxmlformats.org/spreadsheetml/2006/main" count="735" uniqueCount="432">
  <si>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</si>
  <si>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</si>
  <si>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</si>
  <si>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</si>
  <si>
    <t>男</t>
  </si>
  <si>
    <t>女</t>
  </si>
  <si>
    <t>計</t>
  </si>
  <si>
    <t>本村区</t>
  </si>
  <si>
    <t>大島下区</t>
  </si>
  <si>
    <t>松葉区</t>
  </si>
  <si>
    <t>新町</t>
  </si>
  <si>
    <t>日の出町</t>
  </si>
  <si>
    <t>甲根区</t>
  </si>
  <si>
    <t>月田区</t>
  </si>
  <si>
    <t>昭和町</t>
  </si>
  <si>
    <t>市屋区</t>
  </si>
  <si>
    <t>朝日区</t>
  </si>
  <si>
    <t>万田東区</t>
  </si>
  <si>
    <t>貝塚区</t>
  </si>
  <si>
    <t>境崎東区</t>
  </si>
  <si>
    <t>万田中区</t>
  </si>
  <si>
    <t>普源寺区</t>
  </si>
  <si>
    <t>境崎西区</t>
  </si>
  <si>
    <t>打越区</t>
  </si>
  <si>
    <t>万田西区</t>
  </si>
  <si>
    <t>深瀬区</t>
  </si>
  <si>
    <t>上小路区</t>
  </si>
  <si>
    <t>境崎中区</t>
  </si>
  <si>
    <t>倉掛区</t>
  </si>
  <si>
    <t>宮内区</t>
  </si>
  <si>
    <t>四ツ山町一丁目</t>
  </si>
  <si>
    <t>倉懸東区</t>
  </si>
  <si>
    <t>宮内出目東区</t>
  </si>
  <si>
    <t>四ツ山町二丁目</t>
  </si>
  <si>
    <t>倉懸中区</t>
  </si>
  <si>
    <t>宮内出目西区</t>
  </si>
  <si>
    <t>四ツ山町三丁目</t>
  </si>
  <si>
    <t>倉懸西区</t>
  </si>
  <si>
    <t>東屋形一丁目</t>
  </si>
  <si>
    <t>西原町一丁目</t>
  </si>
  <si>
    <t>東宮内区</t>
  </si>
  <si>
    <t>西原町二丁目</t>
  </si>
  <si>
    <t>住吉町</t>
  </si>
  <si>
    <t>西原町三丁目</t>
  </si>
  <si>
    <t>古庄原区</t>
  </si>
  <si>
    <t>大平町一丁目</t>
  </si>
  <si>
    <t>大島町三丁目</t>
  </si>
  <si>
    <t>大平町二丁目</t>
  </si>
  <si>
    <t>大島町四丁目</t>
  </si>
  <si>
    <t>大平町三丁目</t>
  </si>
  <si>
    <t>大正町一丁目</t>
  </si>
  <si>
    <t>大和区</t>
  </si>
  <si>
    <t>大正町二丁目</t>
  </si>
  <si>
    <t>中央東区</t>
  </si>
  <si>
    <t>妙見区</t>
  </si>
  <si>
    <t>中央西区</t>
  </si>
  <si>
    <t>新生区</t>
  </si>
  <si>
    <t>開区</t>
  </si>
  <si>
    <t>府本下区</t>
  </si>
  <si>
    <t>一紡区</t>
  </si>
  <si>
    <t>岱洋東区</t>
  </si>
  <si>
    <t>樺上区</t>
  </si>
  <si>
    <t>新生西区</t>
  </si>
  <si>
    <t>岱洋中区</t>
  </si>
  <si>
    <t>樺下区</t>
  </si>
  <si>
    <t>新大和区</t>
  </si>
  <si>
    <t>岱洋西区</t>
  </si>
  <si>
    <t>金山上区</t>
  </si>
  <si>
    <t>荒尾大谷区</t>
  </si>
  <si>
    <t>庄山区</t>
  </si>
  <si>
    <t>金山下区</t>
  </si>
  <si>
    <t>向陽台</t>
  </si>
  <si>
    <t>金屋区</t>
  </si>
  <si>
    <t>大東区</t>
  </si>
  <si>
    <t>元村区</t>
  </si>
  <si>
    <t>菰屋南区</t>
  </si>
  <si>
    <t>中央北区</t>
  </si>
  <si>
    <t>小路区</t>
  </si>
  <si>
    <t>菰屋北区</t>
  </si>
  <si>
    <t>東屋形二丁目</t>
  </si>
  <si>
    <t>平井城区</t>
  </si>
  <si>
    <t>野原南区</t>
  </si>
  <si>
    <t>東屋形三丁目</t>
  </si>
  <si>
    <t>陣屋敷区</t>
  </si>
  <si>
    <t>野原北区</t>
  </si>
  <si>
    <t>東屋形四丁目</t>
  </si>
  <si>
    <t>宿区</t>
  </si>
  <si>
    <t>上赤田区</t>
  </si>
  <si>
    <t>唐池区</t>
  </si>
  <si>
    <t>下赤田区</t>
  </si>
  <si>
    <t>上井手上区</t>
  </si>
  <si>
    <t>今寺区</t>
  </si>
  <si>
    <t>上井手下区</t>
  </si>
  <si>
    <t>川登区</t>
  </si>
  <si>
    <t>緑ケ丘二丁目</t>
  </si>
  <si>
    <t>川北区</t>
  </si>
  <si>
    <t>井川口区</t>
  </si>
  <si>
    <t>緑ケ丘三丁目</t>
  </si>
  <si>
    <t>野中区</t>
  </si>
  <si>
    <t>川後田区</t>
  </si>
  <si>
    <t>緑ケ丘四丁目</t>
  </si>
  <si>
    <t>田倉区</t>
  </si>
  <si>
    <t>八幡台一丁目</t>
  </si>
  <si>
    <t>緑ケ丘五丁目</t>
  </si>
  <si>
    <t>助丸区</t>
  </si>
  <si>
    <t>八幡台二丁目</t>
  </si>
  <si>
    <t>府本上区</t>
  </si>
  <si>
    <t>八幡台三丁目</t>
  </si>
  <si>
    <t>八幡台四丁目</t>
  </si>
  <si>
    <t>桜山町三丁目</t>
  </si>
  <si>
    <t>桜山町四丁目</t>
  </si>
  <si>
    <t>蔵満区</t>
  </si>
  <si>
    <t>有明城区</t>
  </si>
  <si>
    <t>山浦町</t>
  </si>
  <si>
    <t>中一部区</t>
  </si>
  <si>
    <t>新図区</t>
  </si>
  <si>
    <t>向一部区</t>
  </si>
  <si>
    <t>桜山町二丁目</t>
  </si>
  <si>
    <t>揚増永区</t>
  </si>
  <si>
    <t>中増永区</t>
  </si>
  <si>
    <t>南増永区</t>
  </si>
  <si>
    <t>北増永区</t>
  </si>
  <si>
    <t>猫宮区</t>
  </si>
  <si>
    <t>海下区</t>
  </si>
  <si>
    <t>牛水上区</t>
  </si>
  <si>
    <t>牛水中区</t>
  </si>
  <si>
    <t>牛水下区</t>
  </si>
  <si>
    <t>水島区</t>
  </si>
  <si>
    <t>小野区</t>
  </si>
  <si>
    <t>高浜区</t>
  </si>
  <si>
    <t>桜山町一丁目</t>
  </si>
  <si>
    <t>世帯数</t>
    <rPh sb="0" eb="3">
      <t>セタイスウ</t>
    </rPh>
    <phoneticPr fontId="3"/>
  </si>
  <si>
    <t>総計</t>
    <rPh sb="0" eb="2">
      <t>ソウケイ</t>
    </rPh>
    <phoneticPr fontId="3"/>
  </si>
  <si>
    <t>年齢区分</t>
  </si>
  <si>
    <t>年齢区分</t>
    <rPh sb="0" eb="2">
      <t>ネンレイ</t>
    </rPh>
    <rPh sb="2" eb="4">
      <t>クブン</t>
    </rPh>
    <phoneticPr fontId="3"/>
  </si>
  <si>
    <t>構成比</t>
  </si>
  <si>
    <t>構成比</t>
    <rPh sb="0" eb="3">
      <t>コウセイヒ</t>
    </rPh>
    <phoneticPr fontId="3"/>
  </si>
  <si>
    <t>総数</t>
  </si>
  <si>
    <t>総数</t>
    <rPh sb="0" eb="2">
      <t>ソウスウ</t>
    </rPh>
    <phoneticPr fontId="3"/>
  </si>
  <si>
    <t>行政区</t>
  </si>
  <si>
    <t>みどり区</t>
  </si>
  <si>
    <t>総合計</t>
  </si>
  <si>
    <t>青葉区</t>
  </si>
  <si>
    <t>荒尾地区</t>
    <rPh sb="0" eb="2">
      <t>アラオ</t>
    </rPh>
    <rPh sb="2" eb="4">
      <t>チク</t>
    </rPh>
    <phoneticPr fontId="3"/>
  </si>
  <si>
    <t>万田地区</t>
    <rPh sb="0" eb="1">
      <t>マン</t>
    </rPh>
    <rPh sb="1" eb="2">
      <t>タ</t>
    </rPh>
    <rPh sb="2" eb="4">
      <t>チク</t>
    </rPh>
    <phoneticPr fontId="3"/>
  </si>
  <si>
    <t>万田中央地区</t>
    <rPh sb="0" eb="1">
      <t>マン</t>
    </rPh>
    <rPh sb="1" eb="2">
      <t>タ</t>
    </rPh>
    <rPh sb="2" eb="4">
      <t>チュウオウ</t>
    </rPh>
    <rPh sb="4" eb="5">
      <t>チ</t>
    </rPh>
    <phoneticPr fontId="3"/>
  </si>
  <si>
    <t>井手川地区</t>
    <rPh sb="0" eb="1">
      <t>イ</t>
    </rPh>
    <rPh sb="1" eb="2">
      <t>テ</t>
    </rPh>
    <rPh sb="2" eb="3">
      <t>カワ</t>
    </rPh>
    <rPh sb="3" eb="4">
      <t>チ</t>
    </rPh>
    <phoneticPr fontId="3"/>
  </si>
  <si>
    <t>中央地区</t>
    <rPh sb="2" eb="3">
      <t>チ</t>
    </rPh>
    <phoneticPr fontId="3"/>
  </si>
  <si>
    <t>緑ケ丘地区</t>
    <rPh sb="3" eb="4">
      <t>チ</t>
    </rPh>
    <phoneticPr fontId="3"/>
  </si>
  <si>
    <t>平井地区</t>
    <rPh sb="2" eb="3">
      <t>チ</t>
    </rPh>
    <phoneticPr fontId="3"/>
  </si>
  <si>
    <t>府本地区</t>
    <rPh sb="2" eb="3">
      <t>チ</t>
    </rPh>
    <phoneticPr fontId="3"/>
  </si>
  <si>
    <t>八幡地区</t>
    <rPh sb="2" eb="3">
      <t>チ</t>
    </rPh>
    <phoneticPr fontId="3"/>
  </si>
  <si>
    <t>有明地区</t>
    <rPh sb="2" eb="3">
      <t>チ</t>
    </rPh>
    <phoneticPr fontId="3"/>
  </si>
  <si>
    <t>清里地区</t>
    <rPh sb="2" eb="3">
      <t>チ</t>
    </rPh>
    <phoneticPr fontId="3"/>
  </si>
  <si>
    <t>桜山地区</t>
    <rPh sb="2" eb="3">
      <t>チ</t>
    </rPh>
    <phoneticPr fontId="3"/>
  </si>
  <si>
    <t>地区別人口</t>
    <rPh sb="0" eb="2">
      <t>チク</t>
    </rPh>
    <rPh sb="2" eb="3">
      <t>ベツ</t>
    </rPh>
    <rPh sb="3" eb="5">
      <t>ジンコウ</t>
    </rPh>
    <phoneticPr fontId="3"/>
  </si>
  <si>
    <t>総人口</t>
    <phoneticPr fontId="3"/>
  </si>
  <si>
    <t>深瀬丘区</t>
  </si>
  <si>
    <t>地区名</t>
    <rPh sb="2" eb="3">
      <t>メイ</t>
    </rPh>
    <phoneticPr fontId="3"/>
  </si>
  <si>
    <t>（旧校区名）</t>
    <rPh sb="1" eb="2">
      <t>キュウ</t>
    </rPh>
    <rPh sb="2" eb="4">
      <t>コウク</t>
    </rPh>
    <rPh sb="4" eb="5">
      <t>メイ</t>
    </rPh>
    <phoneticPr fontId="3"/>
  </si>
  <si>
    <t>（一小校区）</t>
    <rPh sb="1" eb="2">
      <t>イチ</t>
    </rPh>
    <rPh sb="2" eb="3">
      <t>ショウ</t>
    </rPh>
    <rPh sb="3" eb="5">
      <t>コウク</t>
    </rPh>
    <phoneticPr fontId="3"/>
  </si>
  <si>
    <t>（二小校区）</t>
    <rPh sb="1" eb="2">
      <t>ニ</t>
    </rPh>
    <rPh sb="2" eb="3">
      <t>ショウ</t>
    </rPh>
    <rPh sb="3" eb="5">
      <t>コウク</t>
    </rPh>
    <phoneticPr fontId="3"/>
  </si>
  <si>
    <t>（三小校区）</t>
    <rPh sb="1" eb="2">
      <t>サン</t>
    </rPh>
    <rPh sb="2" eb="3">
      <t>ショウ</t>
    </rPh>
    <rPh sb="3" eb="5">
      <t>コウク</t>
    </rPh>
    <phoneticPr fontId="3"/>
  </si>
  <si>
    <t>（四小校区）</t>
    <rPh sb="1" eb="2">
      <t>ヨン</t>
    </rPh>
    <rPh sb="2" eb="3">
      <t>ショウ</t>
    </rPh>
    <rPh sb="3" eb="5">
      <t>コウク</t>
    </rPh>
    <phoneticPr fontId="3"/>
  </si>
  <si>
    <t>（中央小校区）</t>
    <rPh sb="1" eb="3">
      <t>チュウオウ</t>
    </rPh>
    <rPh sb="3" eb="4">
      <t>ショウ</t>
    </rPh>
    <rPh sb="4" eb="6">
      <t>コウク</t>
    </rPh>
    <phoneticPr fontId="3"/>
  </si>
  <si>
    <t>（平井小校区）</t>
    <rPh sb="1" eb="3">
      <t>ヒライ</t>
    </rPh>
    <rPh sb="3" eb="4">
      <t>ショウ</t>
    </rPh>
    <rPh sb="4" eb="6">
      <t>コウク</t>
    </rPh>
    <phoneticPr fontId="3"/>
  </si>
  <si>
    <t>（府本小校区）</t>
    <rPh sb="1" eb="2">
      <t>フ</t>
    </rPh>
    <rPh sb="2" eb="3">
      <t>モト</t>
    </rPh>
    <rPh sb="3" eb="4">
      <t>ショウ</t>
    </rPh>
    <rPh sb="4" eb="6">
      <t>コウク</t>
    </rPh>
    <phoneticPr fontId="3"/>
  </si>
  <si>
    <t>（八幡小校区）</t>
    <rPh sb="1" eb="3">
      <t>ヤハタ</t>
    </rPh>
    <rPh sb="3" eb="4">
      <t>ショウ</t>
    </rPh>
    <rPh sb="4" eb="6">
      <t>コウク</t>
    </rPh>
    <phoneticPr fontId="3"/>
  </si>
  <si>
    <t>（有明小校区）</t>
    <rPh sb="1" eb="3">
      <t>アリアケ</t>
    </rPh>
    <rPh sb="3" eb="4">
      <t>ショウ</t>
    </rPh>
    <rPh sb="4" eb="6">
      <t>コウク</t>
    </rPh>
    <phoneticPr fontId="3"/>
  </si>
  <si>
    <t>（清里小校区）</t>
    <rPh sb="1" eb="2">
      <t>キヨ</t>
    </rPh>
    <rPh sb="2" eb="3">
      <t>サト</t>
    </rPh>
    <rPh sb="3" eb="4">
      <t>ショウ</t>
    </rPh>
    <rPh sb="4" eb="6">
      <t>コウク</t>
    </rPh>
    <phoneticPr fontId="3"/>
  </si>
  <si>
    <t>（桜山小校区）</t>
    <rPh sb="1" eb="3">
      <t>サクラヤマ</t>
    </rPh>
    <rPh sb="3" eb="4">
      <t>ショウ</t>
    </rPh>
    <rPh sb="4" eb="6">
      <t>コウク</t>
    </rPh>
    <phoneticPr fontId="3"/>
  </si>
  <si>
    <t>荒尾地区</t>
  </si>
  <si>
    <t>地区</t>
    <rPh sb="0" eb="2">
      <t>チク</t>
    </rPh>
    <phoneticPr fontId="3"/>
  </si>
  <si>
    <t>万田地区</t>
  </si>
  <si>
    <t>荒尾市住民基本台帳人口</t>
    <rPh sb="0" eb="3">
      <t>アラオシ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3"/>
  </si>
  <si>
    <t>荒尾市年齢各歳別人口（住民基本台帳）</t>
    <rPh sb="0" eb="3">
      <t>アラオシ</t>
    </rPh>
    <rPh sb="11" eb="13">
      <t>ジュウミン</t>
    </rPh>
    <rPh sb="13" eb="15">
      <t>キホン</t>
    </rPh>
    <rPh sb="15" eb="17">
      <t>ダイチョウ</t>
    </rPh>
    <phoneticPr fontId="3"/>
  </si>
  <si>
    <t>万田中央地区</t>
  </si>
  <si>
    <t>井手川地区</t>
  </si>
  <si>
    <t>中央地区</t>
    <phoneticPr fontId="3"/>
  </si>
  <si>
    <t>緑ケ丘地区</t>
    <phoneticPr fontId="3"/>
  </si>
  <si>
    <t>平井地区</t>
    <phoneticPr fontId="3"/>
  </si>
  <si>
    <t>府本地区</t>
    <phoneticPr fontId="3"/>
  </si>
  <si>
    <t>八幡地区</t>
  </si>
  <si>
    <t>有明地区</t>
    <phoneticPr fontId="3"/>
  </si>
  <si>
    <t>清里地区</t>
    <phoneticPr fontId="3"/>
  </si>
  <si>
    <t>桜山地区</t>
    <phoneticPr fontId="3"/>
  </si>
  <si>
    <t>荒尾市行政区別人口（住民基本台帳）</t>
    <phoneticPr fontId="3"/>
  </si>
  <si>
    <t>小計</t>
    <rPh sb="0" eb="2">
      <t>ショウケイ</t>
    </rPh>
    <phoneticPr fontId="3"/>
  </si>
  <si>
    <t>（緑ケ丘小校区）</t>
    <rPh sb="1" eb="2">
      <t>ミドリ</t>
    </rPh>
    <rPh sb="3" eb="4">
      <t>オカ</t>
    </rPh>
    <rPh sb="5" eb="6">
      <t>コウ</t>
    </rPh>
    <rPh sb="6" eb="7">
      <t>ク</t>
    </rPh>
    <phoneticPr fontId="3"/>
  </si>
  <si>
    <t>計</t>
    <phoneticPr fontId="3"/>
  </si>
  <si>
    <t>年少人口(0～14才）</t>
    <rPh sb="9" eb="10">
      <t>サイ</t>
    </rPh>
    <phoneticPr fontId="3"/>
  </si>
  <si>
    <t>生産年齢（15～64才）</t>
    <rPh sb="10" eb="11">
      <t>サイ</t>
    </rPh>
    <phoneticPr fontId="3"/>
  </si>
  <si>
    <t>老年人口（65才以上）</t>
    <rPh sb="7" eb="8">
      <t>サイ</t>
    </rPh>
    <rPh sb="8" eb="10">
      <t>イジョウ</t>
    </rPh>
    <phoneticPr fontId="3"/>
  </si>
  <si>
    <t>年齢階層別人口</t>
    <phoneticPr fontId="3"/>
  </si>
  <si>
    <t>福祉村・小岱荘</t>
  </si>
  <si>
    <t>白寿園</t>
  </si>
  <si>
    <t>総合計</t>
    <phoneticPr fontId="3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</si>
  <si>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</si>
  <si>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対前月比</t>
    <rPh sb="0" eb="1">
      <t>タイ</t>
    </rPh>
    <rPh sb="1" eb="4">
      <t>ゼンゲツヒ</t>
    </rPh>
    <phoneticPr fontId="3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</si>
  <si>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</si>
  <si>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</si>
  <si>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</si>
  <si>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</si>
  <si>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</si>
  <si>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</si>
  <si>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</si>
  <si>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</si>
  <si>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</si>
  <si>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</si>
  <si>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</si>
  <si>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</si>
  <si>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</si>
  <si>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</si>
  <si>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</si>
  <si>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</si>
  <si>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</si>
  <si>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</si>
  <si>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</si>
  <si>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</si>
  <si>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</si>
  <si>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</si>
  <si>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</si>
  <si>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世　　　帯</t>
    <rPh sb="0" eb="1">
      <t>ヨ</t>
    </rPh>
    <rPh sb="4" eb="5">
      <t>タイ</t>
    </rPh>
    <phoneticPr fontId="3"/>
  </si>
  <si>
    <t>人　　　　口</t>
    <rPh sb="0" eb="1">
      <t>ヒト</t>
    </rPh>
    <rPh sb="5" eb="6">
      <t>クチ</t>
    </rPh>
    <phoneticPr fontId="3"/>
  </si>
  <si>
    <t>荒尾市人口・世帯数の推移（住民基本台帳人口）</t>
    <rPh sb="0" eb="3">
      <t>アラオシ</t>
    </rPh>
    <rPh sb="3" eb="5">
      <t>ジンコウ</t>
    </rPh>
    <rPh sb="6" eb="9">
      <t>セタイスウ</t>
    </rPh>
    <rPh sb="10" eb="12">
      <t>スイイ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3"/>
  </si>
  <si>
    <r>
      <t>※「住民基本台帳法」が一部改正されたことにより、平成24年7月9日から外国人住民について、住民基本台帳法の適用対象に加えられました。そのため、上記表に掲載している平成24年7月末からの数値は、日本人と外国人を合計したもの</t>
    </r>
    <r>
      <rPr>
        <b/>
        <sz val="10"/>
        <color indexed="63"/>
        <rFont val="ＭＳ Ｐゴシック"/>
        <family val="3"/>
        <charset val="128"/>
      </rPr>
      <t>になります。</t>
    </r>
    <rPh sb="81" eb="83">
      <t>ヘイセイ</t>
    </rPh>
    <rPh sb="85" eb="86">
      <t>ネン</t>
    </rPh>
    <rPh sb="87" eb="88">
      <t>ガツ</t>
    </rPh>
    <rPh sb="88" eb="89">
      <t>マツ</t>
    </rPh>
    <phoneticPr fontId="3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</si>
  <si>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</si>
  <si>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</si>
  <si>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</si>
  <si>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</si>
  <si>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</si>
  <si>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</si>
  <si>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</si>
  <si>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</si>
  <si>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</si>
  <si>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</si>
  <si>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</si>
  <si>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</si>
  <si>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対前月比</t>
    <rPh sb="0" eb="1">
      <t>タイ</t>
    </rPh>
    <rPh sb="1" eb="4">
      <t>ゼンゲツヒ</t>
    </rPh>
    <phoneticPr fontId="3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</si>
  <si>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</si>
  <si>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</si>
  <si>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</si>
  <si>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</si>
  <si>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</si>
  <si>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</si>
  <si>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</si>
  <si>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</si>
  <si>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</si>
  <si>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</si>
  <si>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</si>
  <si>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</si>
  <si>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※平成26年4月1日から、東屋形二丁目区の属する地区が｢中央地区｣から｢荒尾地区｣に変更しています。</t>
    <rPh sb="1" eb="3">
      <t>ヘイセイ</t>
    </rPh>
    <rPh sb="5" eb="6">
      <t>ネン</t>
    </rPh>
    <rPh sb="7" eb="8">
      <t>ガツ</t>
    </rPh>
    <rPh sb="9" eb="10">
      <t>ニチ</t>
    </rPh>
    <rPh sb="13" eb="14">
      <t>ヒガシ</t>
    </rPh>
    <rPh sb="14" eb="15">
      <t>ヤ</t>
    </rPh>
    <rPh sb="15" eb="16">
      <t>カタチ</t>
    </rPh>
    <rPh sb="16" eb="19">
      <t>ニチョウメ</t>
    </rPh>
    <rPh sb="19" eb="20">
      <t>ク</t>
    </rPh>
    <rPh sb="21" eb="22">
      <t>ゾク</t>
    </rPh>
    <rPh sb="24" eb="26">
      <t>チク</t>
    </rPh>
    <rPh sb="28" eb="30">
      <t>チュウオウ</t>
    </rPh>
    <rPh sb="30" eb="32">
      <t>チク</t>
    </rPh>
    <rPh sb="36" eb="38">
      <t>アラオ</t>
    </rPh>
    <rPh sb="38" eb="40">
      <t>チク</t>
    </rPh>
    <rPh sb="42" eb="44">
      <t>ヘンコウ</t>
    </rPh>
    <phoneticPr fontId="3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</si>
  <si>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</si>
  <si>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平成27年2月末</t>
    <rPh sb="0" eb="2">
      <t>ヘイセイ</t>
    </rPh>
    <rPh sb="4" eb="5">
      <t>ネン</t>
    </rPh>
    <rPh sb="6" eb="8">
      <t>ガツマツ</t>
    </rPh>
    <phoneticPr fontId="3"/>
  </si>
  <si>
    <t>平成27年3月末</t>
    <rPh sb="0" eb="2">
      <t>ヘイセイ</t>
    </rPh>
    <rPh sb="4" eb="5">
      <t>ネン</t>
    </rPh>
    <rPh sb="6" eb="8">
      <t>ガツマツ</t>
    </rPh>
    <phoneticPr fontId="3"/>
  </si>
  <si>
    <t>平成27年4月末</t>
    <rPh sb="0" eb="2">
      <t>ヘイセイ</t>
    </rPh>
    <rPh sb="4" eb="5">
      <t>ネン</t>
    </rPh>
    <rPh sb="6" eb="8">
      <t>ガツマツ</t>
    </rPh>
    <phoneticPr fontId="3"/>
  </si>
  <si>
    <t>平成27年5月末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</si>
  <si>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</si>
  <si>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</si>
  <si>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</si>
  <si>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</si>
  <si>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</si>
  <si>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</si>
  <si>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</si>
  <si>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</si>
  <si>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</si>
  <si>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</si>
  <si>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</si>
  <si>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</si>
  <si>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</si>
  <si>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</si>
  <si>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</si>
  <si>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</si>
  <si>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</si>
  <si>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</si>
  <si>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</si>
  <si>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</si>
  <si>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</si>
  <si>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</si>
  <si>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</si>
  <si>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</si>
  <si>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</si>
  <si>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</si>
  <si>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</si>
  <si>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</si>
  <si>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</si>
  <si>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</si>
  <si>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</si>
  <si>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</si>
  <si>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</si>
  <si>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</si>
  <si>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</si>
  <si>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</si>
  <si>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</si>
  <si>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</si>
  <si>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</si>
  <si>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</si>
  <si>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</si>
  <si>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</si>
  <si>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</si>
  <si>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平成31年1月末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</si>
  <si>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</si>
  <si>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</si>
  <si>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</si>
  <si>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辻町</t>
  </si>
  <si>
    <t>平井大谷区</t>
  </si>
  <si>
    <t>ケアハウスユー</t>
  </si>
  <si>
    <t>オレンジヒル小岱</t>
  </si>
  <si>
    <t>0～4才</t>
    <rPh sb="3" eb="4">
      <t>サイ</t>
    </rPh>
    <phoneticPr fontId="3"/>
  </si>
  <si>
    <t>5～9才</t>
    <rPh sb="3" eb="4">
      <t>サイ</t>
    </rPh>
    <phoneticPr fontId="3"/>
  </si>
  <si>
    <t>10～14才</t>
    <rPh sb="5" eb="6">
      <t>サイ</t>
    </rPh>
    <phoneticPr fontId="3"/>
  </si>
  <si>
    <t>15～19才</t>
    <rPh sb="5" eb="6">
      <t>サイ</t>
    </rPh>
    <phoneticPr fontId="3"/>
  </si>
  <si>
    <t>20～24才</t>
    <rPh sb="5" eb="6">
      <t>サイ</t>
    </rPh>
    <phoneticPr fontId="3"/>
  </si>
  <si>
    <t>25～29才</t>
    <rPh sb="5" eb="6">
      <t>サイ</t>
    </rPh>
    <phoneticPr fontId="3"/>
  </si>
  <si>
    <t>30～34才</t>
    <rPh sb="5" eb="6">
      <t>サイ</t>
    </rPh>
    <phoneticPr fontId="3"/>
  </si>
  <si>
    <t>35～39才</t>
    <rPh sb="5" eb="6">
      <t>サイ</t>
    </rPh>
    <phoneticPr fontId="3"/>
  </si>
  <si>
    <t>40～44才</t>
    <rPh sb="5" eb="6">
      <t>サイ</t>
    </rPh>
    <phoneticPr fontId="3"/>
  </si>
  <si>
    <t>45～49才</t>
    <rPh sb="5" eb="6">
      <t>サイ</t>
    </rPh>
    <phoneticPr fontId="3"/>
  </si>
  <si>
    <t>50～54才</t>
    <rPh sb="5" eb="6">
      <t>サイ</t>
    </rPh>
    <phoneticPr fontId="3"/>
  </si>
  <si>
    <t>55～59才</t>
    <rPh sb="5" eb="6">
      <t>サイ</t>
    </rPh>
    <phoneticPr fontId="3"/>
  </si>
  <si>
    <t>60～64才</t>
    <rPh sb="5" eb="6">
      <t>サイ</t>
    </rPh>
    <phoneticPr fontId="3"/>
  </si>
  <si>
    <t>65～69才</t>
    <rPh sb="5" eb="6">
      <t>サイ</t>
    </rPh>
    <phoneticPr fontId="3"/>
  </si>
  <si>
    <t>70～74才</t>
    <rPh sb="5" eb="6">
      <t>サイ</t>
    </rPh>
    <phoneticPr fontId="3"/>
  </si>
  <si>
    <t>75～79才</t>
    <rPh sb="5" eb="6">
      <t>サイ</t>
    </rPh>
    <phoneticPr fontId="3"/>
  </si>
  <si>
    <t>80～84才</t>
    <rPh sb="5" eb="6">
      <t>サイ</t>
    </rPh>
    <phoneticPr fontId="3"/>
  </si>
  <si>
    <t>85～89才</t>
    <rPh sb="5" eb="6">
      <t>サイ</t>
    </rPh>
    <phoneticPr fontId="3"/>
  </si>
  <si>
    <t>90～94才</t>
    <rPh sb="5" eb="6">
      <t>サイ</t>
    </rPh>
    <phoneticPr fontId="3"/>
  </si>
  <si>
    <t>95～99才</t>
    <rPh sb="5" eb="6">
      <t>サイ</t>
    </rPh>
    <phoneticPr fontId="3"/>
  </si>
  <si>
    <t>100才以上</t>
    <rPh sb="3" eb="4">
      <t>サイ</t>
    </rPh>
    <rPh sb="4" eb="6">
      <t>イジョウ</t>
    </rPh>
    <phoneticPr fontId="3"/>
  </si>
  <si>
    <t>令和元年5月末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</si>
  <si>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令和元年6月末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</si>
  <si>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年齢</t>
  </si>
  <si>
    <t>令和元年7月末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</si>
  <si>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令和元年8月末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</si>
  <si>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令和元年9月末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</si>
  <si>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令和元年10月末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</si>
  <si>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令和元年11月末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</si>
  <si>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令和元年12月末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</si>
  <si>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令和2年1月末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</si>
  <si>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</si>
  <si>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</si>
  <si>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</si>
  <si>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※令和2年4月1日から、向陽台区の属する地区が｢中央地区｣から｢緑ヶ丘地区｣に変更しています。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12" eb="15">
      <t>コウヨウダイ</t>
    </rPh>
    <rPh sb="15" eb="16">
      <t>ク</t>
    </rPh>
    <rPh sb="17" eb="18">
      <t>ゾク</t>
    </rPh>
    <rPh sb="20" eb="22">
      <t>チク</t>
    </rPh>
    <rPh sb="24" eb="26">
      <t>チュウオウ</t>
    </rPh>
    <rPh sb="26" eb="28">
      <t>チク</t>
    </rPh>
    <rPh sb="32" eb="35">
      <t>ミドリガオカ</t>
    </rPh>
    <rPh sb="35" eb="37">
      <t>チク</t>
    </rPh>
    <rPh sb="39" eb="41">
      <t>ヘンコウ</t>
    </rPh>
    <phoneticPr fontId="3"/>
  </si>
  <si>
    <t>令和2年5月末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</si>
  <si>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自然動態・社会動態</t>
    <rPh sb="0" eb="2">
      <t>シゼン</t>
    </rPh>
    <rPh sb="2" eb="4">
      <t>ドウタイ</t>
    </rPh>
    <rPh sb="5" eb="7">
      <t>シャカイ</t>
    </rPh>
    <rPh sb="7" eb="9">
      <t>ドウタイ</t>
    </rPh>
    <phoneticPr fontId="3"/>
  </si>
  <si>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</si>
  <si>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</si>
  <si>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転出</t>
    <rPh sb="0" eb="2">
      <t>テンシュツ</t>
    </rPh>
    <phoneticPr fontId="3"/>
  </si>
  <si>
    <t>転入</t>
    <rPh sb="0" eb="2">
      <t>テンニュウ</t>
    </rPh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</si>
  <si>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</si>
  <si>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</si>
  <si>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増減
(出生‐死亡)</t>
    <rPh sb="0" eb="2">
      <t>ゾウゲン</t>
    </rPh>
    <rPh sb="4" eb="6">
      <t>シュッセイ</t>
    </rPh>
    <rPh sb="7" eb="9">
      <t>シボウ</t>
    </rPh>
    <phoneticPr fontId="3"/>
  </si>
  <si>
    <t>増減
(転入‐転出)</t>
    <rPh sb="0" eb="2">
      <t>ゾウゲン</t>
    </rPh>
    <rPh sb="4" eb="6">
      <t>テンニュウ</t>
    </rPh>
    <rPh sb="7" eb="9">
      <t>テンシュツ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</si>
  <si>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</si>
  <si>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</si>
  <si>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</si>
  <si>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</si>
  <si>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</si>
  <si>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令和2年6月末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</si>
  <si>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</si>
  <si>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</si>
  <si>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</si>
  <si>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</si>
  <si>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</si>
  <si>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</si>
  <si>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</si>
  <si>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</si>
  <si>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</si>
  <si>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</si>
  <si>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</si>
  <si>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</si>
  <si>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</si>
  <si>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</si>
  <si>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</si>
  <si>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</si>
  <si>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</si>
  <si>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</si>
  <si>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</si>
  <si>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</si>
  <si>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</si>
  <si>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</si>
  <si>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</si>
  <si>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</si>
  <si>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</si>
  <si>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</si>
  <si>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</si>
  <si>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</si>
  <si>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</si>
  <si>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</si>
  <si>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</si>
  <si>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</si>
  <si>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</si>
  <si>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</si>
  <si>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</si>
  <si>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</si>
  <si>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</si>
  <si>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</si>
  <si>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</si>
  <si>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</si>
  <si>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</si>
  <si>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</si>
  <si>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</si>
  <si>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</si>
  <si>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</si>
  <si>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</si>
  <si>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</si>
  <si>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</si>
  <si>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</si>
  <si>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</si>
  <si>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</si>
  <si>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</si>
  <si>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</si>
  <si>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</si>
  <si>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原区</t>
    <rPh sb="0" eb="1">
      <t>ハラ</t>
    </rPh>
    <rPh sb="1" eb="2">
      <t>ク</t>
    </rPh>
    <phoneticPr fontId="3"/>
  </si>
  <si>
    <t>※令和6年1月1日から、万田地区に「海陽町一丁目」と「海陽町三丁目」を追加しています。</t>
    <rPh sb="1" eb="3">
      <t>レイワ</t>
    </rPh>
    <rPh sb="4" eb="5">
      <t>ネン</t>
    </rPh>
    <rPh sb="6" eb="7">
      <t>ツキ</t>
    </rPh>
    <rPh sb="8" eb="9">
      <t>ニチ</t>
    </rPh>
    <rPh sb="12" eb="16">
      <t>マンダチク</t>
    </rPh>
    <rPh sb="18" eb="20">
      <t>カイヨウ</t>
    </rPh>
    <rPh sb="20" eb="21">
      <t>マチ</t>
    </rPh>
    <rPh sb="21" eb="22">
      <t>イチ</t>
    </rPh>
    <rPh sb="22" eb="24">
      <t>チョウメ</t>
    </rPh>
    <rPh sb="27" eb="29">
      <t>カイヨウ</t>
    </rPh>
    <rPh sb="29" eb="30">
      <t>マチ</t>
    </rPh>
    <rPh sb="30" eb="33">
      <t>サンチョウメ</t>
    </rPh>
    <rPh sb="35" eb="37">
      <t>ツイカ</t>
    </rPh>
    <phoneticPr fontId="3"/>
  </si>
  <si>
    <t>海陽町一丁目</t>
    <rPh sb="0" eb="3">
      <t>カイヨウマチ</t>
    </rPh>
    <rPh sb="3" eb="6">
      <t>イッチョウメ</t>
    </rPh>
    <phoneticPr fontId="3"/>
  </si>
  <si>
    <t>海陽町三丁目</t>
    <rPh sb="0" eb="3">
      <t>カイヨウマチ</t>
    </rPh>
    <rPh sb="3" eb="6">
      <t>サンチョウメ</t>
    </rPh>
    <phoneticPr fontId="3"/>
  </si>
  <si>
    <t>※平成24年12月31日付けで「厩舎団地区」及び「朝日丘区」の行政区は廃止になりました。</t>
    <rPh sb="1" eb="3">
      <t>ヘイセイ</t>
    </rPh>
    <rPh sb="5" eb="6">
      <t>ネン</t>
    </rPh>
    <rPh sb="8" eb="9">
      <t>ガツ</t>
    </rPh>
    <rPh sb="11" eb="12">
      <t>ニチ</t>
    </rPh>
    <rPh sb="12" eb="13">
      <t>ヅケ</t>
    </rPh>
    <rPh sb="16" eb="18">
      <t>キュウシャ</t>
    </rPh>
    <rPh sb="18" eb="19">
      <t>ダン</t>
    </rPh>
    <rPh sb="19" eb="21">
      <t>チク</t>
    </rPh>
    <rPh sb="22" eb="23">
      <t>オヨ</t>
    </rPh>
    <rPh sb="25" eb="27">
      <t>アサヒ</t>
    </rPh>
    <rPh sb="27" eb="28">
      <t>オカ</t>
    </rPh>
    <rPh sb="28" eb="29">
      <t>ク</t>
    </rPh>
    <rPh sb="31" eb="33">
      <t>ギョウセイ</t>
    </rPh>
    <rPh sb="33" eb="34">
      <t>ク</t>
    </rPh>
    <rPh sb="35" eb="37">
      <t>ハイシ</t>
    </rPh>
    <phoneticPr fontId="3"/>
  </si>
  <si>
    <t>※令和5年12月31日付けで「原万田社宅」の行政区は廃止になりました。</t>
    <rPh sb="1" eb="3">
      <t>レイワ</t>
    </rPh>
    <rPh sb="4" eb="5">
      <t>ネン</t>
    </rPh>
    <rPh sb="5" eb="6">
      <t>ヘイネン</t>
    </rPh>
    <rPh sb="7" eb="8">
      <t>ガツ</t>
    </rPh>
    <rPh sb="10" eb="12">
      <t>ニチヅケ</t>
    </rPh>
    <rPh sb="15" eb="16">
      <t>ハラ</t>
    </rPh>
    <rPh sb="16" eb="18">
      <t>マンダ</t>
    </rPh>
    <rPh sb="18" eb="20">
      <t>シャタク</t>
    </rPh>
    <rPh sb="22" eb="25">
      <t>ギョウセイク</t>
    </rPh>
    <rPh sb="26" eb="28">
      <t>ハイシ</t>
    </rPh>
    <phoneticPr fontId="3"/>
  </si>
  <si>
    <t>令和7年1月末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</si>
  <si>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</si>
  <si>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</si>
  <si>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</si>
  <si>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</si>
  <si>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</si>
  <si>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</si>
  <si>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</si>
  <si>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</si>
  <si>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</si>
  <si>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令和7年11月末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</si>
  <si>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令和7年12月末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</si>
  <si>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7年5月末</t>
    <rPh sb="1" eb="2">
      <t>ネン</t>
    </rPh>
    <rPh sb="3" eb="4">
      <t>ガツ</t>
    </rPh>
    <rPh sb="4" eb="5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</si>
</sst>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 "/>
    <numFmt numFmtId="177" formatCode="#,##0_ "/>
    <numFmt numFmtId="178" formatCode="#,##0_);[Red]\(#,##0\)"/>
    <numFmt numFmtId="179" formatCode="0_);[Red]\(0\)"/>
    <numFmt numFmtId="180" formatCode="#,##0_ ;[Red]\-#,##0\ "/>
    <numFmt numFmtId="181" formatCode="0;&quot;▲ &quot;0"/>
    <numFmt numFmtId="182" formatCode="#,##0;&quot;▲ &quot;#,##0"/>
    <numFmt numFmtId="183" formatCode="0.00_);[Red]\(0.00\)"/>
    <numFmt numFmtId="184" formatCode="ggge&quot;年&quot;m&quot;月&quot;d&quot;日&quot;&quot;現&quot;&quot;在&quot;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60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" fillId="3" borderId="61" applyNumberFormat="0" applyFont="0" applyAlignment="0" applyProtection="0">
      <alignment vertical="center"/>
    </xf>
    <xf numFmtId="0" fontId="15" fillId="0" borderId="62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6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9" fillId="0" borderId="64" applyNumberFormat="0" applyFill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21" fillId="0" borderId="6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7" applyNumberFormat="0" applyFill="0" applyAlignment="0" applyProtection="0">
      <alignment vertical="center"/>
    </xf>
    <xf numFmtId="0" fontId="23" fillId="32" borderId="6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63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38" fontId="0" fillId="0" borderId="0" xfId="33" applyFont="1" applyAlignment="1">
      <alignment vertical="center"/>
    </xf>
    <xf numFmtId="38" fontId="0" fillId="0" borderId="0" xfId="33" applyFont="1" applyFill="1" applyBorder="1" applyAlignment="1">
      <alignment vertical="center"/>
    </xf>
    <xf numFmtId="0" fontId="0" fillId="0" borderId="1" xfId="0" applyBorder="1">
      <alignment vertical="center"/>
    </xf>
    <xf numFmtId="38" fontId="0" fillId="0" borderId="1" xfId="33" applyFont="1" applyBorder="1" applyAlignment="1">
      <alignment vertical="center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38" fontId="0" fillId="0" borderId="1" xfId="33" applyFont="1" applyBorder="1" applyAlignment="1">
      <alignment horizontal="left" vertical="center"/>
    </xf>
    <xf numFmtId="38" fontId="0" fillId="0" borderId="0" xfId="33" applyFont="1" applyBorder="1" applyAlignmen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textRotation="255"/>
    </xf>
    <xf numFmtId="177" fontId="0" fillId="0" borderId="1" xfId="0" applyNumberFormat="1" applyBorder="1">
      <alignment vertical="center"/>
    </xf>
    <xf numFmtId="38" fontId="0" fillId="0" borderId="0" xfId="33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8" fontId="0" fillId="0" borderId="0" xfId="33" applyFont="1" applyAlignment="1">
      <alignment horizontal="left"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5" fillId="8" borderId="3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5" fillId="8" borderId="4" xfId="0" applyFont="1" applyFill="1" applyBorder="1" applyAlignment="1">
      <alignment horizontal="center" vertical="center"/>
    </xf>
    <xf numFmtId="38" fontId="2" fillId="8" borderId="1" xfId="33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78" fontId="0" fillId="0" borderId="2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0" fontId="0" fillId="0" borderId="6" xfId="0" applyBorder="1">
      <alignment vertical="center"/>
    </xf>
    <xf numFmtId="180" fontId="0" fillId="0" borderId="7" xfId="0" applyNumberFormat="1" applyBorder="1" applyAlignment="1">
      <alignment horizontal="right" vertical="center"/>
    </xf>
    <xf numFmtId="180" fontId="0" fillId="0" borderId="8" xfId="0" applyNumberFormat="1" applyBorder="1" applyAlignment="1">
      <alignment horizontal="right" vertical="center"/>
    </xf>
    <xf numFmtId="0" fontId="0" fillId="0" borderId="9" xfId="0" applyBorder="1">
      <alignment vertical="center"/>
    </xf>
    <xf numFmtId="180" fontId="0" fillId="0" borderId="2" xfId="0" applyNumberFormat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0" fontId="0" fillId="0" borderId="10" xfId="0" applyBorder="1">
      <alignment vertical="center"/>
    </xf>
    <xf numFmtId="178" fontId="0" fillId="0" borderId="11" xfId="0" applyNumberFormat="1" applyBorder="1" applyAlignment="1">
      <alignment horizontal="right" vertical="center"/>
    </xf>
    <xf numFmtId="178" fontId="0" fillId="0" borderId="12" xfId="0" applyNumberFormat="1" applyBorder="1" applyAlignment="1">
      <alignment horizontal="right" vertical="center"/>
    </xf>
    <xf numFmtId="180" fontId="0" fillId="0" borderId="13" xfId="0" applyNumberFormat="1" applyBorder="1" applyAlignment="1">
      <alignment horizontal="right" vertical="center"/>
    </xf>
    <xf numFmtId="180" fontId="0" fillId="0" borderId="14" xfId="0" applyNumberFormat="1" applyBorder="1" applyAlignment="1">
      <alignment horizontal="right" vertical="center"/>
    </xf>
    <xf numFmtId="178" fontId="0" fillId="0" borderId="15" xfId="0" applyNumberFormat="1" applyBorder="1" applyAlignment="1">
      <alignment horizontal="right" vertical="center"/>
    </xf>
    <xf numFmtId="0" fontId="0" fillId="0" borderId="16" xfId="0" applyBorder="1">
      <alignment vertical="center"/>
    </xf>
    <xf numFmtId="0" fontId="0" fillId="8" borderId="17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180" fontId="0" fillId="0" borderId="19" xfId="0" applyNumberFormat="1" applyBorder="1" applyAlignment="1">
      <alignment horizontal="right" vertical="center"/>
    </xf>
    <xf numFmtId="180" fontId="0" fillId="0" borderId="5" xfId="0" applyNumberFormat="1" applyBorder="1" applyAlignment="1">
      <alignment horizontal="right" vertical="center"/>
    </xf>
    <xf numFmtId="180" fontId="0" fillId="0" borderId="20" xfId="0" applyNumberFormat="1" applyBorder="1" applyAlignment="1">
      <alignment horizontal="right" vertical="center"/>
    </xf>
    <xf numFmtId="181" fontId="0" fillId="0" borderId="14" xfId="0" applyNumberFormat="1" applyBorder="1" applyAlignment="1">
      <alignment horizontal="right" vertical="center"/>
    </xf>
    <xf numFmtId="181" fontId="0" fillId="0" borderId="1" xfId="0" applyNumberFormat="1" applyBorder="1" applyAlignment="1">
      <alignment horizontal="right" vertical="center"/>
    </xf>
    <xf numFmtId="181" fontId="0" fillId="0" borderId="8" xfId="0" applyNumberFormat="1" applyBorder="1" applyAlignment="1">
      <alignment horizontal="right" vertical="center"/>
    </xf>
    <xf numFmtId="181" fontId="0" fillId="0" borderId="12" xfId="0" applyNumberFormat="1" applyBorder="1" applyAlignment="1">
      <alignment horizontal="right" vertical="center"/>
    </xf>
    <xf numFmtId="181" fontId="0" fillId="0" borderId="21" xfId="0" applyNumberFormat="1" applyBorder="1" applyAlignment="1">
      <alignment horizontal="right" vertical="center"/>
    </xf>
    <xf numFmtId="181" fontId="0" fillId="0" borderId="22" xfId="0" applyNumberFormat="1" applyBorder="1" applyAlignment="1">
      <alignment horizontal="right" vertical="center"/>
    </xf>
    <xf numFmtId="181" fontId="0" fillId="0" borderId="23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1" fontId="0" fillId="0" borderId="25" xfId="0" applyNumberFormat="1" applyBorder="1" applyAlignment="1">
      <alignment horizontal="right" vertical="center"/>
    </xf>
    <xf numFmtId="181" fontId="0" fillId="0" borderId="26" xfId="0" applyNumberFormat="1" applyBorder="1" applyAlignment="1">
      <alignment horizontal="right" vertical="center"/>
    </xf>
    <xf numFmtId="181" fontId="0" fillId="0" borderId="27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38" fontId="7" fillId="0" borderId="1" xfId="33" applyFont="1" applyBorder="1" applyAlignment="1">
      <alignment horizontal="center" vertical="center"/>
    </xf>
    <xf numFmtId="38" fontId="2" fillId="8" borderId="29" xfId="33" applyFont="1" applyFill="1" applyBorder="1" applyAlignment="1">
      <alignment horizontal="center" vertical="center"/>
    </xf>
    <xf numFmtId="38" fontId="0" fillId="0" borderId="29" xfId="33" applyFont="1" applyBorder="1" applyAlignment="1">
      <alignment vertical="center"/>
    </xf>
    <xf numFmtId="38" fontId="2" fillId="8" borderId="19" xfId="33" applyFont="1" applyFill="1" applyBorder="1" applyAlignment="1">
      <alignment horizontal="center" vertical="center"/>
    </xf>
    <xf numFmtId="38" fontId="2" fillId="8" borderId="8" xfId="33" applyFont="1" applyFill="1" applyBorder="1" applyAlignment="1">
      <alignment horizontal="center" vertical="center"/>
    </xf>
    <xf numFmtId="38" fontId="2" fillId="8" borderId="27" xfId="33" applyFont="1" applyFill="1" applyBorder="1" applyAlignment="1">
      <alignment horizontal="center" vertical="center"/>
    </xf>
    <xf numFmtId="38" fontId="0" fillId="0" borderId="5" xfId="33" applyFont="1" applyBorder="1" applyAlignment="1">
      <alignment vertical="center"/>
    </xf>
    <xf numFmtId="38" fontId="0" fillId="0" borderId="26" xfId="33" applyFont="1" applyBorder="1" applyAlignment="1">
      <alignment vertical="center"/>
    </xf>
    <xf numFmtId="180" fontId="0" fillId="0" borderId="15" xfId="0" applyNumberFormat="1" applyBorder="1" applyAlignment="1">
      <alignment horizontal="right" vertical="center"/>
    </xf>
    <xf numFmtId="180" fontId="0" fillId="0" borderId="30" xfId="0" applyNumberFormat="1" applyBorder="1" applyAlignment="1">
      <alignment horizontal="right" vertical="center"/>
    </xf>
    <xf numFmtId="180" fontId="0" fillId="0" borderId="11" xfId="0" applyNumberFormat="1" applyBorder="1" applyAlignment="1">
      <alignment horizontal="right" vertical="center"/>
    </xf>
    <xf numFmtId="180" fontId="0" fillId="0" borderId="12" xfId="0" applyNumberFormat="1" applyBorder="1" applyAlignment="1">
      <alignment horizontal="right" vertical="center"/>
    </xf>
    <xf numFmtId="38" fontId="0" fillId="4" borderId="1" xfId="33" applyFont="1" applyFill="1" applyBorder="1" applyAlignment="1">
      <alignment vertical="center"/>
    </xf>
    <xf numFmtId="182" fontId="1" fillId="0" borderId="12" xfId="33" applyNumberFormat="1" applyFont="1" applyBorder="1" applyAlignment="1">
      <alignment horizontal="right" vertical="center"/>
    </xf>
    <xf numFmtId="182" fontId="1" fillId="0" borderId="28" xfId="33" applyNumberFormat="1" applyFont="1" applyBorder="1" applyAlignment="1">
      <alignment horizontal="right" vertical="center"/>
    </xf>
    <xf numFmtId="182" fontId="1" fillId="0" borderId="15" xfId="33" applyNumberFormat="1" applyFont="1" applyBorder="1" applyAlignment="1">
      <alignment horizontal="right" vertical="center"/>
    </xf>
    <xf numFmtId="181" fontId="1" fillId="0" borderId="26" xfId="33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0" fillId="0" borderId="31" xfId="0" applyBorder="1">
      <alignment vertical="center"/>
    </xf>
    <xf numFmtId="178" fontId="0" fillId="0" borderId="4" xfId="0" applyNumberFormat="1" applyBorder="1" applyAlignment="1">
      <alignment horizontal="right" vertical="center"/>
    </xf>
    <xf numFmtId="178" fontId="0" fillId="0" borderId="32" xfId="0" applyNumberFormat="1" applyBorder="1" applyAlignment="1">
      <alignment horizontal="right" vertical="center"/>
    </xf>
    <xf numFmtId="181" fontId="0" fillId="0" borderId="33" xfId="0" applyNumberForma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181" fontId="0" fillId="0" borderId="34" xfId="0" applyNumberFormat="1" applyBorder="1" applyAlignment="1">
      <alignment horizontal="right" vertical="center"/>
    </xf>
    <xf numFmtId="38" fontId="0" fillId="0" borderId="35" xfId="0" applyNumberFormat="1" applyBorder="1" applyAlignment="1">
      <alignment horizontal="right" vertical="center"/>
    </xf>
    <xf numFmtId="0" fontId="0" fillId="0" borderId="36" xfId="0" applyBorder="1">
      <alignment vertical="center"/>
    </xf>
    <xf numFmtId="0" fontId="0" fillId="0" borderId="35" xfId="0" applyBorder="1">
      <alignment vertical="center"/>
    </xf>
    <xf numFmtId="178" fontId="0" fillId="0" borderId="19" xfId="0" applyNumberFormat="1" applyBorder="1" applyAlignment="1">
      <alignment horizontal="right" vertical="center"/>
    </xf>
    <xf numFmtId="178" fontId="0" fillId="0" borderId="33" xfId="0" applyNumberFormat="1" applyBorder="1" applyAlignment="1">
      <alignment horizontal="right" vertical="center"/>
    </xf>
    <xf numFmtId="38" fontId="0" fillId="4" borderId="0" xfId="33" applyFont="1" applyFill="1" applyBorder="1" applyAlignment="1">
      <alignment vertical="center"/>
    </xf>
    <xf numFmtId="181" fontId="0" fillId="0" borderId="37" xfId="0" applyNumberFormat="1" applyBorder="1" applyAlignment="1">
      <alignment horizontal="right" vertical="center"/>
    </xf>
    <xf numFmtId="178" fontId="0" fillId="0" borderId="38" xfId="0" applyNumberFormat="1" applyBorder="1" applyAlignment="1">
      <alignment horizontal="right" vertical="center"/>
    </xf>
    <xf numFmtId="178" fontId="0" fillId="0" borderId="39" xfId="0" applyNumberFormat="1" applyBorder="1" applyAlignment="1">
      <alignment horizontal="right" vertical="center"/>
    </xf>
    <xf numFmtId="0" fontId="0" fillId="0" borderId="40" xfId="0" applyBorder="1">
      <alignment vertical="center"/>
    </xf>
    <xf numFmtId="178" fontId="0" fillId="0" borderId="41" xfId="0" applyNumberFormat="1" applyBorder="1" applyAlignment="1">
      <alignment horizontal="right" vertical="center"/>
    </xf>
    <xf numFmtId="38" fontId="0" fillId="0" borderId="30" xfId="0" applyNumberFormat="1" applyBorder="1" applyAlignment="1">
      <alignment horizontal="right" vertical="center"/>
    </xf>
    <xf numFmtId="178" fontId="0" fillId="0" borderId="42" xfId="0" applyNumberFormat="1" applyBorder="1" applyAlignment="1">
      <alignment horizontal="right" vertical="center"/>
    </xf>
    <xf numFmtId="179" fontId="0" fillId="0" borderId="1" xfId="0" applyNumberFormat="1" applyBorder="1">
      <alignment vertical="center"/>
    </xf>
    <xf numFmtId="38" fontId="0" fillId="0" borderId="1" xfId="33" applyFont="1" applyBorder="1" applyAlignment="1">
      <alignment horizontal="right" vertical="center"/>
    </xf>
    <xf numFmtId="183" fontId="0" fillId="0" borderId="1" xfId="33" applyNumberFormat="1" applyFont="1" applyBorder="1" applyAlignment="1">
      <alignment horizontal="right" vertical="center"/>
    </xf>
    <xf numFmtId="38" fontId="0" fillId="0" borderId="36" xfId="0" applyNumberFormat="1" applyBorder="1" applyAlignment="1">
      <alignment horizontal="right" vertical="center"/>
    </xf>
    <xf numFmtId="0" fontId="0" fillId="0" borderId="19" xfId="0" applyBorder="1">
      <alignment vertical="center"/>
    </xf>
    <xf numFmtId="181" fontId="0" fillId="0" borderId="43" xfId="0" applyNumberFormat="1" applyBorder="1" applyAlignment="1">
      <alignment horizontal="right" vertical="center"/>
    </xf>
    <xf numFmtId="38" fontId="7" fillId="0" borderId="0" xfId="33" applyFont="1" applyBorder="1" applyAlignment="1">
      <alignment horizontal="center" vertical="center"/>
    </xf>
    <xf numFmtId="181" fontId="1" fillId="0" borderId="0" xfId="33" applyNumberFormat="1" applyFont="1" applyBorder="1" applyAlignment="1">
      <alignment horizontal="right" vertical="center"/>
    </xf>
    <xf numFmtId="182" fontId="1" fillId="0" borderId="0" xfId="33" applyNumberFormat="1" applyFont="1" applyBorder="1" applyAlignment="1">
      <alignment horizontal="right" vertical="center"/>
    </xf>
    <xf numFmtId="38" fontId="2" fillId="8" borderId="14" xfId="33" applyFont="1" applyFill="1" applyBorder="1" applyAlignment="1">
      <alignment horizontal="center" vertical="center"/>
    </xf>
    <xf numFmtId="38" fontId="7" fillId="0" borderId="22" xfId="33" applyFont="1" applyBorder="1" applyAlignment="1">
      <alignment horizontal="center" vertical="center"/>
    </xf>
    <xf numFmtId="38" fontId="0" fillId="0" borderId="2" xfId="33" applyFont="1" applyBorder="1" applyAlignment="1">
      <alignment vertical="center"/>
    </xf>
    <xf numFmtId="38" fontId="2" fillId="8" borderId="44" xfId="33" applyFont="1" applyFill="1" applyBorder="1" applyAlignment="1">
      <alignment horizontal="center" vertical="center"/>
    </xf>
    <xf numFmtId="181" fontId="1" fillId="0" borderId="45" xfId="33" applyNumberFormat="1" applyFont="1" applyBorder="1" applyAlignment="1">
      <alignment horizontal="right" vertical="center"/>
    </xf>
    <xf numFmtId="38" fontId="2" fillId="8" borderId="20" xfId="33" applyFont="1" applyFill="1" applyBorder="1" applyAlignment="1">
      <alignment horizontal="center" vertical="center"/>
    </xf>
    <xf numFmtId="182" fontId="1" fillId="0" borderId="11" xfId="33" applyNumberFormat="1" applyFon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0" fontId="7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80" fontId="0" fillId="0" borderId="22" xfId="0" applyNumberFormat="1" applyBorder="1" applyAlignment="1">
      <alignment horizontal="right" vertical="center"/>
    </xf>
    <xf numFmtId="178" fontId="0" fillId="0" borderId="22" xfId="0" applyNumberFormat="1" applyBorder="1" applyAlignment="1">
      <alignment horizontal="right" vertical="center"/>
    </xf>
    <xf numFmtId="178" fontId="0" fillId="0" borderId="24" xfId="0" applyNumberFormat="1" applyBorder="1" applyAlignment="1">
      <alignment horizontal="right" vertical="center"/>
    </xf>
    <xf numFmtId="180" fontId="0" fillId="0" borderId="21" xfId="0" applyNumberFormat="1" applyBorder="1" applyAlignment="1">
      <alignment horizontal="right" vertical="center"/>
    </xf>
    <xf numFmtId="181" fontId="0" fillId="0" borderId="3" xfId="0" applyNumberFormat="1" applyBorder="1" applyAlignment="1">
      <alignment horizontal="right" vertical="center"/>
    </xf>
    <xf numFmtId="181" fontId="0" fillId="0" borderId="41" xfId="0" applyNumberFormat="1" applyBorder="1" applyAlignment="1">
      <alignment horizontal="right" vertical="center"/>
    </xf>
    <xf numFmtId="181" fontId="0" fillId="0" borderId="46" xfId="0" applyNumberFormat="1" applyBorder="1" applyAlignment="1">
      <alignment horizontal="right" vertical="center"/>
    </xf>
    <xf numFmtId="181" fontId="0" fillId="0" borderId="47" xfId="0" applyNumberFormat="1" applyBorder="1" applyAlignment="1">
      <alignment horizontal="right" vertical="center"/>
    </xf>
    <xf numFmtId="181" fontId="0" fillId="0" borderId="26" xfId="33" applyNumberFormat="1" applyFont="1" applyBorder="1" applyAlignment="1">
      <alignment vertical="center"/>
    </xf>
    <xf numFmtId="0" fontId="0" fillId="0" borderId="48" xfId="0" applyBorder="1">
      <alignment vertical="center"/>
    </xf>
    <xf numFmtId="181" fontId="0" fillId="0" borderId="49" xfId="0" applyNumberFormat="1" applyBorder="1" applyAlignment="1">
      <alignment horizontal="right" vertical="center"/>
    </xf>
    <xf numFmtId="181" fontId="0" fillId="0" borderId="15" xfId="0" applyNumberFormat="1" applyBorder="1" applyAlignment="1">
      <alignment horizontal="right" vertical="center"/>
    </xf>
    <xf numFmtId="182" fontId="1" fillId="0" borderId="28" xfId="33" applyNumberFormat="1" applyFont="1" applyBorder="1" applyAlignment="1">
      <alignment horizontal="center" vertical="center"/>
    </xf>
    <xf numFmtId="38" fontId="9" fillId="8" borderId="25" xfId="33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 wrapText="1"/>
    </xf>
    <xf numFmtId="0" fontId="4" fillId="8" borderId="50" xfId="0" applyFont="1" applyFill="1" applyBorder="1" applyAlignment="1">
      <alignment horizontal="center" vertical="center" wrapText="1"/>
    </xf>
    <xf numFmtId="0" fontId="7" fillId="8" borderId="50" xfId="0" applyFont="1" applyFill="1" applyBorder="1" applyAlignment="1">
      <alignment horizontal="center" vertical="center"/>
    </xf>
    <xf numFmtId="0" fontId="7" fillId="8" borderId="51" xfId="0" applyFont="1" applyFill="1" applyBorder="1" applyAlignment="1">
      <alignment horizontal="center" vertical="center"/>
    </xf>
    <xf numFmtId="0" fontId="7" fillId="8" borderId="52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179" fontId="0" fillId="0" borderId="14" xfId="0" applyNumberFormat="1" applyBorder="1" applyAlignment="1">
      <alignment horizontal="right" vertical="center"/>
    </xf>
    <xf numFmtId="179" fontId="0" fillId="0" borderId="11" xfId="0" applyNumberFormat="1" applyBorder="1" applyAlignment="1">
      <alignment horizontal="right" vertical="center"/>
    </xf>
    <xf numFmtId="179" fontId="0" fillId="0" borderId="12" xfId="0" applyNumberFormat="1" applyBorder="1" applyAlignment="1">
      <alignment horizontal="right" vertical="center"/>
    </xf>
    <xf numFmtId="179" fontId="0" fillId="0" borderId="24" xfId="0" applyNumberFormat="1" applyBorder="1" applyAlignment="1">
      <alignment horizontal="right" vertical="center"/>
    </xf>
    <xf numFmtId="0" fontId="0" fillId="0" borderId="53" xfId="0" applyBorder="1">
      <alignment vertical="center"/>
    </xf>
    <xf numFmtId="178" fontId="0" fillId="0" borderId="14" xfId="0" applyNumberFormat="1" applyBorder="1" applyAlignment="1">
      <alignment horizontal="right" vertical="center"/>
    </xf>
    <xf numFmtId="0" fontId="0" fillId="8" borderId="3" xfId="0" applyFill="1" applyBorder="1" applyAlignment="1">
      <alignment horizontal="center" vertical="center"/>
    </xf>
    <xf numFmtId="0" fontId="0" fillId="0" borderId="22" xfId="0" applyBorder="1">
      <alignment vertical="center"/>
    </xf>
    <xf numFmtId="38" fontId="0" fillId="0" borderId="54" xfId="0" applyNumberFormat="1" applyBorder="1" applyAlignment="1">
      <alignment horizontal="right" vertical="center"/>
    </xf>
    <xf numFmtId="0" fontId="0" fillId="0" borderId="54" xfId="0" applyBorder="1">
      <alignment vertical="center"/>
    </xf>
    <xf numFmtId="0" fontId="0" fillId="0" borderId="30" xfId="0" applyBorder="1">
      <alignment vertical="center"/>
    </xf>
    <xf numFmtId="0" fontId="0" fillId="8" borderId="1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14" xfId="0" applyNumberFormat="1" applyBorder="1">
      <alignment vertical="center"/>
    </xf>
    <xf numFmtId="177" fontId="0" fillId="0" borderId="3" xfId="0" applyNumberFormat="1" applyBorder="1">
      <alignment vertical="center"/>
    </xf>
    <xf numFmtId="178" fontId="0" fillId="0" borderId="14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29" xfId="0" applyBorder="1">
      <alignment vertical="center"/>
    </xf>
    <xf numFmtId="0" fontId="0" fillId="4" borderId="22" xfId="0" applyFill="1" applyBorder="1">
      <alignment vertical="center"/>
    </xf>
    <xf numFmtId="0" fontId="0" fillId="0" borderId="22" xfId="0" applyBorder="1" applyAlignment="1">
      <alignment horizontal="right" vertical="center"/>
    </xf>
    <xf numFmtId="0" fontId="0" fillId="0" borderId="14" xfId="0" applyBorder="1">
      <alignment vertical="center"/>
    </xf>
    <xf numFmtId="178" fontId="0" fillId="0" borderId="1" xfId="33" applyNumberFormat="1" applyFont="1" applyBorder="1">
      <alignment vertical="center"/>
    </xf>
    <xf numFmtId="38" fontId="0" fillId="0" borderId="46" xfId="33" applyFont="1" applyBorder="1" applyAlignment="1">
      <alignment horizontal="center" vertical="center"/>
    </xf>
    <xf numFmtId="38" fontId="0" fillId="0" borderId="21" xfId="33" applyFont="1" applyBorder="1" applyAlignment="1">
      <alignment horizontal="center" vertical="center"/>
    </xf>
    <xf numFmtId="38" fontId="2" fillId="8" borderId="55" xfId="33" applyFont="1" applyFill="1" applyBorder="1" applyAlignment="1">
      <alignment horizontal="center" vertical="center"/>
    </xf>
    <xf numFmtId="38" fontId="2" fillId="8" borderId="56" xfId="33" applyFont="1" applyFill="1" applyBorder="1" applyAlignment="1">
      <alignment horizontal="center" vertical="center"/>
    </xf>
    <xf numFmtId="38" fontId="2" fillId="8" borderId="57" xfId="33" applyFont="1" applyFill="1" applyBorder="1" applyAlignment="1">
      <alignment horizontal="center" vertical="center"/>
    </xf>
    <xf numFmtId="184" fontId="0" fillId="0" borderId="0" xfId="43" applyNumberFormat="1" applyFont="1" applyAlignment="1">
      <alignment horizontal="left" vertical="center"/>
    </xf>
    <xf numFmtId="0" fontId="0" fillId="0" borderId="3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184" fontId="0" fillId="0" borderId="0" xfId="33" applyNumberFormat="1" applyFont="1" applyAlignment="1">
      <alignment horizontal="left" vertical="center"/>
    </xf>
    <xf numFmtId="0" fontId="0" fillId="0" borderId="3" xfId="0" applyBorder="1" applyAlignment="1">
      <alignment vertical="center" textRotation="255"/>
    </xf>
    <xf numFmtId="0" fontId="0" fillId="0" borderId="33" xfId="0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33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vertical="center" textRotation="255"/>
    </xf>
    <xf numFmtId="184" fontId="0" fillId="0" borderId="0" xfId="0" applyNumberFormat="1" applyAlignment="1">
      <alignment horizontal="center" vertical="center"/>
    </xf>
    <xf numFmtId="0" fontId="5" fillId="8" borderId="55" xfId="0" applyFont="1" applyFill="1" applyBorder="1" applyAlignment="1">
      <alignment horizontal="center" vertical="center"/>
    </xf>
    <xf numFmtId="0" fontId="5" fillId="8" borderId="57" xfId="0" applyFont="1" applyFill="1" applyBorder="1" applyAlignment="1">
      <alignment horizontal="center" vertical="center"/>
    </xf>
    <xf numFmtId="0" fontId="5" fillId="8" borderId="58" xfId="0" applyFont="1" applyFill="1" applyBorder="1" applyAlignment="1">
      <alignment horizontal="center" vertical="center"/>
    </xf>
    <xf numFmtId="0" fontId="5" fillId="8" borderId="54" xfId="0" applyFont="1" applyFill="1" applyBorder="1" applyAlignment="1">
      <alignment horizontal="center" vertical="center"/>
    </xf>
    <xf numFmtId="0" fontId="5" fillId="8" borderId="53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84" fontId="0" fillId="0" borderId="0" xfId="33" applyNumberFormat="1" applyFont="1" applyAlignment="1">
      <alignment horizontal="right" vertical="center"/>
    </xf>
    <xf numFmtId="0" fontId="5" fillId="8" borderId="23" xfId="0" applyFont="1" applyFill="1" applyBorder="1" applyAlignment="1">
      <alignment horizontal="center" vertical="center"/>
    </xf>
    <xf numFmtId="0" fontId="5" fillId="8" borderId="56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3" xr:uid="{2D79E8B9-7285-42C8-AE09-291D43ED33AF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59"/>
  <sheetViews>
    <sheetView tabSelected="1" zoomScaleNormal="100" workbookViewId="0"/>
  </sheetViews>
  <sheetFormatPr defaultRowHeight="13.5" x14ac:dyDescent="0.15"/>
  <cols>
    <col min="1" max="1" width="13.75" style="1" customWidth="1"/>
    <col min="2" max="2" width="9.25" style="1" customWidth="1"/>
    <col min="3" max="4" width="9.125" style="1" bestFit="1" customWidth="1"/>
    <col min="5" max="5" width="8.5" style="1" bestFit="1" customWidth="1"/>
    <col min="6" max="16384" width="9" style="1"/>
  </cols>
  <sheetData>
    <row r="1" spans="1:11" x14ac:dyDescent="0.15">
      <c r="A1" s="1" t="s">
        <v>174</v>
      </c>
      <c r="D1" s="177">
        <v>45808</v>
      </c>
      <c r="E1" s="177"/>
      <c r="F1" s="177"/>
    </row>
    <row r="3" spans="1:11" ht="14.25" thickBot="1" x14ac:dyDescent="0.2"/>
    <row r="4" spans="1:11" x14ac:dyDescent="0.15">
      <c r="A4" s="15" t="s">
        <v>156</v>
      </c>
      <c r="C4" s="7"/>
      <c r="D4" s="67" t="s">
        <v>131</v>
      </c>
      <c r="E4" s="69" t="s">
        <v>0</v>
      </c>
      <c r="F4" s="70" t="s">
        <v>1</v>
      </c>
      <c r="G4" s="71" t="s">
        <v>132</v>
      </c>
    </row>
    <row r="5" spans="1:11" x14ac:dyDescent="0.15">
      <c r="C5" s="66" t="s">
        <v>431</v>
      </c>
      <c r="D5" s="68">
        <f>人口・世帯数の推移!B5</f>
        <v>24058</v>
      </c>
      <c r="E5" s="72">
        <f>人口・世帯数の推移!E5</f>
        <v>23057</v>
      </c>
      <c r="F5" s="4">
        <f>人口・世帯数の推移!G5</f>
        <v>25644</v>
      </c>
      <c r="G5" s="73">
        <f>SUM(E5:F5)</f>
        <v>48701</v>
      </c>
      <c r="H5" s="8"/>
      <c r="I5" s="8"/>
      <c r="J5" s="8"/>
      <c r="K5" s="8"/>
    </row>
    <row r="6" spans="1:11" ht="14.25" thickBot="1" x14ac:dyDescent="0.2">
      <c r="A6" s="8"/>
      <c r="C6" s="66" t="s">
        <v>238</v>
      </c>
      <c r="D6" s="82">
        <f>人口・世帯数の推移!C5</f>
        <v>-4</v>
      </c>
      <c r="E6" s="81">
        <f>人口・世帯数の推移!F5</f>
        <v>-14</v>
      </c>
      <c r="F6" s="79">
        <f>人口・世帯数の推移!H5</f>
        <v>-32</v>
      </c>
      <c r="G6" s="80">
        <f>SUM(E6:F6)</f>
        <v>-46</v>
      </c>
    </row>
    <row r="7" spans="1:11" ht="14.25" thickBot="1" x14ac:dyDescent="0.2">
      <c r="A7" s="8"/>
      <c r="B7" s="110"/>
      <c r="C7" s="111"/>
      <c r="D7" s="112"/>
      <c r="E7" s="112"/>
      <c r="F7" s="112"/>
    </row>
    <row r="8" spans="1:11" x14ac:dyDescent="0.15">
      <c r="A8" s="8" t="s">
        <v>344</v>
      </c>
      <c r="B8" s="110"/>
      <c r="C8" s="172"/>
      <c r="D8" s="174" t="s">
        <v>345</v>
      </c>
      <c r="E8" s="175"/>
      <c r="F8" s="176"/>
      <c r="G8" s="174" t="s">
        <v>346</v>
      </c>
      <c r="H8" s="175"/>
      <c r="I8" s="176"/>
    </row>
    <row r="9" spans="1:11" ht="22.5" x14ac:dyDescent="0.15">
      <c r="A9" s="8"/>
      <c r="B9" s="110"/>
      <c r="C9" s="173"/>
      <c r="D9" s="116" t="s">
        <v>349</v>
      </c>
      <c r="E9" s="113" t="s">
        <v>350</v>
      </c>
      <c r="F9" s="136" t="s">
        <v>351</v>
      </c>
      <c r="G9" s="118" t="s">
        <v>348</v>
      </c>
      <c r="H9" s="113" t="s">
        <v>347</v>
      </c>
      <c r="I9" s="136" t="s">
        <v>352</v>
      </c>
    </row>
    <row r="10" spans="1:11" x14ac:dyDescent="0.15">
      <c r="A10" s="8"/>
      <c r="B10" s="110"/>
      <c r="C10" s="114" t="str">
        <f>C5</f>
        <v>7年5月末</v>
      </c>
      <c r="D10" s="72">
        <f>人口・世帯数の推移!L5</f>
        <v>18</v>
      </c>
      <c r="E10" s="115">
        <f>人口・世帯数の推移!N5</f>
        <v>64</v>
      </c>
      <c r="F10" s="131">
        <f>人口・世帯数の推移!P5</f>
        <v>-46</v>
      </c>
      <c r="G10" s="72">
        <f>人口・世帯数の推移!Q5</f>
        <v>101</v>
      </c>
      <c r="H10" s="4">
        <f>人口・世帯数の推移!S5</f>
        <v>101</v>
      </c>
      <c r="I10" s="131">
        <f>人口・世帯数の推移!U5</f>
        <v>0</v>
      </c>
    </row>
    <row r="11" spans="1:11" ht="14.25" thickBot="1" x14ac:dyDescent="0.2">
      <c r="C11" s="114" t="s">
        <v>238</v>
      </c>
      <c r="D11" s="117">
        <f>人口・世帯数の推移!M5</f>
        <v>-6</v>
      </c>
      <c r="E11" s="79">
        <f>人口・世帯数の推移!O5</f>
        <v>-8</v>
      </c>
      <c r="F11" s="135" t="s">
        <v>354</v>
      </c>
      <c r="G11" s="119">
        <f>人口・世帯数の推移!R5</f>
        <v>-45</v>
      </c>
      <c r="H11" s="79">
        <f>人口・世帯数の推移!T5</f>
        <v>-56</v>
      </c>
      <c r="I11" s="135" t="s">
        <v>355</v>
      </c>
    </row>
    <row r="12" spans="1:11" x14ac:dyDescent="0.15">
      <c r="A12" s="15" t="s">
        <v>193</v>
      </c>
      <c r="B12" s="10"/>
    </row>
    <row r="14" spans="1:11" x14ac:dyDescent="0.15">
      <c r="A14" s="27" t="s">
        <v>134</v>
      </c>
      <c r="B14" s="27" t="s">
        <v>0</v>
      </c>
      <c r="C14" s="27" t="s">
        <v>1</v>
      </c>
      <c r="D14" s="27" t="s">
        <v>2</v>
      </c>
      <c r="E14" s="27" t="s">
        <v>136</v>
      </c>
    </row>
    <row r="15" spans="1:11" x14ac:dyDescent="0.15">
      <c r="A15" s="7" t="s">
        <v>138</v>
      </c>
      <c r="B15" s="105">
        <f>SUM(B16:B36)</f>
        <v>23057</v>
      </c>
      <c r="C15" s="105">
        <f>SUM(C16:C36)</f>
        <v>25644</v>
      </c>
      <c r="D15" s="105">
        <f>SUM(D16:D36)</f>
        <v>48701</v>
      </c>
      <c r="E15" s="106">
        <f>ROUND(D15/$D$15*100,2)</f>
        <v>100</v>
      </c>
    </row>
    <row r="16" spans="1:11" x14ac:dyDescent="0.15">
      <c r="A16" s="6" t="s">
        <v>308</v>
      </c>
      <c r="B16" s="4">
        <f>SUM(年齢各歳別人口!B4:B8)</f>
        <v>740</v>
      </c>
      <c r="C16" s="4">
        <f>SUM(年齢各歳別人口!C4:C8)</f>
        <v>709</v>
      </c>
      <c r="D16" s="4">
        <f>SUM(B16:C16)</f>
        <v>1449</v>
      </c>
      <c r="E16" s="24">
        <f>ROUND(D16/$D$15*100,2)</f>
        <v>2.98</v>
      </c>
    </row>
    <row r="17" spans="1:5" x14ac:dyDescent="0.15">
      <c r="A17" s="6" t="s">
        <v>309</v>
      </c>
      <c r="B17" s="4">
        <f>SUM(年齢各歳別人口!B9:B13)</f>
        <v>1002</v>
      </c>
      <c r="C17" s="4">
        <f>SUM(年齢各歳別人口!C9:C13)</f>
        <v>994</v>
      </c>
      <c r="D17" s="4">
        <f t="shared" ref="D17:D36" si="0">SUM(B17:C17)</f>
        <v>1996</v>
      </c>
      <c r="E17" s="24">
        <f t="shared" ref="E17:E36" si="1">ROUND(D17/$D$15*100,2)</f>
        <v>4.0999999999999996</v>
      </c>
    </row>
    <row r="18" spans="1:5" x14ac:dyDescent="0.15">
      <c r="A18" s="6" t="s">
        <v>310</v>
      </c>
      <c r="B18" s="4">
        <f>SUM(年齢各歳別人口!B14:B18)</f>
        <v>1120</v>
      </c>
      <c r="C18" s="4">
        <f>SUM(年齢各歳別人口!C14:C18)</f>
        <v>1126</v>
      </c>
      <c r="D18" s="4">
        <f t="shared" si="0"/>
        <v>2246</v>
      </c>
      <c r="E18" s="24">
        <f t="shared" si="1"/>
        <v>4.6100000000000003</v>
      </c>
    </row>
    <row r="19" spans="1:5" x14ac:dyDescent="0.15">
      <c r="A19" s="6" t="s">
        <v>311</v>
      </c>
      <c r="B19" s="4">
        <f>SUM(年齢各歳別人口!B19:B23)</f>
        <v>1184</v>
      </c>
      <c r="C19" s="4">
        <f>SUM(年齢各歳別人口!C19:C23)</f>
        <v>1062</v>
      </c>
      <c r="D19" s="4">
        <f t="shared" si="0"/>
        <v>2246</v>
      </c>
      <c r="E19" s="24">
        <f t="shared" si="1"/>
        <v>4.6100000000000003</v>
      </c>
    </row>
    <row r="20" spans="1:5" x14ac:dyDescent="0.15">
      <c r="A20" s="6" t="s">
        <v>312</v>
      </c>
      <c r="B20" s="4">
        <f>SUM(年齢各歳別人口!B24:B28)</f>
        <v>917</v>
      </c>
      <c r="C20" s="4">
        <f>SUM(年齢各歳別人口!C24:C28)</f>
        <v>885</v>
      </c>
      <c r="D20" s="4">
        <f t="shared" si="0"/>
        <v>1802</v>
      </c>
      <c r="E20" s="24">
        <f t="shared" si="1"/>
        <v>3.7</v>
      </c>
    </row>
    <row r="21" spans="1:5" x14ac:dyDescent="0.15">
      <c r="A21" s="6" t="s">
        <v>313</v>
      </c>
      <c r="B21" s="4">
        <f>SUM(年齢各歳別人口!F4:F8)</f>
        <v>943</v>
      </c>
      <c r="C21" s="4">
        <f>SUM(年齢各歳別人口!G4:G8)</f>
        <v>872</v>
      </c>
      <c r="D21" s="4">
        <f t="shared" si="0"/>
        <v>1815</v>
      </c>
      <c r="E21" s="24">
        <f t="shared" si="1"/>
        <v>3.73</v>
      </c>
    </row>
    <row r="22" spans="1:5" x14ac:dyDescent="0.15">
      <c r="A22" s="6" t="s">
        <v>314</v>
      </c>
      <c r="B22" s="4">
        <f>SUM(年齢各歳別人口!F9:F13)</f>
        <v>960</v>
      </c>
      <c r="C22" s="4">
        <f>SUM(年齢各歳別人口!G9:G13)</f>
        <v>924</v>
      </c>
      <c r="D22" s="4">
        <f t="shared" si="0"/>
        <v>1884</v>
      </c>
      <c r="E22" s="24">
        <f t="shared" si="1"/>
        <v>3.87</v>
      </c>
    </row>
    <row r="23" spans="1:5" x14ac:dyDescent="0.15">
      <c r="A23" s="6" t="s">
        <v>315</v>
      </c>
      <c r="B23" s="4">
        <f>SUM(年齢各歳別人口!F14:F18)</f>
        <v>1188</v>
      </c>
      <c r="C23" s="4">
        <f>SUM(年齢各歳別人口!G14:G18)</f>
        <v>1137</v>
      </c>
      <c r="D23" s="4">
        <f t="shared" si="0"/>
        <v>2325</v>
      </c>
      <c r="E23" s="24">
        <f t="shared" si="1"/>
        <v>4.7699999999999996</v>
      </c>
    </row>
    <row r="24" spans="1:5" x14ac:dyDescent="0.15">
      <c r="A24" s="6" t="s">
        <v>316</v>
      </c>
      <c r="B24" s="4">
        <f>SUM(年齢各歳別人口!F19:F23)</f>
        <v>1451</v>
      </c>
      <c r="C24" s="4">
        <f>SUM(年齢各歳別人口!G19:G23)</f>
        <v>1435</v>
      </c>
      <c r="D24" s="4">
        <f t="shared" si="0"/>
        <v>2886</v>
      </c>
      <c r="E24" s="24">
        <f t="shared" si="1"/>
        <v>5.93</v>
      </c>
    </row>
    <row r="25" spans="1:5" x14ac:dyDescent="0.15">
      <c r="A25" s="6" t="s">
        <v>317</v>
      </c>
      <c r="B25" s="4">
        <f>SUM(年齢各歳別人口!F24:F28)</f>
        <v>1703</v>
      </c>
      <c r="C25" s="4">
        <f>SUM(年齢各歳別人口!G24:G28)</f>
        <v>1586</v>
      </c>
      <c r="D25" s="4">
        <f t="shared" si="0"/>
        <v>3289</v>
      </c>
      <c r="E25" s="24">
        <f t="shared" si="1"/>
        <v>6.75</v>
      </c>
    </row>
    <row r="26" spans="1:5" x14ac:dyDescent="0.15">
      <c r="A26" s="6" t="s">
        <v>318</v>
      </c>
      <c r="B26" s="4">
        <f>SUM(年齢各歳別人口!J4:J8)</f>
        <v>1575</v>
      </c>
      <c r="C26" s="4">
        <f>SUM(年齢各歳別人口!K4:K8)</f>
        <v>1642</v>
      </c>
      <c r="D26" s="4">
        <f t="shared" si="0"/>
        <v>3217</v>
      </c>
      <c r="E26" s="24">
        <f t="shared" si="1"/>
        <v>6.61</v>
      </c>
    </row>
    <row r="27" spans="1:5" x14ac:dyDescent="0.15">
      <c r="A27" s="6" t="s">
        <v>319</v>
      </c>
      <c r="B27" s="4">
        <f>SUM(年齢各歳別人口!J9:J13)</f>
        <v>1333</v>
      </c>
      <c r="C27" s="4">
        <f>SUM(年齢各歳別人口!K9:K13)</f>
        <v>1389</v>
      </c>
      <c r="D27" s="4">
        <f t="shared" si="0"/>
        <v>2722</v>
      </c>
      <c r="E27" s="24">
        <f t="shared" si="1"/>
        <v>5.59</v>
      </c>
    </row>
    <row r="28" spans="1:5" x14ac:dyDescent="0.15">
      <c r="A28" s="6" t="s">
        <v>320</v>
      </c>
      <c r="B28" s="4">
        <f>SUM(年齢各歳別人口!J14:J18)</f>
        <v>1308</v>
      </c>
      <c r="C28" s="4">
        <f>SUM(年齢各歳別人口!K14:K18)</f>
        <v>1484</v>
      </c>
      <c r="D28" s="4">
        <f t="shared" si="0"/>
        <v>2792</v>
      </c>
      <c r="E28" s="24">
        <f t="shared" si="1"/>
        <v>5.73</v>
      </c>
    </row>
    <row r="29" spans="1:5" x14ac:dyDescent="0.15">
      <c r="A29" s="6" t="s">
        <v>321</v>
      </c>
      <c r="B29" s="4">
        <f>SUM(年齢各歳別人口!J19:J23)</f>
        <v>1599</v>
      </c>
      <c r="C29" s="4">
        <f>SUM(年齢各歳別人口!K19:K23)</f>
        <v>1812</v>
      </c>
      <c r="D29" s="4">
        <f t="shared" si="0"/>
        <v>3411</v>
      </c>
      <c r="E29" s="24">
        <f t="shared" si="1"/>
        <v>7</v>
      </c>
    </row>
    <row r="30" spans="1:5" x14ac:dyDescent="0.15">
      <c r="A30" s="6" t="s">
        <v>322</v>
      </c>
      <c r="B30" s="4">
        <f>SUM(年齢各歳別人口!J24:J28)</f>
        <v>1986</v>
      </c>
      <c r="C30" s="4">
        <f>SUM(年齢各歳別人口!K24:K28)</f>
        <v>2301</v>
      </c>
      <c r="D30" s="4">
        <f t="shared" si="0"/>
        <v>4287</v>
      </c>
      <c r="E30" s="24">
        <f t="shared" si="1"/>
        <v>8.8000000000000007</v>
      </c>
    </row>
    <row r="31" spans="1:5" x14ac:dyDescent="0.15">
      <c r="A31" s="6" t="s">
        <v>323</v>
      </c>
      <c r="B31" s="4">
        <f>SUM(年齢各歳別人口!N4:N8)</f>
        <v>1855</v>
      </c>
      <c r="C31" s="4">
        <f>SUM(年齢各歳別人口!O4:O8)</f>
        <v>2225</v>
      </c>
      <c r="D31" s="4">
        <f t="shared" si="0"/>
        <v>4080</v>
      </c>
      <c r="E31" s="24">
        <f t="shared" si="1"/>
        <v>8.3800000000000008</v>
      </c>
    </row>
    <row r="32" spans="1:5" x14ac:dyDescent="0.15">
      <c r="A32" s="6" t="s">
        <v>324</v>
      </c>
      <c r="B32" s="4">
        <f>SUM(年齢各歳別人口!N9:N13)</f>
        <v>1125</v>
      </c>
      <c r="C32" s="4">
        <f>SUM(年齢各歳別人口!O9:O13)</f>
        <v>1574</v>
      </c>
      <c r="D32" s="4">
        <f t="shared" si="0"/>
        <v>2699</v>
      </c>
      <c r="E32" s="24">
        <f t="shared" si="1"/>
        <v>5.54</v>
      </c>
    </row>
    <row r="33" spans="1:6" x14ac:dyDescent="0.15">
      <c r="A33" s="6" t="s">
        <v>325</v>
      </c>
      <c r="B33" s="4">
        <f>SUM(年齢各歳別人口!N14:N18)</f>
        <v>714</v>
      </c>
      <c r="C33" s="4">
        <f>SUM(年齢各歳別人口!O14:O18)</f>
        <v>1292</v>
      </c>
      <c r="D33" s="4">
        <f t="shared" si="0"/>
        <v>2006</v>
      </c>
      <c r="E33" s="24">
        <f t="shared" si="1"/>
        <v>4.12</v>
      </c>
    </row>
    <row r="34" spans="1:6" x14ac:dyDescent="0.15">
      <c r="A34" s="6" t="s">
        <v>326</v>
      </c>
      <c r="B34" s="4">
        <f>SUM(年齢各歳別人口!N19:N23)</f>
        <v>281</v>
      </c>
      <c r="C34" s="4">
        <f>SUM(年齢各歳別人口!O19:O23)</f>
        <v>800</v>
      </c>
      <c r="D34" s="4">
        <f t="shared" si="0"/>
        <v>1081</v>
      </c>
      <c r="E34" s="24">
        <f t="shared" si="1"/>
        <v>2.2200000000000002</v>
      </c>
    </row>
    <row r="35" spans="1:6" x14ac:dyDescent="0.15">
      <c r="A35" s="6" t="s">
        <v>327</v>
      </c>
      <c r="B35" s="4">
        <f>SUM(年齢各歳別人口!N24:N28)</f>
        <v>63</v>
      </c>
      <c r="C35" s="4">
        <f>SUM(年齢各歳別人口!O24:O28)</f>
        <v>321</v>
      </c>
      <c r="D35" s="4">
        <f t="shared" si="0"/>
        <v>384</v>
      </c>
      <c r="E35" s="24">
        <f t="shared" si="1"/>
        <v>0.79</v>
      </c>
    </row>
    <row r="36" spans="1:6" x14ac:dyDescent="0.15">
      <c r="A36" s="6" t="s">
        <v>328</v>
      </c>
      <c r="B36" s="4">
        <f>SUM(年齢各歳別人口!R4:R24)</f>
        <v>10</v>
      </c>
      <c r="C36" s="4">
        <f>SUM(年齢各歳別人口!S4:S24)</f>
        <v>74</v>
      </c>
      <c r="D36" s="4">
        <f t="shared" si="0"/>
        <v>84</v>
      </c>
      <c r="E36" s="24">
        <f t="shared" si="1"/>
        <v>0.17</v>
      </c>
    </row>
    <row r="38" spans="1:6" x14ac:dyDescent="0.15">
      <c r="A38" s="28" t="s">
        <v>133</v>
      </c>
      <c r="B38" s="28" t="s">
        <v>4</v>
      </c>
      <c r="C38" s="28" t="s">
        <v>5</v>
      </c>
      <c r="D38" s="28" t="s">
        <v>189</v>
      </c>
      <c r="E38" s="28" t="s">
        <v>135</v>
      </c>
    </row>
    <row r="39" spans="1:6" x14ac:dyDescent="0.15">
      <c r="A39" s="6" t="s">
        <v>137</v>
      </c>
      <c r="B39" s="4">
        <f>SUM(B40:B42)</f>
        <v>23057</v>
      </c>
      <c r="C39" s="4">
        <f>SUM(C40:C42)</f>
        <v>25644</v>
      </c>
      <c r="D39" s="4">
        <f>SUM(D40:D42)</f>
        <v>48701</v>
      </c>
      <c r="E39" s="25">
        <f>ROUND(D39/$D$39*100,2)</f>
        <v>100</v>
      </c>
    </row>
    <row r="40" spans="1:6" x14ac:dyDescent="0.15">
      <c r="A40" s="14" t="s">
        <v>190</v>
      </c>
      <c r="B40" s="78">
        <f>SUM(年齢各歳別人口!B4:B18)</f>
        <v>2862</v>
      </c>
      <c r="C40" s="78">
        <f>SUM(年齢各歳別人口!C4:C18)</f>
        <v>2829</v>
      </c>
      <c r="D40" s="78">
        <f>SUM(B40:C40)</f>
        <v>5691</v>
      </c>
      <c r="E40" s="25">
        <f>ROUND(D40/$D$39*100,2)</f>
        <v>11.69</v>
      </c>
      <c r="F40" s="13"/>
    </row>
    <row r="41" spans="1:6" ht="13.5" customHeight="1" x14ac:dyDescent="0.15">
      <c r="A41" s="14" t="s">
        <v>191</v>
      </c>
      <c r="B41" s="78">
        <f>SUM(年齢各歳別人口!B19:B28,年齢各歳別人口!F4:F28,年齢各歳別人口!J4:J18)</f>
        <v>12562</v>
      </c>
      <c r="C41" s="78">
        <f>SUM(年齢各歳別人口!C19:C28,年齢各歳別人口!G4:G28,年齢各歳別人口!K4:K18)</f>
        <v>12416</v>
      </c>
      <c r="D41" s="78">
        <f>SUM(B41:C41)</f>
        <v>24978</v>
      </c>
      <c r="E41" s="25">
        <f>ROUND(D41/$D$39*100,2)</f>
        <v>51.29</v>
      </c>
      <c r="F41" s="13"/>
    </row>
    <row r="42" spans="1:6" x14ac:dyDescent="0.15">
      <c r="A42" s="14" t="s">
        <v>192</v>
      </c>
      <c r="B42" s="78">
        <f>SUM(年齢各歳別人口!J19:J28,年齢各歳別人口!N4:N28,年齢各歳別人口!R4:R24)</f>
        <v>7633</v>
      </c>
      <c r="C42" s="78">
        <f>SUM(年齢各歳別人口!K19:K28,年齢各歳別人口!O4:O28,年齢各歳別人口!S4:S24)</f>
        <v>10399</v>
      </c>
      <c r="D42" s="78">
        <f>SUM(B42:C42)</f>
        <v>18032</v>
      </c>
      <c r="E42" s="25">
        <f>ROUND(D42/$D$39*100,2)</f>
        <v>37.03</v>
      </c>
      <c r="F42" s="13"/>
    </row>
    <row r="43" spans="1:6" x14ac:dyDescent="0.15">
      <c r="A43" s="2"/>
      <c r="B43" s="2"/>
      <c r="C43" s="2"/>
      <c r="D43" s="2"/>
      <c r="E43" s="2"/>
    </row>
    <row r="44" spans="1:6" x14ac:dyDescent="0.15">
      <c r="A44" s="96" t="s">
        <v>155</v>
      </c>
      <c r="B44" s="2"/>
      <c r="C44" s="2"/>
      <c r="D44" s="2"/>
      <c r="E44" s="2"/>
      <c r="F44" s="1" t="s">
        <v>159</v>
      </c>
    </row>
    <row r="46" spans="1:6" x14ac:dyDescent="0.15">
      <c r="A46" s="28" t="s">
        <v>158</v>
      </c>
      <c r="B46" s="28" t="s">
        <v>3</v>
      </c>
      <c r="C46" s="28" t="s">
        <v>4</v>
      </c>
      <c r="D46" s="28" t="s">
        <v>5</v>
      </c>
      <c r="E46" s="28" t="s">
        <v>6</v>
      </c>
    </row>
    <row r="47" spans="1:6" x14ac:dyDescent="0.15">
      <c r="A47" s="6" t="s">
        <v>143</v>
      </c>
      <c r="B47" s="83">
        <f>行政区別人口!C28</f>
        <v>3643</v>
      </c>
      <c r="C47" s="83">
        <f>行政区別人口!D28</f>
        <v>3591</v>
      </c>
      <c r="D47" s="83">
        <f>行政区別人口!E28</f>
        <v>3945</v>
      </c>
      <c r="E47" s="83">
        <f>行政区別人口!F28</f>
        <v>7536</v>
      </c>
      <c r="F47" s="1" t="s">
        <v>160</v>
      </c>
    </row>
    <row r="48" spans="1:6" x14ac:dyDescent="0.15">
      <c r="A48" s="6" t="s">
        <v>144</v>
      </c>
      <c r="B48" s="83">
        <f>行政区別人口!C51</f>
        <v>3157</v>
      </c>
      <c r="C48" s="83">
        <f>行政区別人口!D51</f>
        <v>2883</v>
      </c>
      <c r="D48" s="83">
        <f>行政区別人口!E51</f>
        <v>3173</v>
      </c>
      <c r="E48" s="83">
        <f>行政区別人口!F51</f>
        <v>6056</v>
      </c>
      <c r="F48" s="1" t="s">
        <v>161</v>
      </c>
    </row>
    <row r="49" spans="1:6" x14ac:dyDescent="0.15">
      <c r="A49" s="6" t="s">
        <v>145</v>
      </c>
      <c r="B49" s="83">
        <f>行政区別人口!C60</f>
        <v>1122</v>
      </c>
      <c r="C49" s="83">
        <f>行政区別人口!D60</f>
        <v>1066</v>
      </c>
      <c r="D49" s="83">
        <f>行政区別人口!E60</f>
        <v>1119</v>
      </c>
      <c r="E49" s="83">
        <f>行政区別人口!F60</f>
        <v>2185</v>
      </c>
      <c r="F49" s="1" t="s">
        <v>162</v>
      </c>
    </row>
    <row r="50" spans="1:6" x14ac:dyDescent="0.15">
      <c r="A50" s="6" t="s">
        <v>146</v>
      </c>
      <c r="B50" s="84">
        <f>行政区別人口!C73</f>
        <v>748</v>
      </c>
      <c r="C50" s="84">
        <f>行政区別人口!D73</f>
        <v>678</v>
      </c>
      <c r="D50" s="84">
        <f>行政区別人口!E73</f>
        <v>746</v>
      </c>
      <c r="E50" s="84">
        <f>行政区別人口!F73</f>
        <v>1424</v>
      </c>
      <c r="F50" s="1" t="s">
        <v>163</v>
      </c>
    </row>
    <row r="51" spans="1:6" x14ac:dyDescent="0.15">
      <c r="A51" s="6" t="s">
        <v>147</v>
      </c>
      <c r="B51" s="83">
        <f>行政区別人口!C90</f>
        <v>4250</v>
      </c>
      <c r="C51" s="83">
        <f>行政区別人口!D90</f>
        <v>4182</v>
      </c>
      <c r="D51" s="83">
        <f>行政区別人口!E90</f>
        <v>4753</v>
      </c>
      <c r="E51" s="83">
        <f>行政区別人口!F90</f>
        <v>8935</v>
      </c>
      <c r="F51" s="1" t="s">
        <v>164</v>
      </c>
    </row>
    <row r="52" spans="1:6" x14ac:dyDescent="0.15">
      <c r="A52" s="6" t="s">
        <v>148</v>
      </c>
      <c r="B52" s="83">
        <f>行政区別人口!C104</f>
        <v>2183</v>
      </c>
      <c r="C52" s="83">
        <f>行政区別人口!D104</f>
        <v>2235</v>
      </c>
      <c r="D52" s="83">
        <f>行政区別人口!E104</f>
        <v>2408</v>
      </c>
      <c r="E52" s="83">
        <f>行政区別人口!F104</f>
        <v>4643</v>
      </c>
      <c r="F52" s="1" t="s">
        <v>188</v>
      </c>
    </row>
    <row r="53" spans="1:6" x14ac:dyDescent="0.15">
      <c r="A53" s="6" t="s">
        <v>149</v>
      </c>
      <c r="B53" s="83">
        <f>行政区別人口!J24</f>
        <v>1446</v>
      </c>
      <c r="C53" s="83">
        <f>行政区別人口!K24</f>
        <v>1363</v>
      </c>
      <c r="D53" s="83">
        <f>行政区別人口!L24</f>
        <v>1557</v>
      </c>
      <c r="E53" s="83">
        <f>行政区別人口!M24</f>
        <v>2920</v>
      </c>
      <c r="F53" s="1" t="s">
        <v>165</v>
      </c>
    </row>
    <row r="54" spans="1:6" x14ac:dyDescent="0.15">
      <c r="A54" s="6" t="s">
        <v>150</v>
      </c>
      <c r="B54" s="83">
        <f>行政区別人口!J34</f>
        <v>908</v>
      </c>
      <c r="C54" s="83">
        <f>行政区別人口!K34</f>
        <v>900</v>
      </c>
      <c r="D54" s="83">
        <f>行政区別人口!L34</f>
        <v>924</v>
      </c>
      <c r="E54" s="83">
        <f>行政区別人口!M34</f>
        <v>1824</v>
      </c>
      <c r="F54" s="1" t="s">
        <v>166</v>
      </c>
    </row>
    <row r="55" spans="1:6" x14ac:dyDescent="0.15">
      <c r="A55" s="6" t="s">
        <v>151</v>
      </c>
      <c r="B55" s="83">
        <f>行政区別人口!J51</f>
        <v>2386</v>
      </c>
      <c r="C55" s="83">
        <f>行政区別人口!K51</f>
        <v>2289</v>
      </c>
      <c r="D55" s="83">
        <f>行政区別人口!L51</f>
        <v>2587</v>
      </c>
      <c r="E55" s="83">
        <f>行政区別人口!M51</f>
        <v>4876</v>
      </c>
      <c r="F55" s="1" t="s">
        <v>167</v>
      </c>
    </row>
    <row r="56" spans="1:6" x14ac:dyDescent="0.15">
      <c r="A56" s="6" t="s">
        <v>152</v>
      </c>
      <c r="B56" s="83">
        <f>行政区別人口!J64</f>
        <v>1594</v>
      </c>
      <c r="C56" s="83">
        <f>行政区別人口!K64</f>
        <v>1607</v>
      </c>
      <c r="D56" s="83">
        <f>行政区別人口!L64</f>
        <v>1765</v>
      </c>
      <c r="E56" s="83">
        <f>行政区別人口!M64</f>
        <v>3372</v>
      </c>
      <c r="F56" s="1" t="s">
        <v>168</v>
      </c>
    </row>
    <row r="57" spans="1:6" x14ac:dyDescent="0.15">
      <c r="A57" s="6" t="s">
        <v>153</v>
      </c>
      <c r="B57" s="83">
        <f>行政区別人口!J73</f>
        <v>1184</v>
      </c>
      <c r="C57" s="83">
        <f>行政区別人口!K73</f>
        <v>1080</v>
      </c>
      <c r="D57" s="83">
        <f>行政区別人口!L73</f>
        <v>1238</v>
      </c>
      <c r="E57" s="83">
        <f>行政区別人口!M73</f>
        <v>2318</v>
      </c>
      <c r="F57" s="1" t="s">
        <v>169</v>
      </c>
    </row>
    <row r="58" spans="1:6" x14ac:dyDescent="0.15">
      <c r="A58" s="6" t="s">
        <v>154</v>
      </c>
      <c r="B58" s="83">
        <f>行政区別人口!J82</f>
        <v>1437</v>
      </c>
      <c r="C58" s="83">
        <f>行政区別人口!K82</f>
        <v>1183</v>
      </c>
      <c r="D58" s="83">
        <f>行政区別人口!L82</f>
        <v>1429</v>
      </c>
      <c r="E58" s="83">
        <f>行政区別人口!M82</f>
        <v>2612</v>
      </c>
      <c r="F58" s="1" t="s">
        <v>170</v>
      </c>
    </row>
    <row r="59" spans="1:6" x14ac:dyDescent="0.15">
      <c r="A59" s="6" t="s">
        <v>137</v>
      </c>
      <c r="B59" s="83">
        <f>SUM(B47:B58)</f>
        <v>24058</v>
      </c>
      <c r="C59" s="5">
        <f>SUM(C47:C58)</f>
        <v>23057</v>
      </c>
      <c r="D59" s="5">
        <f>SUM(D47:D58)</f>
        <v>25644</v>
      </c>
      <c r="E59" s="5">
        <f>SUM(E47:E58)</f>
        <v>48701</v>
      </c>
    </row>
  </sheetData>
  <mergeCells count="4">
    <mergeCell ref="C8:C9"/>
    <mergeCell ref="D8:F8"/>
    <mergeCell ref="G8:I8"/>
    <mergeCell ref="D1:F1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portrait" blackAndWhite="1" r:id="rId1"/>
  <headerFooter alignWithMargins="0"/>
  <ignoredErrors>
    <ignoredError sqref="B16:C16 B17:B22 C17:C35 B34:B35 B23:B32 B33 B40:B42 C40:C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189"/>
  <sheetViews>
    <sheetView zoomScaleNormal="100" workbookViewId="0"/>
  </sheetViews>
  <sheetFormatPr defaultRowHeight="13.5" x14ac:dyDescent="0.15"/>
  <cols>
    <col min="1" max="1" width="5" customWidth="1"/>
    <col min="2" max="2" width="18.75" customWidth="1"/>
    <col min="3" max="6" width="8.75" customWidth="1"/>
    <col min="7" max="8" width="5" customWidth="1"/>
    <col min="9" max="9" width="18.75" customWidth="1"/>
    <col min="10" max="13" width="8.75" customWidth="1"/>
    <col min="14" max="14" width="7.125" customWidth="1"/>
  </cols>
  <sheetData>
    <row r="1" spans="1:16" x14ac:dyDescent="0.15">
      <c r="A1" t="s">
        <v>186</v>
      </c>
      <c r="E1" s="181">
        <f>総人口・年齢階層別人口・地区別人口!D1</f>
        <v>45808</v>
      </c>
      <c r="F1" s="181"/>
      <c r="G1" s="181"/>
    </row>
    <row r="3" spans="1:16" x14ac:dyDescent="0.15">
      <c r="A3" t="s">
        <v>417</v>
      </c>
    </row>
    <row r="4" spans="1:16" x14ac:dyDescent="0.15">
      <c r="A4" t="s">
        <v>251</v>
      </c>
    </row>
    <row r="5" spans="1:16" x14ac:dyDescent="0.15">
      <c r="A5" t="s">
        <v>342</v>
      </c>
    </row>
    <row r="6" spans="1:16" x14ac:dyDescent="0.15">
      <c r="A6" t="s">
        <v>414</v>
      </c>
    </row>
    <row r="7" spans="1:16" x14ac:dyDescent="0.15">
      <c r="A7" t="s">
        <v>418</v>
      </c>
      <c r="I7" s="16"/>
      <c r="J7" s="17"/>
      <c r="K7" s="17"/>
      <c r="L7" s="17"/>
      <c r="M7" s="17"/>
    </row>
    <row r="8" spans="1:16" x14ac:dyDescent="0.15">
      <c r="I8" s="16"/>
      <c r="J8" s="17"/>
      <c r="K8" s="17"/>
      <c r="L8" s="17"/>
      <c r="M8" s="17"/>
    </row>
    <row r="9" spans="1:16" ht="13.5" customHeight="1" x14ac:dyDescent="0.15">
      <c r="A9" s="160" t="s">
        <v>172</v>
      </c>
      <c r="B9" s="29" t="s">
        <v>139</v>
      </c>
      <c r="C9" s="29" t="s">
        <v>3</v>
      </c>
      <c r="D9" s="29" t="s">
        <v>4</v>
      </c>
      <c r="E9" s="29" t="s">
        <v>5</v>
      </c>
      <c r="F9" s="29" t="s">
        <v>6</v>
      </c>
      <c r="H9" s="160" t="s">
        <v>172</v>
      </c>
      <c r="I9" s="29" t="s">
        <v>139</v>
      </c>
      <c r="J9" s="155" t="s">
        <v>3</v>
      </c>
      <c r="K9" s="155" t="s">
        <v>4</v>
      </c>
      <c r="L9" s="155" t="s">
        <v>5</v>
      </c>
      <c r="M9" s="155" t="s">
        <v>6</v>
      </c>
    </row>
    <row r="10" spans="1:16" ht="13.5" customHeight="1" x14ac:dyDescent="0.15">
      <c r="A10" s="178" t="s">
        <v>171</v>
      </c>
      <c r="B10" s="3" t="s">
        <v>7</v>
      </c>
      <c r="C10" s="12">
        <v>140</v>
      </c>
      <c r="D10" s="12">
        <v>138</v>
      </c>
      <c r="E10" s="12">
        <v>155</v>
      </c>
      <c r="F10" s="12">
        <v>293</v>
      </c>
      <c r="H10" s="188" t="s">
        <v>180</v>
      </c>
      <c r="I10" s="167" t="s">
        <v>69</v>
      </c>
      <c r="J10" s="104">
        <v>41</v>
      </c>
      <c r="K10" s="104">
        <v>28</v>
      </c>
      <c r="L10" s="104">
        <v>43</v>
      </c>
      <c r="M10" s="104">
        <v>71</v>
      </c>
    </row>
    <row r="11" spans="1:16" x14ac:dyDescent="0.15">
      <c r="A11" s="179"/>
      <c r="B11" s="3" t="s">
        <v>10</v>
      </c>
      <c r="C11" s="12">
        <v>163</v>
      </c>
      <c r="D11" s="12">
        <v>155</v>
      </c>
      <c r="E11" s="12">
        <v>156</v>
      </c>
      <c r="F11" s="12">
        <v>311</v>
      </c>
      <c r="H11" s="188"/>
      <c r="I11" s="167" t="s">
        <v>72</v>
      </c>
      <c r="J11" s="104">
        <v>39</v>
      </c>
      <c r="K11" s="104">
        <v>38</v>
      </c>
      <c r="L11" s="104">
        <v>42</v>
      </c>
      <c r="M11" s="104">
        <v>80</v>
      </c>
    </row>
    <row r="12" spans="1:16" x14ac:dyDescent="0.15">
      <c r="A12" s="179"/>
      <c r="B12" s="3" t="s">
        <v>13</v>
      </c>
      <c r="C12" s="12">
        <v>341</v>
      </c>
      <c r="D12" s="12">
        <v>308</v>
      </c>
      <c r="E12" s="12">
        <v>355</v>
      </c>
      <c r="F12" s="12">
        <v>663</v>
      </c>
      <c r="H12" s="188"/>
      <c r="I12" s="167" t="s">
        <v>74</v>
      </c>
      <c r="J12" s="104">
        <v>26</v>
      </c>
      <c r="K12" s="104">
        <v>23</v>
      </c>
      <c r="L12" s="104">
        <v>27</v>
      </c>
      <c r="M12" s="104">
        <v>50</v>
      </c>
      <c r="P12" s="17"/>
    </row>
    <row r="13" spans="1:16" x14ac:dyDescent="0.15">
      <c r="A13" s="179"/>
      <c r="B13" s="3" t="s">
        <v>15</v>
      </c>
      <c r="C13" s="12">
        <v>186</v>
      </c>
      <c r="D13" s="12">
        <v>170</v>
      </c>
      <c r="E13" s="12">
        <v>205</v>
      </c>
      <c r="F13" s="12">
        <v>375</v>
      </c>
      <c r="H13" s="188"/>
      <c r="I13" s="167" t="s">
        <v>77</v>
      </c>
      <c r="J13" s="104">
        <v>33</v>
      </c>
      <c r="K13" s="104">
        <v>37</v>
      </c>
      <c r="L13" s="104">
        <v>34</v>
      </c>
      <c r="M13" s="104">
        <v>71</v>
      </c>
    </row>
    <row r="14" spans="1:16" x14ac:dyDescent="0.15">
      <c r="A14" s="179"/>
      <c r="B14" s="3" t="s">
        <v>18</v>
      </c>
      <c r="C14" s="12">
        <v>120</v>
      </c>
      <c r="D14" s="12">
        <v>109</v>
      </c>
      <c r="E14" s="12">
        <v>139</v>
      </c>
      <c r="F14" s="12">
        <v>248</v>
      </c>
      <c r="H14" s="188"/>
      <c r="I14" s="167" t="s">
        <v>80</v>
      </c>
      <c r="J14" s="104">
        <v>43</v>
      </c>
      <c r="K14" s="104">
        <v>33</v>
      </c>
      <c r="L14" s="104">
        <v>45</v>
      </c>
      <c r="M14" s="104">
        <v>78</v>
      </c>
    </row>
    <row r="15" spans="1:16" x14ac:dyDescent="0.15">
      <c r="A15" s="179"/>
      <c r="B15" s="3" t="s">
        <v>21</v>
      </c>
      <c r="C15" s="12">
        <v>207</v>
      </c>
      <c r="D15" s="12">
        <v>231</v>
      </c>
      <c r="E15" s="12">
        <v>256</v>
      </c>
      <c r="F15" s="12">
        <v>487</v>
      </c>
      <c r="H15" s="188"/>
      <c r="I15" s="167" t="s">
        <v>83</v>
      </c>
      <c r="J15" s="104">
        <v>44</v>
      </c>
      <c r="K15" s="104">
        <v>45</v>
      </c>
      <c r="L15" s="104">
        <v>50</v>
      </c>
      <c r="M15" s="104">
        <v>95</v>
      </c>
    </row>
    <row r="16" spans="1:16" x14ac:dyDescent="0.15">
      <c r="A16" s="179"/>
      <c r="B16" s="3" t="s">
        <v>23</v>
      </c>
      <c r="C16" s="12">
        <v>312</v>
      </c>
      <c r="D16" s="12">
        <v>266</v>
      </c>
      <c r="E16" s="12">
        <v>299</v>
      </c>
      <c r="F16" s="12">
        <v>565</v>
      </c>
      <c r="H16" s="188"/>
      <c r="I16" s="167" t="s">
        <v>86</v>
      </c>
      <c r="J16" s="104">
        <v>93</v>
      </c>
      <c r="K16" s="104">
        <v>94</v>
      </c>
      <c r="L16" s="104">
        <v>105</v>
      </c>
      <c r="M16" s="104">
        <v>199</v>
      </c>
    </row>
    <row r="17" spans="1:13" x14ac:dyDescent="0.15">
      <c r="A17" s="179"/>
      <c r="B17" s="3" t="s">
        <v>26</v>
      </c>
      <c r="C17" s="12">
        <v>179</v>
      </c>
      <c r="D17" s="12">
        <v>161</v>
      </c>
      <c r="E17" s="12">
        <v>151</v>
      </c>
      <c r="F17" s="12">
        <v>312</v>
      </c>
      <c r="H17" s="188"/>
      <c r="I17" s="167" t="s">
        <v>88</v>
      </c>
      <c r="J17" s="104">
        <v>246</v>
      </c>
      <c r="K17" s="104">
        <v>247</v>
      </c>
      <c r="L17" s="104">
        <v>262</v>
      </c>
      <c r="M17" s="104">
        <v>509</v>
      </c>
    </row>
    <row r="18" spans="1:13" x14ac:dyDescent="0.15">
      <c r="A18" s="179"/>
      <c r="B18" s="3" t="s">
        <v>29</v>
      </c>
      <c r="C18" s="12">
        <v>381</v>
      </c>
      <c r="D18" s="12">
        <v>412</v>
      </c>
      <c r="E18" s="12">
        <v>407</v>
      </c>
      <c r="F18" s="12">
        <v>819</v>
      </c>
      <c r="H18" s="188"/>
      <c r="I18" s="167" t="s">
        <v>90</v>
      </c>
      <c r="J18" s="104">
        <v>89</v>
      </c>
      <c r="K18" s="104">
        <v>77</v>
      </c>
      <c r="L18" s="104">
        <v>74</v>
      </c>
      <c r="M18" s="104">
        <v>151</v>
      </c>
    </row>
    <row r="19" spans="1:13" x14ac:dyDescent="0.15">
      <c r="A19" s="179"/>
      <c r="B19" s="3" t="s">
        <v>32</v>
      </c>
      <c r="C19" s="12">
        <v>258</v>
      </c>
      <c r="D19" s="12">
        <v>241</v>
      </c>
      <c r="E19" s="12">
        <v>273</v>
      </c>
      <c r="F19" s="12">
        <v>514</v>
      </c>
      <c r="H19" s="188"/>
      <c r="I19" s="167" t="s">
        <v>92</v>
      </c>
      <c r="J19" s="104">
        <v>174</v>
      </c>
      <c r="K19" s="104">
        <v>162</v>
      </c>
      <c r="L19" s="104">
        <v>225</v>
      </c>
      <c r="M19" s="104">
        <v>387</v>
      </c>
    </row>
    <row r="20" spans="1:13" x14ac:dyDescent="0.15">
      <c r="A20" s="179"/>
      <c r="B20" s="3" t="s">
        <v>35</v>
      </c>
      <c r="C20" s="12">
        <v>279</v>
      </c>
      <c r="D20" s="12">
        <v>242</v>
      </c>
      <c r="E20" s="12">
        <v>271</v>
      </c>
      <c r="F20" s="12">
        <v>513</v>
      </c>
      <c r="H20" s="188"/>
      <c r="I20" s="167" t="s">
        <v>95</v>
      </c>
      <c r="J20" s="104">
        <v>259</v>
      </c>
      <c r="K20" s="104">
        <v>232</v>
      </c>
      <c r="L20" s="104">
        <v>263</v>
      </c>
      <c r="M20" s="104">
        <v>495</v>
      </c>
    </row>
    <row r="21" spans="1:13" x14ac:dyDescent="0.15">
      <c r="A21" s="179"/>
      <c r="B21" s="3" t="s">
        <v>38</v>
      </c>
      <c r="C21" s="12">
        <v>158</v>
      </c>
      <c r="D21" s="12">
        <v>175</v>
      </c>
      <c r="E21" s="12">
        <v>181</v>
      </c>
      <c r="F21" s="12">
        <v>356</v>
      </c>
      <c r="H21" s="188"/>
      <c r="I21" s="167" t="s">
        <v>98</v>
      </c>
      <c r="J21" s="104">
        <v>135</v>
      </c>
      <c r="K21" s="104">
        <v>142</v>
      </c>
      <c r="L21" s="104">
        <v>159</v>
      </c>
      <c r="M21" s="104">
        <v>301</v>
      </c>
    </row>
    <row r="22" spans="1:13" x14ac:dyDescent="0.15">
      <c r="A22" s="179"/>
      <c r="B22" s="3" t="s">
        <v>79</v>
      </c>
      <c r="C22" s="12">
        <v>220</v>
      </c>
      <c r="D22" s="12">
        <v>232</v>
      </c>
      <c r="E22" s="12">
        <v>239</v>
      </c>
      <c r="F22" s="12">
        <v>471</v>
      </c>
      <c r="H22" s="188"/>
      <c r="I22" s="167" t="s">
        <v>101</v>
      </c>
      <c r="J22" s="104">
        <v>61</v>
      </c>
      <c r="K22" s="104">
        <v>58</v>
      </c>
      <c r="L22" s="104">
        <v>66</v>
      </c>
      <c r="M22" s="104">
        <v>124</v>
      </c>
    </row>
    <row r="23" spans="1:13" x14ac:dyDescent="0.15">
      <c r="A23" s="179"/>
      <c r="B23" s="3" t="s">
        <v>40</v>
      </c>
      <c r="C23" s="104">
        <v>296</v>
      </c>
      <c r="D23" s="104">
        <v>325</v>
      </c>
      <c r="E23" s="104">
        <v>359</v>
      </c>
      <c r="F23" s="104">
        <v>684</v>
      </c>
      <c r="H23" s="188"/>
      <c r="I23" s="167" t="s">
        <v>104</v>
      </c>
      <c r="J23" s="104">
        <v>163</v>
      </c>
      <c r="K23" s="104">
        <v>147</v>
      </c>
      <c r="L23" s="104">
        <v>162</v>
      </c>
      <c r="M23" s="104">
        <v>309</v>
      </c>
    </row>
    <row r="24" spans="1:13" x14ac:dyDescent="0.15">
      <c r="A24" s="179"/>
      <c r="B24" s="3" t="s">
        <v>42</v>
      </c>
      <c r="C24" s="104">
        <v>199</v>
      </c>
      <c r="D24" s="104">
        <v>241</v>
      </c>
      <c r="E24" s="104">
        <v>286</v>
      </c>
      <c r="F24" s="104">
        <v>527</v>
      </c>
      <c r="H24" s="188"/>
      <c r="I24" s="161" t="s">
        <v>187</v>
      </c>
      <c r="J24" s="163">
        <f>SUM(J10:J23)</f>
        <v>1446</v>
      </c>
      <c r="K24" s="163">
        <f>SUM(K10:K23)</f>
        <v>1363</v>
      </c>
      <c r="L24" s="163">
        <f>SUM(L10:L23)</f>
        <v>1557</v>
      </c>
      <c r="M24" s="163">
        <f>SUM(M10:M23)</f>
        <v>2920</v>
      </c>
    </row>
    <row r="25" spans="1:13" x14ac:dyDescent="0.15">
      <c r="A25" s="179"/>
      <c r="B25" s="3" t="s">
        <v>45</v>
      </c>
      <c r="C25" s="104">
        <v>78</v>
      </c>
      <c r="D25" s="104">
        <v>71</v>
      </c>
      <c r="E25" s="104">
        <v>82</v>
      </c>
      <c r="F25" s="104">
        <v>153</v>
      </c>
    </row>
    <row r="26" spans="1:13" ht="13.5" customHeight="1" x14ac:dyDescent="0.15">
      <c r="A26" s="179"/>
      <c r="B26" s="3" t="s">
        <v>47</v>
      </c>
      <c r="C26" s="104">
        <v>75</v>
      </c>
      <c r="D26" s="104">
        <v>63</v>
      </c>
      <c r="E26" s="104">
        <v>75</v>
      </c>
      <c r="F26" s="104">
        <v>138</v>
      </c>
      <c r="H26" s="160" t="s">
        <v>172</v>
      </c>
      <c r="I26" s="29" t="s">
        <v>139</v>
      </c>
      <c r="J26" s="29" t="s">
        <v>3</v>
      </c>
      <c r="K26" s="29" t="s">
        <v>4</v>
      </c>
      <c r="L26" s="29" t="s">
        <v>5</v>
      </c>
      <c r="M26" s="29" t="s">
        <v>6</v>
      </c>
    </row>
    <row r="27" spans="1:13" ht="13.5" customHeight="1" x14ac:dyDescent="0.15">
      <c r="A27" s="179"/>
      <c r="B27" s="3" t="s">
        <v>49</v>
      </c>
      <c r="C27" s="104">
        <v>51</v>
      </c>
      <c r="D27" s="104">
        <v>51</v>
      </c>
      <c r="E27" s="104">
        <v>56</v>
      </c>
      <c r="F27" s="104">
        <v>107</v>
      </c>
      <c r="H27" s="187" t="s">
        <v>181</v>
      </c>
      <c r="I27" s="3" t="s">
        <v>106</v>
      </c>
      <c r="J27" s="12">
        <v>116</v>
      </c>
      <c r="K27" s="12">
        <v>114</v>
      </c>
      <c r="L27" s="12">
        <v>115</v>
      </c>
      <c r="M27" s="12">
        <v>229</v>
      </c>
    </row>
    <row r="28" spans="1:13" ht="13.5" customHeight="1" x14ac:dyDescent="0.15">
      <c r="A28" s="180"/>
      <c r="B28" s="161" t="s">
        <v>187</v>
      </c>
      <c r="C28" s="12">
        <f>SUM(C10:C27)</f>
        <v>3643</v>
      </c>
      <c r="D28" s="12">
        <f>SUM(D10:D27)</f>
        <v>3591</v>
      </c>
      <c r="E28" s="12">
        <f>SUM(E10:E27)</f>
        <v>3945</v>
      </c>
      <c r="F28" s="12">
        <f>SUM(F10:F27)</f>
        <v>7536</v>
      </c>
      <c r="H28" s="187"/>
      <c r="I28" s="3" t="s">
        <v>58</v>
      </c>
      <c r="J28" s="12">
        <v>137</v>
      </c>
      <c r="K28" s="12">
        <v>142</v>
      </c>
      <c r="L28" s="12">
        <v>141</v>
      </c>
      <c r="M28" s="12">
        <v>283</v>
      </c>
    </row>
    <row r="29" spans="1:13" ht="13.5" customHeight="1" x14ac:dyDescent="0.15">
      <c r="H29" s="187"/>
      <c r="I29" s="3" t="s">
        <v>61</v>
      </c>
      <c r="J29" s="12">
        <v>105</v>
      </c>
      <c r="K29" s="12">
        <v>89</v>
      </c>
      <c r="L29" s="12">
        <v>110</v>
      </c>
      <c r="M29" s="12">
        <v>199</v>
      </c>
    </row>
    <row r="30" spans="1:13" x14ac:dyDescent="0.15">
      <c r="A30" s="160" t="s">
        <v>172</v>
      </c>
      <c r="B30" s="29" t="s">
        <v>139</v>
      </c>
      <c r="C30" s="29" t="s">
        <v>3</v>
      </c>
      <c r="D30" s="29" t="s">
        <v>4</v>
      </c>
      <c r="E30" s="29" t="s">
        <v>5</v>
      </c>
      <c r="F30" s="29" t="s">
        <v>6</v>
      </c>
      <c r="H30" s="187"/>
      <c r="I30" s="3" t="s">
        <v>64</v>
      </c>
      <c r="J30" s="12">
        <v>117</v>
      </c>
      <c r="K30" s="12">
        <v>122</v>
      </c>
      <c r="L30" s="12">
        <v>131</v>
      </c>
      <c r="M30" s="12">
        <v>253</v>
      </c>
    </row>
    <row r="31" spans="1:13" ht="13.5" customHeight="1" x14ac:dyDescent="0.15">
      <c r="A31" s="178" t="s">
        <v>173</v>
      </c>
      <c r="B31" t="s">
        <v>8</v>
      </c>
      <c r="C31" s="104">
        <v>220</v>
      </c>
      <c r="D31" s="104">
        <v>198</v>
      </c>
      <c r="E31" s="104">
        <v>212</v>
      </c>
      <c r="F31" s="104">
        <v>410</v>
      </c>
      <c r="H31" s="187"/>
      <c r="I31" s="3" t="s">
        <v>67</v>
      </c>
      <c r="J31" s="12">
        <v>303</v>
      </c>
      <c r="K31" s="12">
        <v>323</v>
      </c>
      <c r="L31" s="12">
        <v>307</v>
      </c>
      <c r="M31" s="12">
        <v>630</v>
      </c>
    </row>
    <row r="32" spans="1:13" x14ac:dyDescent="0.15">
      <c r="A32" s="179"/>
      <c r="B32" s="156" t="s">
        <v>11</v>
      </c>
      <c r="C32" s="104">
        <v>238</v>
      </c>
      <c r="D32" s="104">
        <v>239</v>
      </c>
      <c r="E32" s="104">
        <v>255</v>
      </c>
      <c r="F32" s="104">
        <v>494</v>
      </c>
      <c r="H32" s="187"/>
      <c r="I32" s="3" t="s">
        <v>70</v>
      </c>
      <c r="J32" s="12">
        <v>116</v>
      </c>
      <c r="K32" s="12">
        <v>109</v>
      </c>
      <c r="L32" s="12">
        <v>107</v>
      </c>
      <c r="M32" s="12">
        <v>216</v>
      </c>
    </row>
    <row r="33" spans="1:13" x14ac:dyDescent="0.15">
      <c r="A33" s="179"/>
      <c r="B33" s="3" t="s">
        <v>14</v>
      </c>
      <c r="C33" s="104">
        <v>133</v>
      </c>
      <c r="D33" s="104">
        <v>110</v>
      </c>
      <c r="E33" s="104">
        <v>147</v>
      </c>
      <c r="F33" s="104">
        <v>257</v>
      </c>
      <c r="H33" s="187"/>
      <c r="I33" s="3" t="s">
        <v>307</v>
      </c>
      <c r="J33" s="12">
        <v>14</v>
      </c>
      <c r="K33" s="12">
        <v>1</v>
      </c>
      <c r="L33" s="12">
        <v>13</v>
      </c>
      <c r="M33" s="12">
        <v>14</v>
      </c>
    </row>
    <row r="34" spans="1:13" x14ac:dyDescent="0.15">
      <c r="A34" s="179"/>
      <c r="B34" s="3" t="s">
        <v>16</v>
      </c>
      <c r="C34" s="104">
        <v>133</v>
      </c>
      <c r="D34" s="104">
        <v>121</v>
      </c>
      <c r="E34" s="104">
        <v>132</v>
      </c>
      <c r="F34" s="104">
        <v>253</v>
      </c>
      <c r="H34" s="187"/>
      <c r="I34" s="161" t="s">
        <v>187</v>
      </c>
      <c r="J34" s="12">
        <f>SUM(J27:J33)</f>
        <v>908</v>
      </c>
      <c r="K34" s="12">
        <f>SUM(K27:K33)</f>
        <v>900</v>
      </c>
      <c r="L34" s="12">
        <f>SUM(L27:L33)</f>
        <v>924</v>
      </c>
      <c r="M34" s="12">
        <f>SUM(M27:M33)</f>
        <v>1824</v>
      </c>
    </row>
    <row r="35" spans="1:13" ht="13.5" customHeight="1" x14ac:dyDescent="0.15">
      <c r="A35" s="179"/>
      <c r="B35" s="3" t="s">
        <v>19</v>
      </c>
      <c r="C35" s="104">
        <v>221</v>
      </c>
      <c r="D35" s="104">
        <v>214</v>
      </c>
      <c r="E35" s="104">
        <v>229</v>
      </c>
      <c r="F35" s="104">
        <v>443</v>
      </c>
      <c r="I35" s="162"/>
      <c r="J35" s="17"/>
      <c r="K35" s="17"/>
      <c r="L35" s="17"/>
      <c r="M35" s="17"/>
    </row>
    <row r="36" spans="1:13" x14ac:dyDescent="0.15">
      <c r="A36" s="179"/>
      <c r="B36" s="3" t="s">
        <v>22</v>
      </c>
      <c r="C36" s="104">
        <v>73</v>
      </c>
      <c r="D36" s="104">
        <v>65</v>
      </c>
      <c r="E36" s="104">
        <v>88</v>
      </c>
      <c r="F36" s="104">
        <v>153</v>
      </c>
      <c r="H36" s="160" t="s">
        <v>172</v>
      </c>
      <c r="I36" s="29" t="s">
        <v>139</v>
      </c>
      <c r="J36" s="29" t="s">
        <v>3</v>
      </c>
      <c r="K36" s="29" t="s">
        <v>4</v>
      </c>
      <c r="L36" s="29" t="s">
        <v>5</v>
      </c>
      <c r="M36" s="29" t="s">
        <v>6</v>
      </c>
    </row>
    <row r="37" spans="1:13" ht="13.5" customHeight="1" x14ac:dyDescent="0.15">
      <c r="A37" s="179"/>
      <c r="B37" s="3" t="s">
        <v>24</v>
      </c>
      <c r="C37" s="104">
        <v>224</v>
      </c>
      <c r="D37" s="104">
        <v>213</v>
      </c>
      <c r="E37" s="104">
        <v>243</v>
      </c>
      <c r="F37" s="104">
        <v>456</v>
      </c>
      <c r="H37" s="178" t="s">
        <v>182</v>
      </c>
      <c r="I37" s="170" t="s">
        <v>75</v>
      </c>
      <c r="J37" s="163">
        <v>239</v>
      </c>
      <c r="K37" s="163">
        <v>222</v>
      </c>
      <c r="L37" s="163">
        <v>251</v>
      </c>
      <c r="M37" s="163">
        <v>473</v>
      </c>
    </row>
    <row r="38" spans="1:13" x14ac:dyDescent="0.15">
      <c r="A38" s="179"/>
      <c r="B38" s="3" t="s">
        <v>27</v>
      </c>
      <c r="C38" s="104">
        <v>107</v>
      </c>
      <c r="D38" s="104">
        <v>104</v>
      </c>
      <c r="E38" s="104">
        <v>103</v>
      </c>
      <c r="F38" s="104">
        <v>207</v>
      </c>
      <c r="H38" s="179"/>
      <c r="I38" s="3" t="s">
        <v>78</v>
      </c>
      <c r="J38" s="12">
        <v>248</v>
      </c>
      <c r="K38" s="12">
        <v>244</v>
      </c>
      <c r="L38" s="12">
        <v>255</v>
      </c>
      <c r="M38" s="12">
        <v>499</v>
      </c>
    </row>
    <row r="39" spans="1:13" x14ac:dyDescent="0.15">
      <c r="A39" s="179"/>
      <c r="B39" s="3" t="s">
        <v>30</v>
      </c>
      <c r="C39" s="104">
        <v>182</v>
      </c>
      <c r="D39" s="104">
        <v>159</v>
      </c>
      <c r="E39" s="104">
        <v>163</v>
      </c>
      <c r="F39" s="104">
        <v>322</v>
      </c>
      <c r="H39" s="179"/>
      <c r="I39" s="3" t="s">
        <v>81</v>
      </c>
      <c r="J39" s="12">
        <v>88</v>
      </c>
      <c r="K39" s="12">
        <v>96</v>
      </c>
      <c r="L39" s="12">
        <v>105</v>
      </c>
      <c r="M39" s="12">
        <v>201</v>
      </c>
    </row>
    <row r="40" spans="1:13" x14ac:dyDescent="0.15">
      <c r="A40" s="179"/>
      <c r="B40" s="3" t="s">
        <v>33</v>
      </c>
      <c r="C40" s="104">
        <v>155</v>
      </c>
      <c r="D40" s="104">
        <v>141</v>
      </c>
      <c r="E40" s="104">
        <v>151</v>
      </c>
      <c r="F40" s="104">
        <v>292</v>
      </c>
      <c r="H40" s="179"/>
      <c r="I40" s="3" t="s">
        <v>84</v>
      </c>
      <c r="J40" s="12">
        <v>147</v>
      </c>
      <c r="K40" s="12">
        <v>158</v>
      </c>
      <c r="L40" s="12">
        <v>174</v>
      </c>
      <c r="M40" s="12">
        <v>332</v>
      </c>
    </row>
    <row r="41" spans="1:13" x14ac:dyDescent="0.15">
      <c r="A41" s="179"/>
      <c r="B41" s="3" t="s">
        <v>36</v>
      </c>
      <c r="C41" s="104">
        <v>159</v>
      </c>
      <c r="D41" s="104">
        <v>128</v>
      </c>
      <c r="E41" s="104">
        <v>165</v>
      </c>
      <c r="F41" s="104">
        <v>293</v>
      </c>
      <c r="H41" s="179"/>
      <c r="I41" s="3" t="s">
        <v>87</v>
      </c>
      <c r="J41" s="12">
        <v>94</v>
      </c>
      <c r="K41" s="12">
        <v>91</v>
      </c>
      <c r="L41" s="12">
        <v>102</v>
      </c>
      <c r="M41" s="12">
        <v>193</v>
      </c>
    </row>
    <row r="42" spans="1:13" x14ac:dyDescent="0.15">
      <c r="A42" s="179"/>
      <c r="B42" s="3" t="s">
        <v>39</v>
      </c>
      <c r="C42" s="104">
        <v>337</v>
      </c>
      <c r="D42" s="104">
        <v>298</v>
      </c>
      <c r="E42" s="104">
        <v>326</v>
      </c>
      <c r="F42" s="104">
        <v>624</v>
      </c>
      <c r="H42" s="179"/>
      <c r="I42" s="3" t="s">
        <v>89</v>
      </c>
      <c r="J42" s="12">
        <v>151</v>
      </c>
      <c r="K42" s="12">
        <v>161</v>
      </c>
      <c r="L42" s="12">
        <v>138</v>
      </c>
      <c r="M42" s="12">
        <v>299</v>
      </c>
    </row>
    <row r="43" spans="1:13" x14ac:dyDescent="0.15">
      <c r="A43" s="179"/>
      <c r="B43" s="3" t="s">
        <v>41</v>
      </c>
      <c r="C43" s="104">
        <v>218</v>
      </c>
      <c r="D43" s="104">
        <v>201</v>
      </c>
      <c r="E43" s="104">
        <v>216</v>
      </c>
      <c r="F43" s="104">
        <v>417</v>
      </c>
      <c r="H43" s="179"/>
      <c r="I43" s="3" t="s">
        <v>91</v>
      </c>
      <c r="J43" s="12">
        <v>130</v>
      </c>
      <c r="K43" s="12">
        <v>119</v>
      </c>
      <c r="L43" s="12">
        <v>151</v>
      </c>
      <c r="M43" s="12">
        <v>270</v>
      </c>
    </row>
    <row r="44" spans="1:13" x14ac:dyDescent="0.15">
      <c r="A44" s="179"/>
      <c r="B44" s="3" t="s">
        <v>43</v>
      </c>
      <c r="C44" s="104">
        <v>149</v>
      </c>
      <c r="D44" s="104">
        <v>128</v>
      </c>
      <c r="E44" s="104">
        <v>171</v>
      </c>
      <c r="F44" s="104">
        <v>299</v>
      </c>
      <c r="H44" s="179"/>
      <c r="I44" s="3" t="s">
        <v>93</v>
      </c>
      <c r="J44" s="12">
        <v>88</v>
      </c>
      <c r="K44" s="12">
        <v>79</v>
      </c>
      <c r="L44" s="12">
        <v>104</v>
      </c>
      <c r="M44" s="12">
        <v>183</v>
      </c>
    </row>
    <row r="45" spans="1:13" x14ac:dyDescent="0.15">
      <c r="A45" s="179"/>
      <c r="B45" s="3" t="s">
        <v>46</v>
      </c>
      <c r="C45" s="104">
        <v>171</v>
      </c>
      <c r="D45" s="104">
        <v>166</v>
      </c>
      <c r="E45" s="104">
        <v>179</v>
      </c>
      <c r="F45" s="104">
        <v>345</v>
      </c>
      <c r="H45" s="179"/>
      <c r="I45" s="3" t="s">
        <v>96</v>
      </c>
      <c r="J45" s="12">
        <v>151</v>
      </c>
      <c r="K45" s="12">
        <v>148</v>
      </c>
      <c r="L45" s="12">
        <v>172</v>
      </c>
      <c r="M45" s="12">
        <v>320</v>
      </c>
    </row>
    <row r="46" spans="1:13" x14ac:dyDescent="0.15">
      <c r="A46" s="179"/>
      <c r="B46" s="3" t="s">
        <v>48</v>
      </c>
      <c r="C46" s="104">
        <v>104</v>
      </c>
      <c r="D46" s="104">
        <v>91</v>
      </c>
      <c r="E46" s="104">
        <v>74</v>
      </c>
      <c r="F46" s="104">
        <v>165</v>
      </c>
      <c r="H46" s="179"/>
      <c r="I46" s="3" t="s">
        <v>99</v>
      </c>
      <c r="J46" s="12">
        <v>87</v>
      </c>
      <c r="K46" s="12">
        <v>103</v>
      </c>
      <c r="L46" s="12">
        <v>117</v>
      </c>
      <c r="M46" s="12">
        <v>220</v>
      </c>
    </row>
    <row r="47" spans="1:13" x14ac:dyDescent="0.15">
      <c r="A47" s="179"/>
      <c r="B47" s="3" t="s">
        <v>50</v>
      </c>
      <c r="C47" s="104">
        <v>111</v>
      </c>
      <c r="D47" s="104">
        <v>111</v>
      </c>
      <c r="E47" s="104">
        <v>131</v>
      </c>
      <c r="F47" s="104">
        <v>242</v>
      </c>
      <c r="H47" s="179"/>
      <c r="I47" s="3" t="s">
        <v>102</v>
      </c>
      <c r="J47" s="12">
        <v>283</v>
      </c>
      <c r="K47" s="12">
        <v>264</v>
      </c>
      <c r="L47" s="12">
        <v>304</v>
      </c>
      <c r="M47" s="12">
        <v>568</v>
      </c>
    </row>
    <row r="48" spans="1:13" x14ac:dyDescent="0.15">
      <c r="A48" s="179"/>
      <c r="B48" s="3" t="s">
        <v>52</v>
      </c>
      <c r="C48" s="104">
        <v>126</v>
      </c>
      <c r="D48" s="104">
        <v>114</v>
      </c>
      <c r="E48" s="104">
        <v>115</v>
      </c>
      <c r="F48" s="104">
        <v>229</v>
      </c>
      <c r="H48" s="179"/>
      <c r="I48" s="3" t="s">
        <v>105</v>
      </c>
      <c r="J48" s="12">
        <v>178</v>
      </c>
      <c r="K48" s="12">
        <v>166</v>
      </c>
      <c r="L48" s="12">
        <v>194</v>
      </c>
      <c r="M48" s="12">
        <v>360</v>
      </c>
    </row>
    <row r="49" spans="1:13" ht="13.5" customHeight="1" x14ac:dyDescent="0.15">
      <c r="A49" s="179"/>
      <c r="B49" s="3" t="s">
        <v>415</v>
      </c>
      <c r="C49" s="104">
        <v>29</v>
      </c>
      <c r="D49" s="104">
        <v>33</v>
      </c>
      <c r="E49" s="104">
        <v>34</v>
      </c>
      <c r="F49" s="104">
        <v>67</v>
      </c>
      <c r="H49" s="179"/>
      <c r="I49" s="3" t="s">
        <v>107</v>
      </c>
      <c r="J49" s="164">
        <v>155</v>
      </c>
      <c r="K49" s="164">
        <v>145</v>
      </c>
      <c r="L49" s="164">
        <v>176</v>
      </c>
      <c r="M49" s="164">
        <v>321</v>
      </c>
    </row>
    <row r="50" spans="1:13" x14ac:dyDescent="0.15">
      <c r="A50" s="179"/>
      <c r="B50" s="3" t="s">
        <v>416</v>
      </c>
      <c r="C50" s="104">
        <v>67</v>
      </c>
      <c r="D50" s="104">
        <v>49</v>
      </c>
      <c r="E50" s="104">
        <v>39</v>
      </c>
      <c r="F50" s="104">
        <v>88</v>
      </c>
      <c r="H50" s="179"/>
      <c r="I50" s="156" t="s">
        <v>108</v>
      </c>
      <c r="J50" s="104">
        <v>347</v>
      </c>
      <c r="K50" s="104">
        <v>293</v>
      </c>
      <c r="L50" s="104">
        <v>344</v>
      </c>
      <c r="M50" s="104">
        <v>637</v>
      </c>
    </row>
    <row r="51" spans="1:13" x14ac:dyDescent="0.15">
      <c r="A51" s="180"/>
      <c r="B51" s="161" t="s">
        <v>187</v>
      </c>
      <c r="C51" s="171">
        <f>SUM(C31:C50)</f>
        <v>3157</v>
      </c>
      <c r="D51" s="171">
        <f t="shared" ref="D51:F51" si="0">SUM(D31:D50)</f>
        <v>2883</v>
      </c>
      <c r="E51" s="171">
        <f t="shared" si="0"/>
        <v>3173</v>
      </c>
      <c r="F51" s="171">
        <f t="shared" si="0"/>
        <v>6056</v>
      </c>
      <c r="H51" s="180"/>
      <c r="I51" s="161" t="s">
        <v>187</v>
      </c>
      <c r="J51" s="163">
        <f>SUM(J37:J50)</f>
        <v>2386</v>
      </c>
      <c r="K51" s="163">
        <f>SUM(K37:K50)</f>
        <v>2289</v>
      </c>
      <c r="L51" s="163">
        <f>SUM(L37:L50)</f>
        <v>2587</v>
      </c>
      <c r="M51" s="163">
        <f>SUM(M37:M50)</f>
        <v>4876</v>
      </c>
    </row>
    <row r="52" spans="1:13" ht="13.5" customHeight="1" x14ac:dyDescent="0.15"/>
    <row r="53" spans="1:13" x14ac:dyDescent="0.15">
      <c r="A53" s="160" t="s">
        <v>172</v>
      </c>
      <c r="B53" s="29" t="s">
        <v>139</v>
      </c>
      <c r="C53" s="29" t="s">
        <v>3</v>
      </c>
      <c r="D53" s="29" t="s">
        <v>4</v>
      </c>
      <c r="E53" s="29" t="s">
        <v>5</v>
      </c>
      <c r="F53" s="29" t="s">
        <v>6</v>
      </c>
      <c r="H53" s="160" t="s">
        <v>172</v>
      </c>
      <c r="I53" s="29" t="s">
        <v>139</v>
      </c>
      <c r="J53" s="29" t="s">
        <v>3</v>
      </c>
      <c r="K53" s="29" t="s">
        <v>4</v>
      </c>
      <c r="L53" s="29" t="s">
        <v>5</v>
      </c>
      <c r="M53" s="29" t="s">
        <v>6</v>
      </c>
    </row>
    <row r="54" spans="1:13" ht="13.5" customHeight="1" x14ac:dyDescent="0.15">
      <c r="A54" s="178" t="s">
        <v>176</v>
      </c>
      <c r="B54" s="3" t="s">
        <v>54</v>
      </c>
      <c r="C54" s="12">
        <v>40</v>
      </c>
      <c r="D54" s="12">
        <v>38</v>
      </c>
      <c r="E54" s="12">
        <v>36</v>
      </c>
      <c r="F54" s="12">
        <v>74</v>
      </c>
      <c r="H54" s="182" t="s">
        <v>183</v>
      </c>
      <c r="I54" s="3" t="s">
        <v>111</v>
      </c>
      <c r="J54" s="12">
        <v>354</v>
      </c>
      <c r="K54" s="12">
        <v>387</v>
      </c>
      <c r="L54" s="12">
        <v>393</v>
      </c>
      <c r="M54" s="12">
        <v>780</v>
      </c>
    </row>
    <row r="55" spans="1:13" x14ac:dyDescent="0.15">
      <c r="A55" s="179"/>
      <c r="B55" s="3" t="s">
        <v>9</v>
      </c>
      <c r="C55" s="12">
        <v>54</v>
      </c>
      <c r="D55" s="12">
        <v>37</v>
      </c>
      <c r="E55" s="12">
        <v>52</v>
      </c>
      <c r="F55" s="12">
        <v>89</v>
      </c>
      <c r="H55" s="183"/>
      <c r="I55" s="3" t="s">
        <v>112</v>
      </c>
      <c r="J55" s="12">
        <v>62</v>
      </c>
      <c r="K55" s="12">
        <v>61</v>
      </c>
      <c r="L55" s="12">
        <v>67</v>
      </c>
      <c r="M55" s="12">
        <v>128</v>
      </c>
    </row>
    <row r="56" spans="1:13" x14ac:dyDescent="0.15">
      <c r="A56" s="179"/>
      <c r="B56" s="3" t="s">
        <v>12</v>
      </c>
      <c r="C56" s="12">
        <v>123</v>
      </c>
      <c r="D56" s="12">
        <v>113</v>
      </c>
      <c r="E56" s="12">
        <v>132</v>
      </c>
      <c r="F56" s="12">
        <v>245</v>
      </c>
      <c r="H56" s="183"/>
      <c r="I56" s="3" t="s">
        <v>114</v>
      </c>
      <c r="J56" s="12">
        <v>92</v>
      </c>
      <c r="K56" s="12">
        <v>99</v>
      </c>
      <c r="L56" s="12">
        <v>98</v>
      </c>
      <c r="M56" s="12">
        <v>197</v>
      </c>
    </row>
    <row r="57" spans="1:13" x14ac:dyDescent="0.15">
      <c r="A57" s="179"/>
      <c r="B57" s="3" t="s">
        <v>413</v>
      </c>
      <c r="C57" s="12">
        <v>292</v>
      </c>
      <c r="D57" s="12">
        <v>299</v>
      </c>
      <c r="E57" s="12">
        <v>290</v>
      </c>
      <c r="F57" s="12">
        <v>589</v>
      </c>
      <c r="H57" s="183"/>
      <c r="I57" s="3" t="s">
        <v>116</v>
      </c>
      <c r="J57" s="12">
        <v>172</v>
      </c>
      <c r="K57" s="12">
        <v>167</v>
      </c>
      <c r="L57" s="12">
        <v>191</v>
      </c>
      <c r="M57" s="12">
        <v>358</v>
      </c>
    </row>
    <row r="58" spans="1:13" ht="13.5" customHeight="1" x14ac:dyDescent="0.15">
      <c r="A58" s="179"/>
      <c r="B58" s="3" t="s">
        <v>17</v>
      </c>
      <c r="C58" s="12">
        <v>188</v>
      </c>
      <c r="D58" s="12">
        <v>176</v>
      </c>
      <c r="E58" s="12">
        <v>196</v>
      </c>
      <c r="F58" s="12">
        <v>372</v>
      </c>
      <c r="H58" s="183"/>
      <c r="I58" s="3" t="s">
        <v>118</v>
      </c>
      <c r="J58" s="12">
        <v>53</v>
      </c>
      <c r="K58" s="12">
        <v>46</v>
      </c>
      <c r="L58" s="12">
        <v>60</v>
      </c>
      <c r="M58" s="12">
        <v>106</v>
      </c>
    </row>
    <row r="59" spans="1:13" x14ac:dyDescent="0.15">
      <c r="A59" s="179"/>
      <c r="B59" s="3" t="s">
        <v>20</v>
      </c>
      <c r="C59" s="12">
        <v>425</v>
      </c>
      <c r="D59" s="12">
        <v>403</v>
      </c>
      <c r="E59" s="12">
        <v>413</v>
      </c>
      <c r="F59" s="12">
        <v>816</v>
      </c>
      <c r="H59" s="183"/>
      <c r="I59" s="3" t="s">
        <v>119</v>
      </c>
      <c r="J59" s="12">
        <v>115</v>
      </c>
      <c r="K59" s="12">
        <v>105</v>
      </c>
      <c r="L59" s="12">
        <v>114</v>
      </c>
      <c r="M59" s="12">
        <v>219</v>
      </c>
    </row>
    <row r="60" spans="1:13" ht="13.5" customHeight="1" x14ac:dyDescent="0.15">
      <c r="A60" s="180"/>
      <c r="B60" s="161" t="s">
        <v>187</v>
      </c>
      <c r="C60" s="12">
        <f>SUM(C54:C59)</f>
        <v>1122</v>
      </c>
      <c r="D60" s="12">
        <f>SUM(D54:D59)</f>
        <v>1066</v>
      </c>
      <c r="E60" s="12">
        <f>SUM(E54:E59)</f>
        <v>1119</v>
      </c>
      <c r="F60" s="12">
        <f>SUM(F54:F59)</f>
        <v>2185</v>
      </c>
      <c r="H60" s="183"/>
      <c r="I60" s="3" t="s">
        <v>120</v>
      </c>
      <c r="J60" s="12">
        <v>378</v>
      </c>
      <c r="K60" s="12">
        <v>388</v>
      </c>
      <c r="L60" s="12">
        <v>438</v>
      </c>
      <c r="M60" s="12">
        <v>826</v>
      </c>
    </row>
    <row r="61" spans="1:13" ht="13.5" customHeight="1" x14ac:dyDescent="0.15">
      <c r="A61" s="11"/>
      <c r="H61" s="183"/>
      <c r="I61" s="3" t="s">
        <v>121</v>
      </c>
      <c r="J61" s="12">
        <v>216</v>
      </c>
      <c r="K61" s="12">
        <v>204</v>
      </c>
      <c r="L61" s="12">
        <v>230</v>
      </c>
      <c r="M61" s="12">
        <v>434</v>
      </c>
    </row>
    <row r="62" spans="1:13" ht="13.5" customHeight="1" x14ac:dyDescent="0.15">
      <c r="A62" s="160" t="s">
        <v>172</v>
      </c>
      <c r="B62" s="29" t="s">
        <v>139</v>
      </c>
      <c r="C62" s="29" t="s">
        <v>3</v>
      </c>
      <c r="D62" s="29" t="s">
        <v>4</v>
      </c>
      <c r="E62" s="29" t="s">
        <v>5</v>
      </c>
      <c r="F62" s="29" t="s">
        <v>6</v>
      </c>
      <c r="H62" s="183"/>
      <c r="I62" s="3" t="s">
        <v>122</v>
      </c>
      <c r="J62" s="12">
        <v>87</v>
      </c>
      <c r="K62" s="12">
        <v>82</v>
      </c>
      <c r="L62" s="12">
        <v>92</v>
      </c>
      <c r="M62" s="12">
        <v>174</v>
      </c>
    </row>
    <row r="63" spans="1:13" ht="13.5" customHeight="1" x14ac:dyDescent="0.15">
      <c r="A63" s="178" t="s">
        <v>177</v>
      </c>
      <c r="B63" s="3" t="s">
        <v>25</v>
      </c>
      <c r="C63" s="21">
        <v>77</v>
      </c>
      <c r="D63" s="12">
        <v>62</v>
      </c>
      <c r="E63" s="12">
        <v>69</v>
      </c>
      <c r="F63" s="12">
        <v>131</v>
      </c>
      <c r="H63" s="183"/>
      <c r="I63" s="3" t="s">
        <v>123</v>
      </c>
      <c r="J63" s="12">
        <v>65</v>
      </c>
      <c r="K63" s="12">
        <v>68</v>
      </c>
      <c r="L63" s="12">
        <v>82</v>
      </c>
      <c r="M63" s="12">
        <v>150</v>
      </c>
    </row>
    <row r="64" spans="1:13" x14ac:dyDescent="0.15">
      <c r="A64" s="179"/>
      <c r="B64" s="3" t="s">
        <v>28</v>
      </c>
      <c r="C64" s="21">
        <v>54</v>
      </c>
      <c r="D64" s="12">
        <v>48</v>
      </c>
      <c r="E64" s="12">
        <v>53</v>
      </c>
      <c r="F64" s="12">
        <v>101</v>
      </c>
      <c r="H64" s="184"/>
      <c r="I64" s="161" t="s">
        <v>187</v>
      </c>
      <c r="J64" s="12">
        <f>SUM(J54:J63)</f>
        <v>1594</v>
      </c>
      <c r="K64" s="12">
        <f>SUM(K54:K63)</f>
        <v>1607</v>
      </c>
      <c r="L64" s="12">
        <f>SUM(L54:L63)</f>
        <v>1765</v>
      </c>
      <c r="M64" s="12">
        <f>SUM(M54:M63)</f>
        <v>3372</v>
      </c>
    </row>
    <row r="65" spans="1:13" x14ac:dyDescent="0.15">
      <c r="A65" s="179"/>
      <c r="B65" s="3" t="s">
        <v>31</v>
      </c>
      <c r="C65" s="21">
        <v>39</v>
      </c>
      <c r="D65" s="12">
        <v>36</v>
      </c>
      <c r="E65" s="12">
        <v>41</v>
      </c>
      <c r="F65" s="12">
        <v>77</v>
      </c>
    </row>
    <row r="66" spans="1:13" x14ac:dyDescent="0.15">
      <c r="A66" s="179"/>
      <c r="B66" s="3" t="s">
        <v>34</v>
      </c>
      <c r="C66" s="21">
        <v>23</v>
      </c>
      <c r="D66" s="12">
        <v>26</v>
      </c>
      <c r="E66" s="12">
        <v>23</v>
      </c>
      <c r="F66" s="12">
        <v>49</v>
      </c>
      <c r="H66" s="160" t="s">
        <v>172</v>
      </c>
      <c r="I66" s="29" t="s">
        <v>139</v>
      </c>
      <c r="J66" s="29" t="s">
        <v>3</v>
      </c>
      <c r="K66" s="29" t="s">
        <v>4</v>
      </c>
      <c r="L66" s="29" t="s">
        <v>5</v>
      </c>
      <c r="M66" s="29" t="s">
        <v>6</v>
      </c>
    </row>
    <row r="67" spans="1:13" ht="13.5" customHeight="1" x14ac:dyDescent="0.15">
      <c r="A67" s="179"/>
      <c r="B67" s="3" t="s">
        <v>37</v>
      </c>
      <c r="C67" s="21">
        <v>23</v>
      </c>
      <c r="D67" s="12">
        <v>19</v>
      </c>
      <c r="E67" s="12">
        <v>17</v>
      </c>
      <c r="F67" s="12">
        <v>36</v>
      </c>
      <c r="H67" s="182" t="s">
        <v>184</v>
      </c>
      <c r="I67" s="170" t="s">
        <v>124</v>
      </c>
      <c r="J67" s="163">
        <v>379</v>
      </c>
      <c r="K67" s="163">
        <v>358</v>
      </c>
      <c r="L67" s="163">
        <v>407</v>
      </c>
      <c r="M67" s="163">
        <v>765</v>
      </c>
    </row>
    <row r="68" spans="1:13" x14ac:dyDescent="0.15">
      <c r="A68" s="179"/>
      <c r="B68" s="3" t="s">
        <v>157</v>
      </c>
      <c r="C68" s="21">
        <v>114</v>
      </c>
      <c r="D68" s="12">
        <v>100</v>
      </c>
      <c r="E68" s="12">
        <v>104</v>
      </c>
      <c r="F68" s="12">
        <v>204</v>
      </c>
      <c r="H68" s="183"/>
      <c r="I68" s="3" t="s">
        <v>125</v>
      </c>
      <c r="J68" s="12">
        <v>124</v>
      </c>
      <c r="K68" s="12">
        <v>110</v>
      </c>
      <c r="L68" s="12">
        <v>113</v>
      </c>
      <c r="M68" s="12">
        <v>223</v>
      </c>
    </row>
    <row r="69" spans="1:13" x14ac:dyDescent="0.15">
      <c r="A69" s="179"/>
      <c r="B69" s="3" t="s">
        <v>44</v>
      </c>
      <c r="C69" s="21">
        <v>238</v>
      </c>
      <c r="D69" s="12">
        <v>246</v>
      </c>
      <c r="E69" s="12">
        <v>264</v>
      </c>
      <c r="F69" s="12">
        <v>510</v>
      </c>
      <c r="H69" s="183"/>
      <c r="I69" s="3" t="s">
        <v>126</v>
      </c>
      <c r="J69" s="12">
        <v>158</v>
      </c>
      <c r="K69" s="12">
        <v>134</v>
      </c>
      <c r="L69" s="12">
        <v>177</v>
      </c>
      <c r="M69" s="12">
        <v>311</v>
      </c>
    </row>
    <row r="70" spans="1:13" x14ac:dyDescent="0.15">
      <c r="A70" s="179"/>
      <c r="B70" s="3" t="s">
        <v>304</v>
      </c>
      <c r="C70" s="21">
        <v>115</v>
      </c>
      <c r="D70" s="12">
        <v>90</v>
      </c>
      <c r="E70" s="12">
        <v>117</v>
      </c>
      <c r="F70" s="12">
        <v>207</v>
      </c>
      <c r="H70" s="183"/>
      <c r="I70" s="3" t="s">
        <v>127</v>
      </c>
      <c r="J70" s="12">
        <v>143</v>
      </c>
      <c r="K70" s="12">
        <v>124</v>
      </c>
      <c r="L70" s="12">
        <v>151</v>
      </c>
      <c r="M70" s="12">
        <v>275</v>
      </c>
    </row>
    <row r="71" spans="1:13" x14ac:dyDescent="0.15">
      <c r="A71" s="179"/>
      <c r="B71" s="3" t="s">
        <v>305</v>
      </c>
      <c r="C71" s="22">
        <v>34</v>
      </c>
      <c r="D71" s="104">
        <v>42</v>
      </c>
      <c r="E71" s="104">
        <v>36</v>
      </c>
      <c r="F71" s="104">
        <v>78</v>
      </c>
      <c r="H71" s="183"/>
      <c r="I71" s="3" t="s">
        <v>128</v>
      </c>
      <c r="J71" s="12">
        <v>156</v>
      </c>
      <c r="K71" s="12">
        <v>152</v>
      </c>
      <c r="L71" s="12">
        <v>178</v>
      </c>
      <c r="M71" s="12">
        <v>330</v>
      </c>
    </row>
    <row r="72" spans="1:13" x14ac:dyDescent="0.15">
      <c r="A72" s="179"/>
      <c r="B72" s="3" t="s">
        <v>306</v>
      </c>
      <c r="C72" s="22">
        <v>31</v>
      </c>
      <c r="D72" s="104">
        <v>9</v>
      </c>
      <c r="E72" s="104">
        <v>22</v>
      </c>
      <c r="F72" s="104">
        <v>31</v>
      </c>
      <c r="H72" s="183"/>
      <c r="I72" s="3" t="s">
        <v>129</v>
      </c>
      <c r="J72" s="12">
        <v>224</v>
      </c>
      <c r="K72" s="12">
        <v>202</v>
      </c>
      <c r="L72" s="12">
        <v>212</v>
      </c>
      <c r="M72" s="12">
        <v>414</v>
      </c>
    </row>
    <row r="73" spans="1:13" x14ac:dyDescent="0.15">
      <c r="A73" s="180"/>
      <c r="B73" s="161" t="s">
        <v>187</v>
      </c>
      <c r="C73" s="12">
        <f>SUM(C63:C72)</f>
        <v>748</v>
      </c>
      <c r="D73" s="12">
        <f>SUM(D63:D72)</f>
        <v>678</v>
      </c>
      <c r="E73" s="12">
        <f>SUM(E63:E72)</f>
        <v>746</v>
      </c>
      <c r="F73" s="12">
        <f>SUM(F63:F72)</f>
        <v>1424</v>
      </c>
      <c r="H73" s="184"/>
      <c r="I73" s="161" t="s">
        <v>187</v>
      </c>
      <c r="J73" s="12">
        <f>SUM(J67:J72)</f>
        <v>1184</v>
      </c>
      <c r="K73" s="12">
        <f>SUM(K67:K72)</f>
        <v>1080</v>
      </c>
      <c r="L73" s="12">
        <f>SUM(L67:L72)</f>
        <v>1238</v>
      </c>
      <c r="M73" s="12">
        <f>SUM(M67:M72)</f>
        <v>2318</v>
      </c>
    </row>
    <row r="74" spans="1:13" ht="13.5" customHeight="1" x14ac:dyDescent="0.15"/>
    <row r="75" spans="1:13" ht="13.5" customHeight="1" x14ac:dyDescent="0.15">
      <c r="A75" s="160" t="s">
        <v>172</v>
      </c>
      <c r="B75" s="29" t="s">
        <v>139</v>
      </c>
      <c r="C75" s="155" t="s">
        <v>3</v>
      </c>
      <c r="D75" s="155" t="s">
        <v>4</v>
      </c>
      <c r="E75" s="155" t="s">
        <v>5</v>
      </c>
      <c r="F75" s="155" t="s">
        <v>6</v>
      </c>
      <c r="H75" s="160" t="s">
        <v>172</v>
      </c>
      <c r="I75" s="29" t="s">
        <v>139</v>
      </c>
      <c r="J75" s="155" t="s">
        <v>3</v>
      </c>
      <c r="K75" s="155" t="s">
        <v>4</v>
      </c>
      <c r="L75" s="155" t="s">
        <v>5</v>
      </c>
      <c r="M75" s="155" t="s">
        <v>6</v>
      </c>
    </row>
    <row r="76" spans="1:13" ht="13.5" customHeight="1" x14ac:dyDescent="0.15">
      <c r="A76" s="178" t="s">
        <v>178</v>
      </c>
      <c r="B76" s="156" t="s">
        <v>51</v>
      </c>
      <c r="C76" s="104">
        <v>796</v>
      </c>
      <c r="D76" s="104">
        <v>779</v>
      </c>
      <c r="E76" s="104">
        <v>870</v>
      </c>
      <c r="F76" s="104">
        <v>1649</v>
      </c>
      <c r="H76" s="182" t="s">
        <v>185</v>
      </c>
      <c r="I76" s="156" t="s">
        <v>130</v>
      </c>
      <c r="J76" s="104">
        <v>148</v>
      </c>
      <c r="K76" s="104">
        <v>139</v>
      </c>
      <c r="L76" s="104">
        <v>157</v>
      </c>
      <c r="M76" s="104">
        <v>296</v>
      </c>
    </row>
    <row r="77" spans="1:13" x14ac:dyDescent="0.15">
      <c r="A77" s="179"/>
      <c r="B77" s="156" t="s">
        <v>53</v>
      </c>
      <c r="C77" s="104">
        <v>234</v>
      </c>
      <c r="D77" s="104">
        <v>212</v>
      </c>
      <c r="E77" s="104">
        <v>241</v>
      </c>
      <c r="F77" s="104">
        <v>453</v>
      </c>
      <c r="H77" s="185"/>
      <c r="I77" s="156" t="s">
        <v>117</v>
      </c>
      <c r="J77" s="104">
        <v>301</v>
      </c>
      <c r="K77" s="104">
        <v>243</v>
      </c>
      <c r="L77" s="104">
        <v>306</v>
      </c>
      <c r="M77" s="104">
        <v>549</v>
      </c>
    </row>
    <row r="78" spans="1:13" ht="13.5" customHeight="1" x14ac:dyDescent="0.15">
      <c r="A78" s="179"/>
      <c r="B78" s="156" t="s">
        <v>55</v>
      </c>
      <c r="C78" s="104">
        <v>304</v>
      </c>
      <c r="D78" s="104">
        <v>215</v>
      </c>
      <c r="E78" s="104">
        <v>350</v>
      </c>
      <c r="F78" s="104">
        <v>565</v>
      </c>
      <c r="H78" s="185"/>
      <c r="I78" s="156" t="s">
        <v>109</v>
      </c>
      <c r="J78" s="104">
        <v>226</v>
      </c>
      <c r="K78" s="104">
        <v>197</v>
      </c>
      <c r="L78" s="104">
        <v>236</v>
      </c>
      <c r="M78" s="104">
        <v>433</v>
      </c>
    </row>
    <row r="79" spans="1:13" x14ac:dyDescent="0.15">
      <c r="A79" s="179"/>
      <c r="B79" s="156" t="s">
        <v>56</v>
      </c>
      <c r="C79" s="104">
        <v>389</v>
      </c>
      <c r="D79" s="104">
        <v>382</v>
      </c>
      <c r="E79" s="104">
        <v>452</v>
      </c>
      <c r="F79" s="104">
        <v>834</v>
      </c>
      <c r="H79" s="185"/>
      <c r="I79" s="168" t="s">
        <v>110</v>
      </c>
      <c r="J79" s="104">
        <v>408</v>
      </c>
      <c r="K79" s="104">
        <v>287</v>
      </c>
      <c r="L79" s="104">
        <v>375</v>
      </c>
      <c r="M79" s="104">
        <v>662</v>
      </c>
    </row>
    <row r="80" spans="1:13" x14ac:dyDescent="0.15">
      <c r="A80" s="179"/>
      <c r="B80" s="3" t="s">
        <v>59</v>
      </c>
      <c r="C80" s="165">
        <v>323</v>
      </c>
      <c r="D80" s="165">
        <v>301</v>
      </c>
      <c r="E80" s="165">
        <v>334</v>
      </c>
      <c r="F80" s="165">
        <v>635</v>
      </c>
      <c r="H80" s="185"/>
      <c r="I80" s="156" t="s">
        <v>113</v>
      </c>
      <c r="J80" s="104">
        <v>306</v>
      </c>
      <c r="K80" s="104">
        <v>282</v>
      </c>
      <c r="L80" s="104">
        <v>318</v>
      </c>
      <c r="M80" s="104">
        <v>600</v>
      </c>
    </row>
    <row r="81" spans="1:13" x14ac:dyDescent="0.15">
      <c r="A81" s="179"/>
      <c r="B81" s="3" t="s">
        <v>62</v>
      </c>
      <c r="C81" s="166">
        <v>617</v>
      </c>
      <c r="D81" s="166">
        <v>585</v>
      </c>
      <c r="E81" s="166">
        <v>671</v>
      </c>
      <c r="F81" s="166">
        <v>1256</v>
      </c>
      <c r="H81" s="185"/>
      <c r="I81" s="156" t="s">
        <v>115</v>
      </c>
      <c r="J81" s="104">
        <v>48</v>
      </c>
      <c r="K81" s="104">
        <v>35</v>
      </c>
      <c r="L81" s="104">
        <v>37</v>
      </c>
      <c r="M81" s="104">
        <v>72</v>
      </c>
    </row>
    <row r="82" spans="1:13" x14ac:dyDescent="0.15">
      <c r="A82" s="179"/>
      <c r="B82" s="3" t="s">
        <v>65</v>
      </c>
      <c r="C82" s="166">
        <v>11</v>
      </c>
      <c r="D82" s="166">
        <v>5</v>
      </c>
      <c r="E82" s="166">
        <v>8</v>
      </c>
      <c r="F82" s="166">
        <v>13</v>
      </c>
      <c r="H82" s="186"/>
      <c r="I82" s="169" t="s">
        <v>187</v>
      </c>
      <c r="J82" s="12">
        <f>SUM(J76:J81)</f>
        <v>1437</v>
      </c>
      <c r="K82" s="12">
        <f>SUM(K76:K81)</f>
        <v>1183</v>
      </c>
      <c r="L82" s="12">
        <f>SUM(L76:L81)</f>
        <v>1429</v>
      </c>
      <c r="M82" s="12">
        <f>SUM(M76:M81)</f>
        <v>2612</v>
      </c>
    </row>
    <row r="83" spans="1:13" x14ac:dyDescent="0.15">
      <c r="A83" s="179"/>
      <c r="B83" s="3" t="s">
        <v>68</v>
      </c>
      <c r="C83" s="166">
        <v>482</v>
      </c>
      <c r="D83" s="166">
        <v>584</v>
      </c>
      <c r="E83" s="166">
        <v>593</v>
      </c>
      <c r="F83" s="166">
        <v>1177</v>
      </c>
    </row>
    <row r="84" spans="1:13" x14ac:dyDescent="0.15">
      <c r="A84" s="179"/>
      <c r="B84" s="3" t="s">
        <v>73</v>
      </c>
      <c r="C84" s="166">
        <v>191</v>
      </c>
      <c r="D84" s="166">
        <v>183</v>
      </c>
      <c r="E84" s="166">
        <v>223</v>
      </c>
      <c r="F84" s="166">
        <v>406</v>
      </c>
    </row>
    <row r="85" spans="1:13" x14ac:dyDescent="0.15">
      <c r="A85" s="179"/>
      <c r="B85" s="3" t="s">
        <v>76</v>
      </c>
      <c r="C85" s="166">
        <v>400</v>
      </c>
      <c r="D85" s="166">
        <v>411</v>
      </c>
      <c r="E85" s="166">
        <v>483</v>
      </c>
      <c r="F85" s="166">
        <v>894</v>
      </c>
      <c r="I85" s="3"/>
      <c r="J85" s="30" t="s">
        <v>3</v>
      </c>
      <c r="K85" s="30" t="s">
        <v>4</v>
      </c>
      <c r="L85" s="30" t="s">
        <v>5</v>
      </c>
      <c r="M85" s="30" t="s">
        <v>6</v>
      </c>
    </row>
    <row r="86" spans="1:13" x14ac:dyDescent="0.15">
      <c r="A86" s="179"/>
      <c r="B86" s="3" t="s">
        <v>82</v>
      </c>
      <c r="C86" s="166">
        <v>141</v>
      </c>
      <c r="D86" s="166">
        <v>164</v>
      </c>
      <c r="E86" s="166">
        <v>186</v>
      </c>
      <c r="F86" s="166">
        <v>350</v>
      </c>
      <c r="I86" s="18" t="s">
        <v>196</v>
      </c>
      <c r="J86" s="12">
        <f>SUM(C28,C51,C60,C73,C90,C104,J24,J34,J51,J64,J73,J82)</f>
        <v>24058</v>
      </c>
      <c r="K86" s="12">
        <f>SUM(D28,D51,D60,D73,D90,D104,K24,K34,K51,K64,K73,K82)</f>
        <v>23057</v>
      </c>
      <c r="L86" s="12">
        <f>SUM(E28,E51,E60,E73,E90,E104,L24,L34,L51,L64,L73,L82)</f>
        <v>25644</v>
      </c>
      <c r="M86" s="12">
        <f>SUM(F28,F51,F60,F73,F90,F104,M24,M34,M51,M64,M73,M82)</f>
        <v>48701</v>
      </c>
    </row>
    <row r="87" spans="1:13" x14ac:dyDescent="0.15">
      <c r="A87" s="179"/>
      <c r="B87" s="3" t="s">
        <v>85</v>
      </c>
      <c r="C87" s="166">
        <v>231</v>
      </c>
      <c r="D87" s="166">
        <v>297</v>
      </c>
      <c r="E87" s="166">
        <v>275</v>
      </c>
      <c r="F87" s="166">
        <v>572</v>
      </c>
    </row>
    <row r="88" spans="1:13" x14ac:dyDescent="0.15">
      <c r="A88" s="179"/>
      <c r="B88" s="3" t="s">
        <v>194</v>
      </c>
      <c r="C88" s="166">
        <v>121</v>
      </c>
      <c r="D88" s="166">
        <v>62</v>
      </c>
      <c r="E88" s="166">
        <v>59</v>
      </c>
      <c r="F88" s="166">
        <v>121</v>
      </c>
    </row>
    <row r="89" spans="1:13" x14ac:dyDescent="0.15">
      <c r="A89" s="179"/>
      <c r="B89" s="3" t="s">
        <v>195</v>
      </c>
      <c r="C89" s="166">
        <v>10</v>
      </c>
      <c r="D89" s="166">
        <v>2</v>
      </c>
      <c r="E89" s="166">
        <v>8</v>
      </c>
      <c r="F89" s="166">
        <v>10</v>
      </c>
    </row>
    <row r="90" spans="1:13" x14ac:dyDescent="0.15">
      <c r="A90" s="180"/>
      <c r="B90" s="161" t="s">
        <v>187</v>
      </c>
      <c r="C90" s="166">
        <f>SUM(C76:C89)</f>
        <v>4250</v>
      </c>
      <c r="D90" s="166">
        <f>SUM(D76:D89)</f>
        <v>4182</v>
      </c>
      <c r="E90" s="166">
        <f>SUM(E76:E89)</f>
        <v>4753</v>
      </c>
      <c r="F90" s="166">
        <f>SUM(F76:F89)</f>
        <v>8935</v>
      </c>
    </row>
    <row r="92" spans="1:13" ht="13.5" customHeight="1" x14ac:dyDescent="0.15">
      <c r="A92" s="160" t="s">
        <v>172</v>
      </c>
      <c r="B92" s="29" t="s">
        <v>139</v>
      </c>
      <c r="C92" s="29" t="s">
        <v>3</v>
      </c>
      <c r="D92" s="29" t="s">
        <v>4</v>
      </c>
      <c r="E92" s="29" t="s">
        <v>5</v>
      </c>
      <c r="F92" s="29" t="s">
        <v>6</v>
      </c>
    </row>
    <row r="93" spans="1:13" ht="13.5" customHeight="1" x14ac:dyDescent="0.15">
      <c r="A93" s="178" t="s">
        <v>179</v>
      </c>
      <c r="B93" s="3" t="s">
        <v>94</v>
      </c>
      <c r="C93" s="104">
        <v>206</v>
      </c>
      <c r="D93" s="104">
        <v>209</v>
      </c>
      <c r="E93" s="104">
        <v>196</v>
      </c>
      <c r="F93" s="104">
        <v>405</v>
      </c>
    </row>
    <row r="94" spans="1:13" ht="13.5" customHeight="1" x14ac:dyDescent="0.15">
      <c r="A94" s="179"/>
      <c r="B94" s="3" t="s">
        <v>97</v>
      </c>
      <c r="C94" s="104">
        <v>215</v>
      </c>
      <c r="D94" s="104">
        <v>194</v>
      </c>
      <c r="E94" s="104">
        <v>244</v>
      </c>
      <c r="F94" s="104">
        <v>438</v>
      </c>
    </row>
    <row r="95" spans="1:13" x14ac:dyDescent="0.15">
      <c r="A95" s="179"/>
      <c r="B95" s="3" t="s">
        <v>100</v>
      </c>
      <c r="C95" s="104">
        <v>129</v>
      </c>
      <c r="D95" s="104">
        <v>134</v>
      </c>
      <c r="E95" s="104">
        <v>155</v>
      </c>
      <c r="F95" s="104">
        <v>289</v>
      </c>
    </row>
    <row r="96" spans="1:13" x14ac:dyDescent="0.15">
      <c r="A96" s="179"/>
      <c r="B96" s="3" t="s">
        <v>103</v>
      </c>
      <c r="C96" s="104">
        <v>137</v>
      </c>
      <c r="D96" s="104">
        <v>156</v>
      </c>
      <c r="E96" s="104">
        <v>163</v>
      </c>
      <c r="F96" s="104">
        <v>319</v>
      </c>
    </row>
    <row r="97" spans="1:6" x14ac:dyDescent="0.15">
      <c r="A97" s="179"/>
      <c r="B97" s="3" t="s">
        <v>140</v>
      </c>
      <c r="C97" s="104">
        <v>132</v>
      </c>
      <c r="D97" s="104">
        <v>145</v>
      </c>
      <c r="E97" s="104">
        <v>149</v>
      </c>
      <c r="F97" s="104">
        <v>294</v>
      </c>
    </row>
    <row r="98" spans="1:6" x14ac:dyDescent="0.15">
      <c r="A98" s="179"/>
      <c r="B98" s="3" t="s">
        <v>57</v>
      </c>
      <c r="C98" s="104">
        <v>118</v>
      </c>
      <c r="D98" s="104">
        <v>109</v>
      </c>
      <c r="E98" s="104">
        <v>113</v>
      </c>
      <c r="F98" s="104">
        <v>222</v>
      </c>
    </row>
    <row r="99" spans="1:6" ht="13.5" customHeight="1" x14ac:dyDescent="0.15">
      <c r="A99" s="179"/>
      <c r="B99" s="3" t="s">
        <v>60</v>
      </c>
      <c r="C99" s="104">
        <v>410</v>
      </c>
      <c r="D99" s="104">
        <v>422</v>
      </c>
      <c r="E99" s="104">
        <v>430</v>
      </c>
      <c r="F99" s="104">
        <v>852</v>
      </c>
    </row>
    <row r="100" spans="1:6" x14ac:dyDescent="0.15">
      <c r="A100" s="179"/>
      <c r="B100" s="3" t="s">
        <v>63</v>
      </c>
      <c r="C100" s="104">
        <v>341</v>
      </c>
      <c r="D100" s="104">
        <v>301</v>
      </c>
      <c r="E100" s="104">
        <v>346</v>
      </c>
      <c r="F100" s="104">
        <v>647</v>
      </c>
    </row>
    <row r="101" spans="1:6" x14ac:dyDescent="0.15">
      <c r="A101" s="179"/>
      <c r="B101" s="3" t="s">
        <v>66</v>
      </c>
      <c r="C101" s="104">
        <v>229</v>
      </c>
      <c r="D101" s="104">
        <v>297</v>
      </c>
      <c r="E101" s="104">
        <v>315</v>
      </c>
      <c r="F101" s="104">
        <v>612</v>
      </c>
    </row>
    <row r="102" spans="1:6" x14ac:dyDescent="0.15">
      <c r="A102" s="179"/>
      <c r="B102" s="3" t="s">
        <v>142</v>
      </c>
      <c r="C102" s="104">
        <v>137</v>
      </c>
      <c r="D102" s="104">
        <v>149</v>
      </c>
      <c r="E102" s="104">
        <v>157</v>
      </c>
      <c r="F102" s="104">
        <v>306</v>
      </c>
    </row>
    <row r="103" spans="1:6" x14ac:dyDescent="0.15">
      <c r="A103" s="179"/>
      <c r="B103" s="3" t="s">
        <v>71</v>
      </c>
      <c r="C103" s="166">
        <v>129</v>
      </c>
      <c r="D103" s="166">
        <v>119</v>
      </c>
      <c r="E103" s="166">
        <v>140</v>
      </c>
      <c r="F103" s="166">
        <v>259</v>
      </c>
    </row>
    <row r="104" spans="1:6" x14ac:dyDescent="0.15">
      <c r="A104" s="180"/>
      <c r="B104" s="161" t="s">
        <v>187</v>
      </c>
      <c r="C104" s="12">
        <f>SUM(C93:C103)</f>
        <v>2183</v>
      </c>
      <c r="D104" s="12">
        <f>SUM(D93:D103)</f>
        <v>2235</v>
      </c>
      <c r="E104" s="12">
        <f>SUM(E93:E103)</f>
        <v>2408</v>
      </c>
      <c r="F104" s="12">
        <f>SUM(F93:F103)</f>
        <v>4643</v>
      </c>
    </row>
    <row r="116" ht="13.5" customHeight="1" x14ac:dyDescent="0.15"/>
    <row r="136" ht="13.5" customHeight="1" x14ac:dyDescent="0.15"/>
    <row r="145" spans="1:1" ht="13.5" customHeight="1" x14ac:dyDescent="0.15">
      <c r="A145" s="11"/>
    </row>
    <row r="169" ht="13.5" customHeight="1" x14ac:dyDescent="0.15"/>
    <row r="181" ht="13.5" customHeight="1" x14ac:dyDescent="0.15"/>
    <row r="189" ht="13.5" customHeight="1" x14ac:dyDescent="0.15"/>
  </sheetData>
  <mergeCells count="13">
    <mergeCell ref="E1:G1"/>
    <mergeCell ref="H67:H73"/>
    <mergeCell ref="H76:H82"/>
    <mergeCell ref="H27:H34"/>
    <mergeCell ref="H37:H51"/>
    <mergeCell ref="H10:H24"/>
    <mergeCell ref="H54:H64"/>
    <mergeCell ref="A93:A104"/>
    <mergeCell ref="A76:A90"/>
    <mergeCell ref="A63:A73"/>
    <mergeCell ref="A54:A60"/>
    <mergeCell ref="A10:A28"/>
    <mergeCell ref="A31:A51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8" scale="81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X32"/>
  <sheetViews>
    <sheetView view="pageBreakPreview" zoomScaleNormal="100" zoomScaleSheetLayoutView="100" workbookViewId="0"/>
  </sheetViews>
  <sheetFormatPr defaultRowHeight="13.5" x14ac:dyDescent="0.15"/>
  <cols>
    <col min="1" max="20" width="7.625" customWidth="1"/>
    <col min="21" max="23" width="6.875" bestFit="1" customWidth="1"/>
  </cols>
  <sheetData>
    <row r="1" spans="1:20" x14ac:dyDescent="0.15">
      <c r="A1" t="s">
        <v>175</v>
      </c>
      <c r="F1" s="189">
        <f>総人口・年齢階層別人口・地区別人口!D1</f>
        <v>45808</v>
      </c>
      <c r="G1" s="189"/>
      <c r="H1" s="189"/>
      <c r="I1" s="189"/>
      <c r="J1" s="189"/>
    </row>
    <row r="3" spans="1:20" ht="15.6" customHeight="1" x14ac:dyDescent="0.15">
      <c r="A3" s="23" t="s">
        <v>331</v>
      </c>
      <c r="B3" s="23" t="s">
        <v>4</v>
      </c>
      <c r="C3" s="23" t="s">
        <v>5</v>
      </c>
      <c r="D3" s="23" t="s">
        <v>6</v>
      </c>
      <c r="E3" s="23" t="s">
        <v>331</v>
      </c>
      <c r="F3" s="23" t="s">
        <v>4</v>
      </c>
      <c r="G3" s="23" t="s">
        <v>5</v>
      </c>
      <c r="H3" s="23" t="s">
        <v>6</v>
      </c>
      <c r="I3" s="23" t="s">
        <v>331</v>
      </c>
      <c r="J3" s="23" t="s">
        <v>4</v>
      </c>
      <c r="K3" s="23" t="s">
        <v>5</v>
      </c>
      <c r="L3" s="23" t="s">
        <v>6</v>
      </c>
      <c r="M3" s="23" t="s">
        <v>331</v>
      </c>
      <c r="N3" s="23" t="s">
        <v>4</v>
      </c>
      <c r="O3" s="23" t="s">
        <v>5</v>
      </c>
      <c r="P3" s="23" t="s">
        <v>6</v>
      </c>
      <c r="Q3" s="26" t="s">
        <v>331</v>
      </c>
      <c r="R3" s="23" t="s">
        <v>4</v>
      </c>
      <c r="S3" s="23" t="s">
        <v>5</v>
      </c>
      <c r="T3" s="23" t="s">
        <v>6</v>
      </c>
    </row>
    <row r="4" spans="1:20" ht="15.6" customHeight="1" x14ac:dyDescent="0.15">
      <c r="A4" s="19">
        <v>0</v>
      </c>
      <c r="B4" s="3">
        <v>109</v>
      </c>
      <c r="C4" s="3">
        <v>130</v>
      </c>
      <c r="D4" s="3">
        <v>239</v>
      </c>
      <c r="E4" s="19">
        <v>25</v>
      </c>
      <c r="F4" s="3">
        <v>184</v>
      </c>
      <c r="G4" s="3">
        <v>189</v>
      </c>
      <c r="H4" s="3">
        <v>373</v>
      </c>
      <c r="I4" s="19">
        <v>50</v>
      </c>
      <c r="J4" s="3">
        <v>309</v>
      </c>
      <c r="K4" s="3">
        <v>373</v>
      </c>
      <c r="L4" s="3">
        <v>682</v>
      </c>
      <c r="M4" s="19">
        <v>75</v>
      </c>
      <c r="N4" s="3">
        <v>471</v>
      </c>
      <c r="O4" s="3">
        <v>519</v>
      </c>
      <c r="P4" s="3">
        <v>990</v>
      </c>
      <c r="Q4" s="19">
        <v>100</v>
      </c>
      <c r="R4" s="3">
        <v>5</v>
      </c>
      <c r="S4" s="3">
        <v>27</v>
      </c>
      <c r="T4" s="3">
        <v>32</v>
      </c>
    </row>
    <row r="5" spans="1:20" ht="15.6" customHeight="1" x14ac:dyDescent="0.15">
      <c r="A5" s="19">
        <v>1</v>
      </c>
      <c r="B5" s="3">
        <v>132</v>
      </c>
      <c r="C5" s="3">
        <v>131</v>
      </c>
      <c r="D5" s="3">
        <v>263</v>
      </c>
      <c r="E5" s="19">
        <v>26</v>
      </c>
      <c r="F5" s="3">
        <v>180</v>
      </c>
      <c r="G5" s="3">
        <v>175</v>
      </c>
      <c r="H5" s="3">
        <v>355</v>
      </c>
      <c r="I5" s="19">
        <v>51</v>
      </c>
      <c r="J5" s="3">
        <v>311</v>
      </c>
      <c r="K5" s="3">
        <v>324</v>
      </c>
      <c r="L5" s="3">
        <v>635</v>
      </c>
      <c r="M5" s="19">
        <v>76</v>
      </c>
      <c r="N5" s="3">
        <v>436</v>
      </c>
      <c r="O5" s="3">
        <v>538</v>
      </c>
      <c r="P5" s="3">
        <v>974</v>
      </c>
      <c r="Q5" s="19">
        <v>101</v>
      </c>
      <c r="R5" s="3">
        <v>3</v>
      </c>
      <c r="S5" s="3">
        <v>17</v>
      </c>
      <c r="T5" s="3">
        <v>20</v>
      </c>
    </row>
    <row r="6" spans="1:20" ht="15.6" customHeight="1" x14ac:dyDescent="0.15">
      <c r="A6" s="19">
        <v>2</v>
      </c>
      <c r="B6" s="3">
        <v>154</v>
      </c>
      <c r="C6" s="3">
        <v>133</v>
      </c>
      <c r="D6" s="3">
        <v>287</v>
      </c>
      <c r="E6" s="19">
        <v>27</v>
      </c>
      <c r="F6" s="3">
        <v>163</v>
      </c>
      <c r="G6" s="3">
        <v>182</v>
      </c>
      <c r="H6" s="3">
        <v>345</v>
      </c>
      <c r="I6" s="19">
        <v>52</v>
      </c>
      <c r="J6" s="3">
        <v>338</v>
      </c>
      <c r="K6" s="3">
        <v>336</v>
      </c>
      <c r="L6" s="3">
        <v>674</v>
      </c>
      <c r="M6" s="19">
        <v>77</v>
      </c>
      <c r="N6" s="3">
        <v>440</v>
      </c>
      <c r="O6" s="3">
        <v>516</v>
      </c>
      <c r="P6" s="3">
        <v>956</v>
      </c>
      <c r="Q6" s="19">
        <v>102</v>
      </c>
      <c r="R6" s="3">
        <v>2</v>
      </c>
      <c r="S6" s="3">
        <v>13</v>
      </c>
      <c r="T6" s="3">
        <v>15</v>
      </c>
    </row>
    <row r="7" spans="1:20" ht="15.6" customHeight="1" x14ac:dyDescent="0.15">
      <c r="A7" s="19">
        <v>3</v>
      </c>
      <c r="B7" s="3">
        <v>162</v>
      </c>
      <c r="C7" s="3">
        <v>153</v>
      </c>
      <c r="D7" s="3">
        <v>315</v>
      </c>
      <c r="E7" s="19">
        <v>28</v>
      </c>
      <c r="F7" s="3">
        <v>219</v>
      </c>
      <c r="G7" s="3">
        <v>156</v>
      </c>
      <c r="H7" s="3">
        <v>375</v>
      </c>
      <c r="I7" s="19">
        <v>53</v>
      </c>
      <c r="J7" s="3">
        <v>336</v>
      </c>
      <c r="K7" s="3">
        <v>310</v>
      </c>
      <c r="L7" s="3">
        <v>646</v>
      </c>
      <c r="M7" s="19">
        <v>78</v>
      </c>
      <c r="N7" s="3">
        <v>343</v>
      </c>
      <c r="O7" s="3">
        <v>405</v>
      </c>
      <c r="P7" s="3">
        <v>748</v>
      </c>
      <c r="Q7" s="19">
        <v>103</v>
      </c>
      <c r="R7" s="3">
        <v>0</v>
      </c>
      <c r="S7" s="3">
        <v>7</v>
      </c>
      <c r="T7" s="3">
        <v>7</v>
      </c>
    </row>
    <row r="8" spans="1:20" ht="15.6" customHeight="1" x14ac:dyDescent="0.15">
      <c r="A8" s="19">
        <v>4</v>
      </c>
      <c r="B8" s="3">
        <v>183</v>
      </c>
      <c r="C8" s="3">
        <v>162</v>
      </c>
      <c r="D8" s="3">
        <v>345</v>
      </c>
      <c r="E8" s="19">
        <v>29</v>
      </c>
      <c r="F8" s="3">
        <v>197</v>
      </c>
      <c r="G8" s="3">
        <v>170</v>
      </c>
      <c r="H8" s="3">
        <v>367</v>
      </c>
      <c r="I8" s="19">
        <v>54</v>
      </c>
      <c r="J8" s="3">
        <v>281</v>
      </c>
      <c r="K8" s="3">
        <v>299</v>
      </c>
      <c r="L8" s="3">
        <v>580</v>
      </c>
      <c r="M8" s="19">
        <v>79</v>
      </c>
      <c r="N8" s="3">
        <v>165</v>
      </c>
      <c r="O8" s="3">
        <v>247</v>
      </c>
      <c r="P8" s="3">
        <v>412</v>
      </c>
      <c r="Q8" s="19">
        <v>104</v>
      </c>
      <c r="R8" s="3">
        <v>0</v>
      </c>
      <c r="S8" s="3">
        <v>6</v>
      </c>
      <c r="T8" s="3">
        <v>6</v>
      </c>
    </row>
    <row r="9" spans="1:20" ht="15.6" customHeight="1" x14ac:dyDescent="0.15">
      <c r="A9" s="19">
        <v>5</v>
      </c>
      <c r="B9" s="3">
        <v>172</v>
      </c>
      <c r="C9" s="3">
        <v>178</v>
      </c>
      <c r="D9" s="3">
        <v>350</v>
      </c>
      <c r="E9" s="19">
        <v>30</v>
      </c>
      <c r="F9" s="3">
        <v>179</v>
      </c>
      <c r="G9" s="3">
        <v>180</v>
      </c>
      <c r="H9" s="3">
        <v>359</v>
      </c>
      <c r="I9" s="19">
        <v>55</v>
      </c>
      <c r="J9" s="3">
        <v>309</v>
      </c>
      <c r="K9" s="3">
        <v>275</v>
      </c>
      <c r="L9" s="3">
        <v>584</v>
      </c>
      <c r="M9" s="19">
        <v>80</v>
      </c>
      <c r="N9" s="3">
        <v>225</v>
      </c>
      <c r="O9" s="3">
        <v>305</v>
      </c>
      <c r="P9" s="3">
        <v>530</v>
      </c>
      <c r="Q9" s="19">
        <v>105</v>
      </c>
      <c r="R9" s="3">
        <v>0</v>
      </c>
      <c r="S9" s="3">
        <v>2</v>
      </c>
      <c r="T9" s="3">
        <v>2</v>
      </c>
    </row>
    <row r="10" spans="1:20" ht="15.6" customHeight="1" x14ac:dyDescent="0.15">
      <c r="A10" s="19">
        <v>6</v>
      </c>
      <c r="B10" s="3">
        <v>198</v>
      </c>
      <c r="C10" s="3">
        <v>179</v>
      </c>
      <c r="D10" s="3">
        <v>377</v>
      </c>
      <c r="E10" s="19">
        <v>31</v>
      </c>
      <c r="F10" s="3">
        <v>172</v>
      </c>
      <c r="G10" s="3">
        <v>192</v>
      </c>
      <c r="H10" s="3">
        <v>364</v>
      </c>
      <c r="I10" s="19">
        <v>56</v>
      </c>
      <c r="J10" s="3">
        <v>272</v>
      </c>
      <c r="K10" s="3">
        <v>284</v>
      </c>
      <c r="L10" s="3">
        <v>556</v>
      </c>
      <c r="M10" s="19">
        <v>81</v>
      </c>
      <c r="N10" s="3">
        <v>249</v>
      </c>
      <c r="O10" s="3">
        <v>332</v>
      </c>
      <c r="P10" s="3">
        <v>581</v>
      </c>
      <c r="Q10" s="19">
        <v>106</v>
      </c>
      <c r="R10" s="3">
        <v>0</v>
      </c>
      <c r="S10" s="3">
        <v>2</v>
      </c>
      <c r="T10" s="3">
        <v>2</v>
      </c>
    </row>
    <row r="11" spans="1:20" ht="15.6" customHeight="1" x14ac:dyDescent="0.15">
      <c r="A11" s="19">
        <v>7</v>
      </c>
      <c r="B11" s="3">
        <v>215</v>
      </c>
      <c r="C11" s="3">
        <v>214</v>
      </c>
      <c r="D11" s="3">
        <v>429</v>
      </c>
      <c r="E11" s="19">
        <v>32</v>
      </c>
      <c r="F11" s="3">
        <v>222</v>
      </c>
      <c r="G11" s="3">
        <v>186</v>
      </c>
      <c r="H11" s="3">
        <v>408</v>
      </c>
      <c r="I11" s="19">
        <v>57</v>
      </c>
      <c r="J11" s="3">
        <v>270</v>
      </c>
      <c r="K11" s="3">
        <v>284</v>
      </c>
      <c r="L11" s="3">
        <v>554</v>
      </c>
      <c r="M11" s="19">
        <v>82</v>
      </c>
      <c r="N11" s="3">
        <v>215</v>
      </c>
      <c r="O11" s="3">
        <v>320</v>
      </c>
      <c r="P11" s="3">
        <v>535</v>
      </c>
      <c r="Q11" s="19">
        <v>107</v>
      </c>
      <c r="R11" s="3">
        <v>0</v>
      </c>
      <c r="S11" s="3">
        <v>0</v>
      </c>
      <c r="T11" s="3">
        <v>0</v>
      </c>
    </row>
    <row r="12" spans="1:20" ht="15.6" customHeight="1" x14ac:dyDescent="0.15">
      <c r="A12" s="19">
        <v>8</v>
      </c>
      <c r="B12" s="3">
        <v>196</v>
      </c>
      <c r="C12" s="3">
        <v>208</v>
      </c>
      <c r="D12" s="3">
        <v>404</v>
      </c>
      <c r="E12" s="19">
        <v>33</v>
      </c>
      <c r="F12" s="3">
        <v>197</v>
      </c>
      <c r="G12" s="3">
        <v>187</v>
      </c>
      <c r="H12" s="3">
        <v>384</v>
      </c>
      <c r="I12" s="19">
        <v>58</v>
      </c>
      <c r="J12" s="3">
        <v>249</v>
      </c>
      <c r="K12" s="3">
        <v>286</v>
      </c>
      <c r="L12" s="3">
        <v>535</v>
      </c>
      <c r="M12" s="19">
        <v>83</v>
      </c>
      <c r="N12" s="3">
        <v>222</v>
      </c>
      <c r="O12" s="3">
        <v>311</v>
      </c>
      <c r="P12" s="3">
        <v>533</v>
      </c>
      <c r="Q12" s="19">
        <v>108</v>
      </c>
      <c r="R12" s="3">
        <v>0</v>
      </c>
      <c r="S12" s="3">
        <v>0</v>
      </c>
      <c r="T12" s="3">
        <v>0</v>
      </c>
    </row>
    <row r="13" spans="1:20" ht="15.6" customHeight="1" x14ac:dyDescent="0.15">
      <c r="A13" s="19">
        <v>9</v>
      </c>
      <c r="B13" s="3">
        <v>221</v>
      </c>
      <c r="C13" s="3">
        <v>215</v>
      </c>
      <c r="D13" s="3">
        <v>436</v>
      </c>
      <c r="E13" s="19">
        <v>34</v>
      </c>
      <c r="F13" s="3">
        <v>190</v>
      </c>
      <c r="G13" s="3">
        <v>179</v>
      </c>
      <c r="H13" s="3">
        <v>369</v>
      </c>
      <c r="I13" s="19">
        <v>59</v>
      </c>
      <c r="J13" s="3">
        <v>233</v>
      </c>
      <c r="K13" s="3">
        <v>260</v>
      </c>
      <c r="L13" s="3">
        <v>493</v>
      </c>
      <c r="M13" s="19">
        <v>84</v>
      </c>
      <c r="N13" s="3">
        <v>214</v>
      </c>
      <c r="O13" s="3">
        <v>306</v>
      </c>
      <c r="P13" s="3">
        <v>520</v>
      </c>
      <c r="Q13" s="19">
        <v>109</v>
      </c>
      <c r="R13" s="3">
        <v>0</v>
      </c>
      <c r="S13" s="3">
        <v>0</v>
      </c>
      <c r="T13" s="3">
        <v>0</v>
      </c>
    </row>
    <row r="14" spans="1:20" ht="15.6" customHeight="1" x14ac:dyDescent="0.15">
      <c r="A14" s="19">
        <v>10</v>
      </c>
      <c r="B14" s="3">
        <v>237</v>
      </c>
      <c r="C14" s="3">
        <v>212</v>
      </c>
      <c r="D14" s="3">
        <v>449</v>
      </c>
      <c r="E14" s="19">
        <v>35</v>
      </c>
      <c r="F14" s="3">
        <v>222</v>
      </c>
      <c r="G14" s="3">
        <v>193</v>
      </c>
      <c r="H14" s="3">
        <v>415</v>
      </c>
      <c r="I14" s="19">
        <v>60</v>
      </c>
      <c r="J14" s="3">
        <v>252</v>
      </c>
      <c r="K14" s="3">
        <v>276</v>
      </c>
      <c r="L14" s="3">
        <v>528</v>
      </c>
      <c r="M14" s="19">
        <v>85</v>
      </c>
      <c r="N14" s="3">
        <v>157</v>
      </c>
      <c r="O14" s="3">
        <v>291</v>
      </c>
      <c r="P14" s="3">
        <v>448</v>
      </c>
      <c r="Q14" s="19">
        <v>110</v>
      </c>
      <c r="R14" s="3">
        <v>0</v>
      </c>
      <c r="S14" s="3">
        <v>0</v>
      </c>
      <c r="T14" s="3">
        <v>0</v>
      </c>
    </row>
    <row r="15" spans="1:20" ht="15.6" customHeight="1" x14ac:dyDescent="0.15">
      <c r="A15" s="19">
        <v>11</v>
      </c>
      <c r="B15" s="3">
        <v>203</v>
      </c>
      <c r="C15" s="3">
        <v>193</v>
      </c>
      <c r="D15" s="3">
        <v>396</v>
      </c>
      <c r="E15" s="19">
        <v>36</v>
      </c>
      <c r="F15" s="3">
        <v>218</v>
      </c>
      <c r="G15" s="3">
        <v>221</v>
      </c>
      <c r="H15" s="3">
        <v>439</v>
      </c>
      <c r="I15" s="19">
        <v>61</v>
      </c>
      <c r="J15" s="3">
        <v>264</v>
      </c>
      <c r="K15" s="3">
        <v>292</v>
      </c>
      <c r="L15" s="3">
        <v>556</v>
      </c>
      <c r="M15" s="19">
        <v>86</v>
      </c>
      <c r="N15" s="3">
        <v>154</v>
      </c>
      <c r="O15" s="3">
        <v>257</v>
      </c>
      <c r="P15" s="3">
        <v>411</v>
      </c>
      <c r="Q15" s="19">
        <v>111</v>
      </c>
      <c r="R15" s="3">
        <v>0</v>
      </c>
      <c r="S15" s="3">
        <v>0</v>
      </c>
      <c r="T15" s="3">
        <v>0</v>
      </c>
    </row>
    <row r="16" spans="1:20" ht="15.6" customHeight="1" x14ac:dyDescent="0.15">
      <c r="A16" s="19">
        <v>12</v>
      </c>
      <c r="B16" s="3">
        <v>227</v>
      </c>
      <c r="C16" s="3">
        <v>251</v>
      </c>
      <c r="D16" s="3">
        <v>478</v>
      </c>
      <c r="E16" s="19">
        <v>37</v>
      </c>
      <c r="F16" s="3">
        <v>222</v>
      </c>
      <c r="G16" s="3">
        <v>238</v>
      </c>
      <c r="H16" s="3">
        <v>460</v>
      </c>
      <c r="I16" s="19">
        <v>62</v>
      </c>
      <c r="J16" s="3">
        <v>257</v>
      </c>
      <c r="K16" s="3">
        <v>297</v>
      </c>
      <c r="L16" s="3">
        <v>554</v>
      </c>
      <c r="M16" s="19">
        <v>87</v>
      </c>
      <c r="N16" s="3">
        <v>151</v>
      </c>
      <c r="O16" s="3">
        <v>272</v>
      </c>
      <c r="P16" s="3">
        <v>423</v>
      </c>
      <c r="Q16" s="19">
        <v>112</v>
      </c>
      <c r="R16" s="3">
        <v>0</v>
      </c>
      <c r="S16" s="3">
        <v>0</v>
      </c>
      <c r="T16" s="3">
        <v>0</v>
      </c>
    </row>
    <row r="17" spans="1:24" ht="15.6" customHeight="1" x14ac:dyDescent="0.15">
      <c r="A17" s="19">
        <v>13</v>
      </c>
      <c r="B17" s="3">
        <v>226</v>
      </c>
      <c r="C17" s="3">
        <v>248</v>
      </c>
      <c r="D17" s="3">
        <v>474</v>
      </c>
      <c r="E17" s="19">
        <v>38</v>
      </c>
      <c r="F17" s="3">
        <v>254</v>
      </c>
      <c r="G17" s="3">
        <v>233</v>
      </c>
      <c r="H17" s="3">
        <v>487</v>
      </c>
      <c r="I17" s="19">
        <v>63</v>
      </c>
      <c r="J17" s="3">
        <v>278</v>
      </c>
      <c r="K17" s="3">
        <v>288</v>
      </c>
      <c r="L17" s="3">
        <v>566</v>
      </c>
      <c r="M17" s="19">
        <v>88</v>
      </c>
      <c r="N17" s="3">
        <v>145</v>
      </c>
      <c r="O17" s="3">
        <v>237</v>
      </c>
      <c r="P17" s="3">
        <v>382</v>
      </c>
      <c r="Q17" s="19">
        <v>113</v>
      </c>
      <c r="R17" s="3">
        <v>0</v>
      </c>
      <c r="S17" s="3">
        <v>0</v>
      </c>
      <c r="T17" s="3">
        <v>0</v>
      </c>
    </row>
    <row r="18" spans="1:24" ht="15.6" customHeight="1" x14ac:dyDescent="0.15">
      <c r="A18" s="19">
        <v>14</v>
      </c>
      <c r="B18" s="3">
        <v>227</v>
      </c>
      <c r="C18" s="3">
        <v>222</v>
      </c>
      <c r="D18" s="3">
        <v>449</v>
      </c>
      <c r="E18" s="19">
        <v>39</v>
      </c>
      <c r="F18" s="3">
        <v>272</v>
      </c>
      <c r="G18" s="3">
        <v>252</v>
      </c>
      <c r="H18" s="3">
        <v>524</v>
      </c>
      <c r="I18" s="19">
        <v>64</v>
      </c>
      <c r="J18" s="3">
        <v>257</v>
      </c>
      <c r="K18" s="3">
        <v>331</v>
      </c>
      <c r="L18" s="3">
        <v>588</v>
      </c>
      <c r="M18" s="19">
        <v>89</v>
      </c>
      <c r="N18" s="3">
        <v>107</v>
      </c>
      <c r="O18" s="3">
        <v>235</v>
      </c>
      <c r="P18" s="3">
        <v>342</v>
      </c>
      <c r="Q18" s="19">
        <v>114</v>
      </c>
      <c r="R18" s="3">
        <v>0</v>
      </c>
      <c r="S18" s="3">
        <v>0</v>
      </c>
      <c r="T18" s="3">
        <v>0</v>
      </c>
    </row>
    <row r="19" spans="1:24" ht="15.6" customHeight="1" x14ac:dyDescent="0.15">
      <c r="A19" s="19">
        <v>15</v>
      </c>
      <c r="B19" s="3">
        <v>251</v>
      </c>
      <c r="C19" s="3">
        <v>230</v>
      </c>
      <c r="D19" s="3">
        <v>481</v>
      </c>
      <c r="E19" s="19">
        <v>40</v>
      </c>
      <c r="F19" s="3">
        <v>288</v>
      </c>
      <c r="G19" s="3">
        <v>279</v>
      </c>
      <c r="H19" s="3">
        <v>567</v>
      </c>
      <c r="I19" s="19">
        <v>65</v>
      </c>
      <c r="J19" s="3">
        <v>301</v>
      </c>
      <c r="K19" s="3">
        <v>335</v>
      </c>
      <c r="L19" s="3">
        <v>636</v>
      </c>
      <c r="M19" s="19">
        <v>90</v>
      </c>
      <c r="N19" s="3">
        <v>81</v>
      </c>
      <c r="O19" s="3">
        <v>188</v>
      </c>
      <c r="P19" s="3">
        <v>269</v>
      </c>
      <c r="Q19" s="19">
        <v>115</v>
      </c>
      <c r="R19" s="3">
        <v>0</v>
      </c>
      <c r="S19" s="3">
        <v>0</v>
      </c>
      <c r="T19" s="3">
        <v>0</v>
      </c>
      <c r="V19" s="10"/>
      <c r="W19" s="10"/>
      <c r="X19" s="10"/>
    </row>
    <row r="20" spans="1:24" ht="15.6" customHeight="1" x14ac:dyDescent="0.15">
      <c r="A20" s="19">
        <v>16</v>
      </c>
      <c r="B20" s="3">
        <v>250</v>
      </c>
      <c r="C20" s="3">
        <v>211</v>
      </c>
      <c r="D20" s="3">
        <v>461</v>
      </c>
      <c r="E20" s="19">
        <v>41</v>
      </c>
      <c r="F20" s="3">
        <v>293</v>
      </c>
      <c r="G20" s="3">
        <v>289</v>
      </c>
      <c r="H20" s="3">
        <v>582</v>
      </c>
      <c r="I20" s="19">
        <v>66</v>
      </c>
      <c r="J20" s="3">
        <v>326</v>
      </c>
      <c r="K20" s="3">
        <v>374</v>
      </c>
      <c r="L20" s="3">
        <v>700</v>
      </c>
      <c r="M20" s="19">
        <v>91</v>
      </c>
      <c r="N20" s="3">
        <v>66</v>
      </c>
      <c r="O20" s="3">
        <v>182</v>
      </c>
      <c r="P20" s="3">
        <v>248</v>
      </c>
      <c r="Q20" s="19">
        <v>116</v>
      </c>
      <c r="R20" s="3">
        <v>0</v>
      </c>
      <c r="S20" s="3">
        <v>0</v>
      </c>
      <c r="T20" s="3">
        <v>0</v>
      </c>
      <c r="U20" s="10"/>
      <c r="V20" s="9"/>
      <c r="W20" s="9"/>
      <c r="X20" s="9"/>
    </row>
    <row r="21" spans="1:24" ht="15.6" customHeight="1" x14ac:dyDescent="0.15">
      <c r="A21" s="19">
        <v>17</v>
      </c>
      <c r="B21" s="3">
        <v>275</v>
      </c>
      <c r="C21" s="3">
        <v>203</v>
      </c>
      <c r="D21" s="3">
        <v>478</v>
      </c>
      <c r="E21" s="19">
        <v>42</v>
      </c>
      <c r="F21" s="3">
        <v>291</v>
      </c>
      <c r="G21" s="3">
        <v>298</v>
      </c>
      <c r="H21" s="3">
        <v>589</v>
      </c>
      <c r="I21" s="19">
        <v>67</v>
      </c>
      <c r="J21" s="3">
        <v>282</v>
      </c>
      <c r="K21" s="3">
        <v>356</v>
      </c>
      <c r="L21" s="3">
        <v>638</v>
      </c>
      <c r="M21" s="19">
        <v>92</v>
      </c>
      <c r="N21" s="3">
        <v>49</v>
      </c>
      <c r="O21" s="3">
        <v>166</v>
      </c>
      <c r="P21" s="3">
        <v>215</v>
      </c>
      <c r="Q21" s="19">
        <v>117</v>
      </c>
      <c r="R21" s="3">
        <v>0</v>
      </c>
      <c r="S21" s="3">
        <v>0</v>
      </c>
      <c r="T21" s="3">
        <v>0</v>
      </c>
    </row>
    <row r="22" spans="1:24" ht="15.6" customHeight="1" x14ac:dyDescent="0.15">
      <c r="A22" s="19">
        <v>18</v>
      </c>
      <c r="B22" s="3">
        <v>205</v>
      </c>
      <c r="C22" s="3">
        <v>204</v>
      </c>
      <c r="D22" s="3">
        <v>409</v>
      </c>
      <c r="E22" s="19">
        <v>43</v>
      </c>
      <c r="F22" s="3">
        <v>299</v>
      </c>
      <c r="G22" s="3">
        <v>277</v>
      </c>
      <c r="H22" s="3">
        <v>576</v>
      </c>
      <c r="I22" s="19">
        <v>68</v>
      </c>
      <c r="J22" s="3">
        <v>316</v>
      </c>
      <c r="K22" s="3">
        <v>355</v>
      </c>
      <c r="L22" s="3">
        <v>671</v>
      </c>
      <c r="M22" s="19">
        <v>93</v>
      </c>
      <c r="N22" s="3">
        <v>47</v>
      </c>
      <c r="O22" s="3">
        <v>150</v>
      </c>
      <c r="P22" s="3">
        <v>197</v>
      </c>
      <c r="Q22" s="19">
        <v>118</v>
      </c>
      <c r="R22" s="3">
        <v>0</v>
      </c>
      <c r="S22" s="3">
        <v>0</v>
      </c>
      <c r="T22" s="3">
        <v>0</v>
      </c>
    </row>
    <row r="23" spans="1:24" ht="15.6" customHeight="1" x14ac:dyDescent="0.15">
      <c r="A23" s="19">
        <v>19</v>
      </c>
      <c r="B23" s="3">
        <v>203</v>
      </c>
      <c r="C23" s="3">
        <v>214</v>
      </c>
      <c r="D23" s="3">
        <v>417</v>
      </c>
      <c r="E23" s="19">
        <v>44</v>
      </c>
      <c r="F23" s="3">
        <v>280</v>
      </c>
      <c r="G23" s="3">
        <v>292</v>
      </c>
      <c r="H23" s="3">
        <v>572</v>
      </c>
      <c r="I23" s="19">
        <v>69</v>
      </c>
      <c r="J23" s="3">
        <v>374</v>
      </c>
      <c r="K23" s="3">
        <v>392</v>
      </c>
      <c r="L23" s="3">
        <v>766</v>
      </c>
      <c r="M23" s="19">
        <v>94</v>
      </c>
      <c r="N23" s="3">
        <v>38</v>
      </c>
      <c r="O23" s="3">
        <v>114</v>
      </c>
      <c r="P23" s="3">
        <v>152</v>
      </c>
      <c r="Q23" s="20">
        <v>119</v>
      </c>
      <c r="R23" s="3">
        <v>0</v>
      </c>
      <c r="S23" s="3">
        <v>0</v>
      </c>
      <c r="T23" s="3">
        <v>0</v>
      </c>
    </row>
    <row r="24" spans="1:24" ht="15.6" customHeight="1" x14ac:dyDescent="0.15">
      <c r="A24" s="19">
        <v>20</v>
      </c>
      <c r="B24" s="3">
        <v>204</v>
      </c>
      <c r="C24" s="3">
        <v>191</v>
      </c>
      <c r="D24" s="3">
        <v>395</v>
      </c>
      <c r="E24" s="19">
        <v>45</v>
      </c>
      <c r="F24" s="3">
        <v>339</v>
      </c>
      <c r="G24" s="3">
        <v>299</v>
      </c>
      <c r="H24" s="3">
        <v>638</v>
      </c>
      <c r="I24" s="19">
        <v>70</v>
      </c>
      <c r="J24" s="3">
        <v>334</v>
      </c>
      <c r="K24" s="3">
        <v>389</v>
      </c>
      <c r="L24" s="3">
        <v>723</v>
      </c>
      <c r="M24" s="19">
        <v>95</v>
      </c>
      <c r="N24" s="3">
        <v>23</v>
      </c>
      <c r="O24" s="3">
        <v>90</v>
      </c>
      <c r="P24" s="3">
        <v>113</v>
      </c>
      <c r="Q24" s="20">
        <v>120</v>
      </c>
      <c r="R24" s="3">
        <v>0</v>
      </c>
      <c r="S24" s="3">
        <v>0</v>
      </c>
      <c r="T24" s="3">
        <v>0</v>
      </c>
    </row>
    <row r="25" spans="1:24" ht="15.6" customHeight="1" x14ac:dyDescent="0.15">
      <c r="A25" s="19">
        <v>21</v>
      </c>
      <c r="B25" s="3">
        <v>191</v>
      </c>
      <c r="C25" s="3">
        <v>178</v>
      </c>
      <c r="D25" s="3">
        <v>369</v>
      </c>
      <c r="E25" s="19">
        <v>46</v>
      </c>
      <c r="F25" s="3">
        <v>347</v>
      </c>
      <c r="G25" s="3">
        <v>322</v>
      </c>
      <c r="H25" s="3">
        <v>669</v>
      </c>
      <c r="I25" s="19">
        <v>71</v>
      </c>
      <c r="J25" s="3">
        <v>360</v>
      </c>
      <c r="K25" s="3">
        <v>444</v>
      </c>
      <c r="L25" s="3">
        <v>804</v>
      </c>
      <c r="M25" s="19">
        <v>96</v>
      </c>
      <c r="N25" s="3">
        <v>22</v>
      </c>
      <c r="O25" s="3">
        <v>91</v>
      </c>
      <c r="P25" s="3">
        <v>113</v>
      </c>
    </row>
    <row r="26" spans="1:24" ht="15.6" customHeight="1" x14ac:dyDescent="0.15">
      <c r="A26" s="19">
        <v>22</v>
      </c>
      <c r="B26" s="3">
        <v>189</v>
      </c>
      <c r="C26" s="3">
        <v>170</v>
      </c>
      <c r="D26" s="3">
        <v>359</v>
      </c>
      <c r="E26" s="19">
        <v>47</v>
      </c>
      <c r="F26" s="3">
        <v>341</v>
      </c>
      <c r="G26" s="3">
        <v>332</v>
      </c>
      <c r="H26" s="3">
        <v>673</v>
      </c>
      <c r="I26" s="19">
        <v>72</v>
      </c>
      <c r="J26" s="3">
        <v>427</v>
      </c>
      <c r="K26" s="3">
        <v>474</v>
      </c>
      <c r="L26" s="3">
        <v>901</v>
      </c>
      <c r="M26" s="19">
        <v>97</v>
      </c>
      <c r="N26" s="3">
        <v>10</v>
      </c>
      <c r="O26" s="3">
        <v>62</v>
      </c>
      <c r="P26" s="3">
        <v>72</v>
      </c>
    </row>
    <row r="27" spans="1:24" ht="15.6" customHeight="1" x14ac:dyDescent="0.15">
      <c r="A27" s="19">
        <v>23</v>
      </c>
      <c r="B27" s="3">
        <v>160</v>
      </c>
      <c r="C27" s="3">
        <v>162</v>
      </c>
      <c r="D27" s="3">
        <v>322</v>
      </c>
      <c r="E27" s="19">
        <v>48</v>
      </c>
      <c r="F27" s="3">
        <v>328</v>
      </c>
      <c r="G27" s="3">
        <v>329</v>
      </c>
      <c r="H27" s="3">
        <v>657</v>
      </c>
      <c r="I27" s="19">
        <v>73</v>
      </c>
      <c r="J27" s="3">
        <v>436</v>
      </c>
      <c r="K27" s="3">
        <v>483</v>
      </c>
      <c r="L27" s="3">
        <v>919</v>
      </c>
      <c r="M27" s="19">
        <v>98</v>
      </c>
      <c r="N27" s="3">
        <v>4</v>
      </c>
      <c r="O27" s="3">
        <v>43</v>
      </c>
      <c r="P27" s="3">
        <v>47</v>
      </c>
    </row>
    <row r="28" spans="1:24" ht="15.6" customHeight="1" x14ac:dyDescent="0.15">
      <c r="A28" s="19">
        <v>24</v>
      </c>
      <c r="B28" s="3">
        <v>173</v>
      </c>
      <c r="C28" s="3">
        <v>184</v>
      </c>
      <c r="D28" s="3">
        <v>357</v>
      </c>
      <c r="E28" s="19">
        <v>49</v>
      </c>
      <c r="F28" s="3">
        <v>348</v>
      </c>
      <c r="G28" s="3">
        <v>304</v>
      </c>
      <c r="H28" s="3">
        <v>652</v>
      </c>
      <c r="I28" s="19">
        <v>74</v>
      </c>
      <c r="J28" s="3">
        <v>429</v>
      </c>
      <c r="K28" s="3">
        <v>511</v>
      </c>
      <c r="L28" s="3">
        <v>940</v>
      </c>
      <c r="M28" s="19">
        <v>99</v>
      </c>
      <c r="N28" s="3">
        <v>4</v>
      </c>
      <c r="O28" s="3">
        <v>35</v>
      </c>
      <c r="P28" s="3">
        <v>39</v>
      </c>
    </row>
    <row r="31" spans="1:24" x14ac:dyDescent="0.15">
      <c r="N31" s="3"/>
      <c r="O31" s="30" t="s">
        <v>3</v>
      </c>
      <c r="P31" s="30" t="s">
        <v>4</v>
      </c>
      <c r="Q31" s="30" t="s">
        <v>5</v>
      </c>
      <c r="R31" s="30" t="s">
        <v>6</v>
      </c>
    </row>
    <row r="32" spans="1:24" x14ac:dyDescent="0.15">
      <c r="N32" s="18" t="s">
        <v>141</v>
      </c>
      <c r="O32" s="12">
        <f>人口・世帯数の推移!B5</f>
        <v>24058</v>
      </c>
      <c r="P32" s="12">
        <f>SUM(B4:B28,F4:F28,J4:J28,N4:N28,R4:R24)</f>
        <v>23057</v>
      </c>
      <c r="Q32" s="12">
        <f>SUM(C4:C28,G4:G28,K4:K28,O4:O28,S4:S24)</f>
        <v>25644</v>
      </c>
      <c r="R32" s="12">
        <f>SUM(D4:D28,H4:H28,L4:L28,P4:P28,T4:T24)</f>
        <v>48701</v>
      </c>
    </row>
  </sheetData>
  <mergeCells count="1">
    <mergeCell ref="F1:J1"/>
  </mergeCells>
  <phoneticPr fontId="3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6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U190"/>
  <sheetViews>
    <sheetView zoomScale="98" zoomScaleNormal="98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14.75" customWidth="1"/>
    <col min="2" max="3" width="8.375" customWidth="1"/>
    <col min="4" max="4" width="1.25" customWidth="1"/>
    <col min="5" max="10" width="8.375" customWidth="1"/>
    <col min="11" max="11" width="1.25" customWidth="1"/>
    <col min="12" max="21" width="8.375" customWidth="1"/>
  </cols>
  <sheetData>
    <row r="1" spans="1:21" x14ac:dyDescent="0.15">
      <c r="A1" s="1" t="s">
        <v>224</v>
      </c>
      <c r="B1" s="1"/>
      <c r="C1" s="1"/>
      <c r="D1" s="8"/>
      <c r="E1" s="1"/>
      <c r="F1" s="1"/>
      <c r="G1" s="1"/>
      <c r="Q1" s="198">
        <f>総人口・年齢階層別人口・地区別人口!D1</f>
        <v>45808</v>
      </c>
      <c r="R1" s="198"/>
      <c r="S1" s="198"/>
      <c r="T1" s="198"/>
      <c r="U1" s="198"/>
    </row>
    <row r="2" spans="1:21" ht="14.25" thickBot="1" x14ac:dyDescent="0.2"/>
    <row r="3" spans="1:21" x14ac:dyDescent="0.15">
      <c r="A3" s="195"/>
      <c r="B3" s="190" t="s">
        <v>222</v>
      </c>
      <c r="C3" s="191"/>
      <c r="E3" s="192" t="s">
        <v>223</v>
      </c>
      <c r="F3" s="193"/>
      <c r="G3" s="193"/>
      <c r="H3" s="193"/>
      <c r="I3" s="193"/>
      <c r="J3" s="194"/>
      <c r="L3" s="190" t="s">
        <v>345</v>
      </c>
      <c r="M3" s="200"/>
      <c r="N3" s="200"/>
      <c r="O3" s="200"/>
      <c r="P3" s="200"/>
      <c r="Q3" s="199" t="s">
        <v>346</v>
      </c>
      <c r="R3" s="200"/>
      <c r="S3" s="200"/>
      <c r="T3" s="200"/>
      <c r="U3" s="191"/>
    </row>
    <row r="4" spans="1:21" ht="21.75" thickBot="1" x14ac:dyDescent="0.2">
      <c r="A4" s="196"/>
      <c r="B4" s="139" t="s">
        <v>131</v>
      </c>
      <c r="C4" s="142" t="s">
        <v>198</v>
      </c>
      <c r="D4" s="16"/>
      <c r="E4" s="139" t="s">
        <v>0</v>
      </c>
      <c r="F4" s="121" t="s">
        <v>198</v>
      </c>
      <c r="G4" s="121" t="s">
        <v>1</v>
      </c>
      <c r="H4" s="140" t="s">
        <v>198</v>
      </c>
      <c r="I4" s="141" t="s">
        <v>2</v>
      </c>
      <c r="J4" s="142" t="s">
        <v>198</v>
      </c>
      <c r="L4" s="138" t="s">
        <v>349</v>
      </c>
      <c r="M4" s="121" t="s">
        <v>198</v>
      </c>
      <c r="N4" s="121" t="s">
        <v>350</v>
      </c>
      <c r="O4" s="121" t="s">
        <v>198</v>
      </c>
      <c r="P4" s="122" t="s">
        <v>351</v>
      </c>
      <c r="Q4" s="121" t="s">
        <v>348</v>
      </c>
      <c r="R4" s="121" t="s">
        <v>198</v>
      </c>
      <c r="S4" s="121" t="s">
        <v>347</v>
      </c>
      <c r="T4" s="121" t="s">
        <v>198</v>
      </c>
      <c r="U4" s="137" t="s">
        <v>352</v>
      </c>
    </row>
    <row r="5" spans="1:21" ht="14.25" thickBot="1" x14ac:dyDescent="0.2">
      <c r="A5" s="46" t="s">
        <v>423</v>
      </c>
      <c r="B5" s="74">
        <v>24058</v>
      </c>
      <c r="C5" s="63">
        <v>-4</v>
      </c>
      <c r="D5" s="75"/>
      <c r="E5" s="76">
        <v>23057</v>
      </c>
      <c r="F5" s="55">
        <v>-14</v>
      </c>
      <c r="G5" s="77">
        <v>25644</v>
      </c>
      <c r="H5" s="59">
        <v>-32</v>
      </c>
      <c r="I5" s="77">
        <v>48701</v>
      </c>
      <c r="J5" s="63">
        <v>-46</v>
      </c>
      <c r="L5" s="150">
        <v>18</v>
      </c>
      <c r="M5" s="134">
        <v>-6</v>
      </c>
      <c r="N5" s="151">
        <v>64</v>
      </c>
      <c r="O5" s="55">
        <v>-8</v>
      </c>
      <c r="P5" s="55">
        <v>-46</v>
      </c>
      <c r="Q5" s="152">
        <v>101</v>
      </c>
      <c r="R5" s="59">
        <v>-45</v>
      </c>
      <c r="S5" s="151">
        <v>101</v>
      </c>
      <c r="T5" s="59">
        <v>-56</v>
      </c>
      <c r="U5" s="63">
        <v>0</v>
      </c>
    </row>
    <row r="6" spans="1:21" ht="14.25" thickBot="1" x14ac:dyDescent="0.2">
      <c r="A6" s="153"/>
      <c r="L6" s="92"/>
      <c r="U6" s="132"/>
    </row>
    <row r="7" spans="1:21" ht="21.75" thickBot="1" x14ac:dyDescent="0.2">
      <c r="A7" s="46"/>
      <c r="B7" s="47" t="s">
        <v>131</v>
      </c>
      <c r="C7" s="48" t="s">
        <v>198</v>
      </c>
      <c r="D7" s="16"/>
      <c r="E7" s="146" t="s">
        <v>0</v>
      </c>
      <c r="F7" s="145" t="s">
        <v>198</v>
      </c>
      <c r="G7" s="145" t="s">
        <v>1</v>
      </c>
      <c r="H7" s="147" t="s">
        <v>198</v>
      </c>
      <c r="I7" s="145" t="s">
        <v>2</v>
      </c>
      <c r="J7" s="148" t="s">
        <v>198</v>
      </c>
      <c r="L7" s="146" t="s">
        <v>349</v>
      </c>
      <c r="M7" s="145" t="s">
        <v>198</v>
      </c>
      <c r="N7" s="145" t="s">
        <v>350</v>
      </c>
      <c r="O7" s="145" t="s">
        <v>198</v>
      </c>
      <c r="P7" s="144" t="s">
        <v>351</v>
      </c>
      <c r="Q7" s="145" t="s">
        <v>348</v>
      </c>
      <c r="R7" s="145" t="s">
        <v>198</v>
      </c>
      <c r="S7" s="145" t="s">
        <v>347</v>
      </c>
      <c r="T7" s="145" t="s">
        <v>198</v>
      </c>
      <c r="U7" s="143" t="s">
        <v>352</v>
      </c>
    </row>
    <row r="8" spans="1:21" x14ac:dyDescent="0.15">
      <c r="A8" s="34" t="s">
        <v>199</v>
      </c>
      <c r="B8" s="35">
        <v>23814</v>
      </c>
      <c r="C8" s="62">
        <v>-6</v>
      </c>
      <c r="D8" s="65"/>
      <c r="E8" s="49">
        <v>26390</v>
      </c>
      <c r="F8" s="54">
        <v>-22</v>
      </c>
      <c r="G8" s="36">
        <v>29798</v>
      </c>
      <c r="H8" s="58">
        <v>-26</v>
      </c>
      <c r="I8" s="36">
        <v>56188</v>
      </c>
      <c r="J8" s="62">
        <v>-48</v>
      </c>
      <c r="L8" s="51" t="s">
        <v>353</v>
      </c>
      <c r="M8" s="43" t="s">
        <v>353</v>
      </c>
      <c r="N8" s="52" t="s">
        <v>353</v>
      </c>
      <c r="O8" s="149" t="s">
        <v>353</v>
      </c>
      <c r="P8" s="52" t="s">
        <v>353</v>
      </c>
      <c r="Q8" s="56" t="s">
        <v>353</v>
      </c>
      <c r="R8" s="56" t="s">
        <v>353</v>
      </c>
      <c r="S8" s="44" t="s">
        <v>353</v>
      </c>
      <c r="T8" s="126" t="s">
        <v>353</v>
      </c>
      <c r="U8" s="60" t="s">
        <v>353</v>
      </c>
    </row>
    <row r="9" spans="1:21" x14ac:dyDescent="0.15">
      <c r="A9" s="37" t="s">
        <v>200</v>
      </c>
      <c r="B9" s="38">
        <v>23818</v>
      </c>
      <c r="C9" s="61">
        <f t="shared" ref="C9:C55" si="0">SUM(B9-B8)</f>
        <v>4</v>
      </c>
      <c r="D9" s="65"/>
      <c r="E9" s="50">
        <v>26364</v>
      </c>
      <c r="F9" s="53">
        <f t="shared" ref="F9:F55" si="1">SUM(E9-E8)</f>
        <v>-26</v>
      </c>
      <c r="G9" s="39">
        <v>29797</v>
      </c>
      <c r="H9" s="57">
        <f t="shared" ref="H9:H55" si="2">SUM(G9-G8)</f>
        <v>-1</v>
      </c>
      <c r="I9" s="39">
        <v>56161</v>
      </c>
      <c r="J9" s="61">
        <f t="shared" ref="J9:J55" si="3">SUM(I9-I8)</f>
        <v>-27</v>
      </c>
      <c r="L9" s="50" t="s">
        <v>353</v>
      </c>
      <c r="M9" s="38" t="s">
        <v>353</v>
      </c>
      <c r="N9" s="53" t="s">
        <v>353</v>
      </c>
      <c r="O9" s="53" t="s">
        <v>353</v>
      </c>
      <c r="P9" s="53" t="s">
        <v>353</v>
      </c>
      <c r="Q9" s="57" t="s">
        <v>353</v>
      </c>
      <c r="R9" s="57" t="s">
        <v>353</v>
      </c>
      <c r="S9" s="39" t="s">
        <v>353</v>
      </c>
      <c r="T9" s="123" t="s">
        <v>353</v>
      </c>
      <c r="U9" s="61" t="s">
        <v>353</v>
      </c>
    </row>
    <row r="10" spans="1:21" x14ac:dyDescent="0.15">
      <c r="A10" s="37" t="s">
        <v>201</v>
      </c>
      <c r="B10" s="38">
        <v>23826</v>
      </c>
      <c r="C10" s="61">
        <f t="shared" si="0"/>
        <v>8</v>
      </c>
      <c r="D10" s="65"/>
      <c r="E10" s="50">
        <v>26229</v>
      </c>
      <c r="F10" s="53">
        <f t="shared" si="1"/>
        <v>-135</v>
      </c>
      <c r="G10" s="39">
        <v>29755</v>
      </c>
      <c r="H10" s="57">
        <f t="shared" si="2"/>
        <v>-42</v>
      </c>
      <c r="I10" s="39">
        <v>55984</v>
      </c>
      <c r="J10" s="61">
        <f t="shared" si="3"/>
        <v>-177</v>
      </c>
      <c r="L10" s="50" t="s">
        <v>353</v>
      </c>
      <c r="M10" s="38" t="s">
        <v>353</v>
      </c>
      <c r="N10" s="53" t="s">
        <v>353</v>
      </c>
      <c r="O10" s="53" t="s">
        <v>353</v>
      </c>
      <c r="P10" s="53" t="s">
        <v>353</v>
      </c>
      <c r="Q10" s="57" t="s">
        <v>353</v>
      </c>
      <c r="R10" s="57" t="s">
        <v>353</v>
      </c>
      <c r="S10" s="39" t="s">
        <v>353</v>
      </c>
      <c r="T10" s="123" t="s">
        <v>353</v>
      </c>
      <c r="U10" s="61" t="s">
        <v>353</v>
      </c>
    </row>
    <row r="11" spans="1:21" x14ac:dyDescent="0.15">
      <c r="A11" s="37" t="s">
        <v>202</v>
      </c>
      <c r="B11" s="38">
        <v>23966</v>
      </c>
      <c r="C11" s="61">
        <f t="shared" si="0"/>
        <v>140</v>
      </c>
      <c r="D11" s="65"/>
      <c r="E11" s="50">
        <v>26344</v>
      </c>
      <c r="F11" s="53">
        <f t="shared" si="1"/>
        <v>115</v>
      </c>
      <c r="G11" s="39">
        <v>29800</v>
      </c>
      <c r="H11" s="57">
        <f t="shared" si="2"/>
        <v>45</v>
      </c>
      <c r="I11" s="39">
        <v>56144</v>
      </c>
      <c r="J11" s="61">
        <f t="shared" si="3"/>
        <v>160</v>
      </c>
      <c r="L11" s="50" t="s">
        <v>353</v>
      </c>
      <c r="M11" s="38" t="s">
        <v>353</v>
      </c>
      <c r="N11" s="53" t="s">
        <v>353</v>
      </c>
      <c r="O11" s="53" t="s">
        <v>353</v>
      </c>
      <c r="P11" s="53" t="s">
        <v>353</v>
      </c>
      <c r="Q11" s="57" t="s">
        <v>353</v>
      </c>
      <c r="R11" s="57" t="s">
        <v>353</v>
      </c>
      <c r="S11" s="39" t="s">
        <v>353</v>
      </c>
      <c r="T11" s="123" t="s">
        <v>353</v>
      </c>
      <c r="U11" s="61" t="s">
        <v>353</v>
      </c>
    </row>
    <row r="12" spans="1:21" x14ac:dyDescent="0.15">
      <c r="A12" s="37" t="s">
        <v>203</v>
      </c>
      <c r="B12" s="38">
        <v>23952</v>
      </c>
      <c r="C12" s="61">
        <f t="shared" si="0"/>
        <v>-14</v>
      </c>
      <c r="D12" s="65"/>
      <c r="E12" s="50">
        <v>26313</v>
      </c>
      <c r="F12" s="53">
        <f t="shared" si="1"/>
        <v>-31</v>
      </c>
      <c r="G12" s="39">
        <v>29755</v>
      </c>
      <c r="H12" s="57">
        <f t="shared" si="2"/>
        <v>-45</v>
      </c>
      <c r="I12" s="39">
        <v>56068</v>
      </c>
      <c r="J12" s="61">
        <f t="shared" si="3"/>
        <v>-76</v>
      </c>
      <c r="L12" s="50" t="s">
        <v>353</v>
      </c>
      <c r="M12" s="38" t="s">
        <v>353</v>
      </c>
      <c r="N12" s="53" t="s">
        <v>353</v>
      </c>
      <c r="O12" s="53" t="s">
        <v>353</v>
      </c>
      <c r="P12" s="53" t="s">
        <v>353</v>
      </c>
      <c r="Q12" s="57" t="s">
        <v>353</v>
      </c>
      <c r="R12" s="57" t="s">
        <v>353</v>
      </c>
      <c r="S12" s="39" t="s">
        <v>353</v>
      </c>
      <c r="T12" s="123" t="s">
        <v>353</v>
      </c>
      <c r="U12" s="61" t="s">
        <v>353</v>
      </c>
    </row>
    <row r="13" spans="1:21" x14ac:dyDescent="0.15">
      <c r="A13" s="37" t="s">
        <v>204</v>
      </c>
      <c r="B13" s="38">
        <v>23957</v>
      </c>
      <c r="C13" s="61">
        <f t="shared" si="0"/>
        <v>5</v>
      </c>
      <c r="D13" s="65"/>
      <c r="E13" s="50">
        <v>26310</v>
      </c>
      <c r="F13" s="53">
        <f t="shared" si="1"/>
        <v>-3</v>
      </c>
      <c r="G13" s="39">
        <v>29768</v>
      </c>
      <c r="H13" s="57">
        <f t="shared" si="2"/>
        <v>13</v>
      </c>
      <c r="I13" s="39">
        <v>56078</v>
      </c>
      <c r="J13" s="61">
        <f t="shared" si="3"/>
        <v>10</v>
      </c>
      <c r="L13" s="50" t="s">
        <v>353</v>
      </c>
      <c r="M13" s="38" t="s">
        <v>353</v>
      </c>
      <c r="N13" s="53" t="s">
        <v>353</v>
      </c>
      <c r="O13" s="53" t="s">
        <v>353</v>
      </c>
      <c r="P13" s="53" t="s">
        <v>353</v>
      </c>
      <c r="Q13" s="57" t="s">
        <v>353</v>
      </c>
      <c r="R13" s="57" t="s">
        <v>353</v>
      </c>
      <c r="S13" s="39" t="s">
        <v>353</v>
      </c>
      <c r="T13" s="123" t="s">
        <v>353</v>
      </c>
      <c r="U13" s="61" t="s">
        <v>353</v>
      </c>
    </row>
    <row r="14" spans="1:21" x14ac:dyDescent="0.15">
      <c r="A14" s="37" t="s">
        <v>205</v>
      </c>
      <c r="B14" s="38">
        <v>23958</v>
      </c>
      <c r="C14" s="61">
        <f t="shared" si="0"/>
        <v>1</v>
      </c>
      <c r="D14" s="65"/>
      <c r="E14" s="50">
        <v>26311</v>
      </c>
      <c r="F14" s="53">
        <f t="shared" si="1"/>
        <v>1</v>
      </c>
      <c r="G14" s="39">
        <v>29751</v>
      </c>
      <c r="H14" s="57">
        <f t="shared" si="2"/>
        <v>-17</v>
      </c>
      <c r="I14" s="39">
        <v>56062</v>
      </c>
      <c r="J14" s="61">
        <f t="shared" si="3"/>
        <v>-16</v>
      </c>
      <c r="L14" s="50" t="s">
        <v>353</v>
      </c>
      <c r="M14" s="38" t="s">
        <v>353</v>
      </c>
      <c r="N14" s="53" t="s">
        <v>353</v>
      </c>
      <c r="O14" s="53" t="s">
        <v>353</v>
      </c>
      <c r="P14" s="53" t="s">
        <v>353</v>
      </c>
      <c r="Q14" s="57" t="s">
        <v>353</v>
      </c>
      <c r="R14" s="57" t="s">
        <v>353</v>
      </c>
      <c r="S14" s="39" t="s">
        <v>353</v>
      </c>
      <c r="T14" s="123" t="s">
        <v>353</v>
      </c>
      <c r="U14" s="61" t="s">
        <v>353</v>
      </c>
    </row>
    <row r="15" spans="1:21" x14ac:dyDescent="0.15">
      <c r="A15" s="37" t="s">
        <v>206</v>
      </c>
      <c r="B15" s="38">
        <v>23962</v>
      </c>
      <c r="C15" s="61">
        <f t="shared" si="0"/>
        <v>4</v>
      </c>
      <c r="D15" s="65"/>
      <c r="E15" s="50">
        <v>26313</v>
      </c>
      <c r="F15" s="53">
        <f t="shared" si="1"/>
        <v>2</v>
      </c>
      <c r="G15" s="39">
        <v>29738</v>
      </c>
      <c r="H15" s="57">
        <f t="shared" si="2"/>
        <v>-13</v>
      </c>
      <c r="I15" s="39">
        <v>56051</v>
      </c>
      <c r="J15" s="61">
        <f t="shared" si="3"/>
        <v>-11</v>
      </c>
      <c r="L15" s="50" t="s">
        <v>353</v>
      </c>
      <c r="M15" s="38" t="s">
        <v>353</v>
      </c>
      <c r="N15" s="53" t="s">
        <v>353</v>
      </c>
      <c r="O15" s="53" t="s">
        <v>353</v>
      </c>
      <c r="P15" s="53" t="s">
        <v>353</v>
      </c>
      <c r="Q15" s="57" t="s">
        <v>353</v>
      </c>
      <c r="R15" s="57" t="s">
        <v>353</v>
      </c>
      <c r="S15" s="39" t="s">
        <v>353</v>
      </c>
      <c r="T15" s="123" t="s">
        <v>353</v>
      </c>
      <c r="U15" s="61" t="s">
        <v>353</v>
      </c>
    </row>
    <row r="16" spans="1:21" x14ac:dyDescent="0.15">
      <c r="A16" s="37" t="s">
        <v>207</v>
      </c>
      <c r="B16" s="38">
        <v>23963</v>
      </c>
      <c r="C16" s="61">
        <f t="shared" si="0"/>
        <v>1</v>
      </c>
      <c r="D16" s="65"/>
      <c r="E16" s="50">
        <v>26308</v>
      </c>
      <c r="F16" s="53">
        <f t="shared" si="1"/>
        <v>-5</v>
      </c>
      <c r="G16" s="39">
        <v>29736</v>
      </c>
      <c r="H16" s="57">
        <f t="shared" si="2"/>
        <v>-2</v>
      </c>
      <c r="I16" s="39">
        <v>56044</v>
      </c>
      <c r="J16" s="61">
        <f t="shared" si="3"/>
        <v>-7</v>
      </c>
      <c r="L16" s="50" t="s">
        <v>353</v>
      </c>
      <c r="M16" s="38" t="s">
        <v>353</v>
      </c>
      <c r="N16" s="53" t="s">
        <v>353</v>
      </c>
      <c r="O16" s="53" t="s">
        <v>353</v>
      </c>
      <c r="P16" s="53" t="s">
        <v>353</v>
      </c>
      <c r="Q16" s="57" t="s">
        <v>353</v>
      </c>
      <c r="R16" s="57" t="s">
        <v>353</v>
      </c>
      <c r="S16" s="39" t="s">
        <v>353</v>
      </c>
      <c r="T16" s="123" t="s">
        <v>353</v>
      </c>
      <c r="U16" s="61" t="s">
        <v>353</v>
      </c>
    </row>
    <row r="17" spans="1:21" x14ac:dyDescent="0.15">
      <c r="A17" s="37" t="s">
        <v>208</v>
      </c>
      <c r="B17" s="31">
        <v>23976</v>
      </c>
      <c r="C17" s="61">
        <f t="shared" si="0"/>
        <v>13</v>
      </c>
      <c r="D17" s="65"/>
      <c r="E17" s="33">
        <v>26288</v>
      </c>
      <c r="F17" s="53">
        <f t="shared" si="1"/>
        <v>-20</v>
      </c>
      <c r="G17" s="32">
        <v>29722</v>
      </c>
      <c r="H17" s="57">
        <f t="shared" si="2"/>
        <v>-14</v>
      </c>
      <c r="I17" s="32">
        <v>56010</v>
      </c>
      <c r="J17" s="61">
        <f t="shared" si="3"/>
        <v>-34</v>
      </c>
      <c r="L17" s="33" t="s">
        <v>353</v>
      </c>
      <c r="M17" s="31" t="s">
        <v>353</v>
      </c>
      <c r="N17" s="53" t="s">
        <v>353</v>
      </c>
      <c r="O17" s="53" t="s">
        <v>353</v>
      </c>
      <c r="P17" s="53" t="s">
        <v>353</v>
      </c>
      <c r="Q17" s="57" t="s">
        <v>353</v>
      </c>
      <c r="R17" s="57" t="s">
        <v>353</v>
      </c>
      <c r="S17" s="32" t="s">
        <v>353</v>
      </c>
      <c r="T17" s="124" t="s">
        <v>353</v>
      </c>
      <c r="U17" s="61" t="s">
        <v>353</v>
      </c>
    </row>
    <row r="18" spans="1:21" x14ac:dyDescent="0.15">
      <c r="A18" s="37" t="s">
        <v>209</v>
      </c>
      <c r="B18" s="31">
        <v>24011</v>
      </c>
      <c r="C18" s="61">
        <f t="shared" si="0"/>
        <v>35</v>
      </c>
      <c r="D18" s="65"/>
      <c r="E18" s="33">
        <v>26302</v>
      </c>
      <c r="F18" s="53">
        <f t="shared" si="1"/>
        <v>14</v>
      </c>
      <c r="G18" s="32">
        <v>29742</v>
      </c>
      <c r="H18" s="57">
        <f t="shared" si="2"/>
        <v>20</v>
      </c>
      <c r="I18" s="32">
        <v>56044</v>
      </c>
      <c r="J18" s="61">
        <f t="shared" si="3"/>
        <v>34</v>
      </c>
      <c r="L18" s="33" t="s">
        <v>353</v>
      </c>
      <c r="M18" s="31" t="s">
        <v>353</v>
      </c>
      <c r="N18" s="53" t="s">
        <v>353</v>
      </c>
      <c r="O18" s="53" t="s">
        <v>353</v>
      </c>
      <c r="P18" s="53" t="s">
        <v>353</v>
      </c>
      <c r="Q18" s="57" t="s">
        <v>353</v>
      </c>
      <c r="R18" s="57" t="s">
        <v>353</v>
      </c>
      <c r="S18" s="32" t="s">
        <v>353</v>
      </c>
      <c r="T18" s="124" t="s">
        <v>353</v>
      </c>
      <c r="U18" s="61" t="s">
        <v>353</v>
      </c>
    </row>
    <row r="19" spans="1:21" ht="14.25" thickBot="1" x14ac:dyDescent="0.2">
      <c r="A19" s="40" t="s">
        <v>210</v>
      </c>
      <c r="B19" s="41">
        <v>24024</v>
      </c>
      <c r="C19" s="63">
        <f t="shared" si="0"/>
        <v>13</v>
      </c>
      <c r="D19" s="65"/>
      <c r="E19" s="41">
        <v>26333</v>
      </c>
      <c r="F19" s="55">
        <f t="shared" si="1"/>
        <v>31</v>
      </c>
      <c r="G19" s="42">
        <v>29737</v>
      </c>
      <c r="H19" s="59">
        <f t="shared" si="2"/>
        <v>-5</v>
      </c>
      <c r="I19" s="42">
        <v>56070</v>
      </c>
      <c r="J19" s="63">
        <f t="shared" si="3"/>
        <v>26</v>
      </c>
      <c r="L19" s="41" t="s">
        <v>353</v>
      </c>
      <c r="M19" s="45" t="s">
        <v>353</v>
      </c>
      <c r="N19" s="55" t="s">
        <v>353</v>
      </c>
      <c r="O19" s="55" t="s">
        <v>353</v>
      </c>
      <c r="P19" s="55" t="s">
        <v>353</v>
      </c>
      <c r="Q19" s="59" t="s">
        <v>353</v>
      </c>
      <c r="R19" s="59" t="s">
        <v>353</v>
      </c>
      <c r="S19" s="42" t="s">
        <v>353</v>
      </c>
      <c r="T19" s="125" t="s">
        <v>353</v>
      </c>
      <c r="U19" s="63" t="s">
        <v>353</v>
      </c>
    </row>
    <row r="20" spans="1:21" x14ac:dyDescent="0.15">
      <c r="A20" s="34" t="s">
        <v>197</v>
      </c>
      <c r="B20" s="43">
        <v>24005</v>
      </c>
      <c r="C20" s="60">
        <f t="shared" si="0"/>
        <v>-19</v>
      </c>
      <c r="D20" s="65"/>
      <c r="E20" s="51">
        <v>26305</v>
      </c>
      <c r="F20" s="52">
        <f t="shared" si="1"/>
        <v>-28</v>
      </c>
      <c r="G20" s="44">
        <v>29690</v>
      </c>
      <c r="H20" s="56">
        <f t="shared" si="2"/>
        <v>-47</v>
      </c>
      <c r="I20" s="44">
        <v>55995</v>
      </c>
      <c r="J20" s="60">
        <f t="shared" si="3"/>
        <v>-75</v>
      </c>
      <c r="L20" s="51" t="s">
        <v>353</v>
      </c>
      <c r="M20" s="43" t="s">
        <v>353</v>
      </c>
      <c r="N20" s="52" t="s">
        <v>353</v>
      </c>
      <c r="O20" s="52" t="s">
        <v>353</v>
      </c>
      <c r="P20" s="52" t="s">
        <v>353</v>
      </c>
      <c r="Q20" s="56" t="s">
        <v>353</v>
      </c>
      <c r="R20" s="56" t="s">
        <v>353</v>
      </c>
      <c r="S20" s="44" t="s">
        <v>353</v>
      </c>
      <c r="T20" s="126" t="s">
        <v>353</v>
      </c>
      <c r="U20" s="60" t="s">
        <v>353</v>
      </c>
    </row>
    <row r="21" spans="1:21" x14ac:dyDescent="0.15">
      <c r="A21" s="37" t="s">
        <v>211</v>
      </c>
      <c r="B21" s="38">
        <v>23955</v>
      </c>
      <c r="C21" s="60">
        <f t="shared" si="0"/>
        <v>-50</v>
      </c>
      <c r="D21" s="65"/>
      <c r="E21" s="50">
        <v>26239</v>
      </c>
      <c r="F21" s="52">
        <f t="shared" si="1"/>
        <v>-66</v>
      </c>
      <c r="G21" s="39">
        <v>29640</v>
      </c>
      <c r="H21" s="56">
        <f t="shared" si="2"/>
        <v>-50</v>
      </c>
      <c r="I21" s="39">
        <v>55879</v>
      </c>
      <c r="J21" s="60">
        <f t="shared" si="3"/>
        <v>-116</v>
      </c>
      <c r="L21" s="50" t="s">
        <v>353</v>
      </c>
      <c r="M21" s="43" t="s">
        <v>353</v>
      </c>
      <c r="N21" s="52" t="s">
        <v>353</v>
      </c>
      <c r="O21" s="52" t="s">
        <v>353</v>
      </c>
      <c r="P21" s="53" t="s">
        <v>353</v>
      </c>
      <c r="Q21" s="56" t="s">
        <v>353</v>
      </c>
      <c r="R21" s="56" t="s">
        <v>353</v>
      </c>
      <c r="S21" s="39" t="s">
        <v>353</v>
      </c>
      <c r="T21" s="126" t="s">
        <v>353</v>
      </c>
      <c r="U21" s="60" t="s">
        <v>353</v>
      </c>
    </row>
    <row r="22" spans="1:21" x14ac:dyDescent="0.15">
      <c r="A22" s="37" t="s">
        <v>212</v>
      </c>
      <c r="B22" s="38">
        <v>23945</v>
      </c>
      <c r="C22" s="60">
        <f t="shared" si="0"/>
        <v>-10</v>
      </c>
      <c r="D22" s="65"/>
      <c r="E22" s="50">
        <v>26156</v>
      </c>
      <c r="F22" s="52">
        <f t="shared" si="1"/>
        <v>-83</v>
      </c>
      <c r="G22" s="39">
        <v>29561</v>
      </c>
      <c r="H22" s="56">
        <f t="shared" si="2"/>
        <v>-79</v>
      </c>
      <c r="I22" s="39">
        <v>55717</v>
      </c>
      <c r="J22" s="60">
        <f t="shared" si="3"/>
        <v>-162</v>
      </c>
      <c r="L22" s="50" t="s">
        <v>353</v>
      </c>
      <c r="M22" s="43" t="s">
        <v>353</v>
      </c>
      <c r="N22" s="52" t="s">
        <v>353</v>
      </c>
      <c r="O22" s="52" t="s">
        <v>353</v>
      </c>
      <c r="P22" s="53" t="s">
        <v>353</v>
      </c>
      <c r="Q22" s="56" t="s">
        <v>353</v>
      </c>
      <c r="R22" s="56" t="s">
        <v>353</v>
      </c>
      <c r="S22" s="39" t="s">
        <v>353</v>
      </c>
      <c r="T22" s="126" t="s">
        <v>353</v>
      </c>
      <c r="U22" s="60" t="s">
        <v>353</v>
      </c>
    </row>
    <row r="23" spans="1:21" x14ac:dyDescent="0.15">
      <c r="A23" s="37" t="s">
        <v>213</v>
      </c>
      <c r="B23" s="38">
        <v>23993</v>
      </c>
      <c r="C23" s="60">
        <f t="shared" si="0"/>
        <v>48</v>
      </c>
      <c r="D23" s="65"/>
      <c r="E23" s="50">
        <v>26173</v>
      </c>
      <c r="F23" s="52">
        <f t="shared" si="1"/>
        <v>17</v>
      </c>
      <c r="G23" s="39">
        <v>29549</v>
      </c>
      <c r="H23" s="56">
        <f t="shared" si="2"/>
        <v>-12</v>
      </c>
      <c r="I23" s="39">
        <v>55722</v>
      </c>
      <c r="J23" s="60">
        <f t="shared" si="3"/>
        <v>5</v>
      </c>
      <c r="L23" s="50">
        <v>34</v>
      </c>
      <c r="M23" s="43" t="s">
        <v>354</v>
      </c>
      <c r="N23" s="52">
        <v>52</v>
      </c>
      <c r="O23" s="52" t="s">
        <v>353</v>
      </c>
      <c r="P23" s="53">
        <f t="shared" ref="P23:P54" si="4">L23-N23</f>
        <v>-18</v>
      </c>
      <c r="Q23" s="56">
        <v>281</v>
      </c>
      <c r="R23" s="56" t="s">
        <v>356</v>
      </c>
      <c r="S23" s="39">
        <v>183</v>
      </c>
      <c r="T23" s="126" t="s">
        <v>357</v>
      </c>
      <c r="U23" s="60">
        <f t="shared" ref="U23:U54" si="5">Q23-S23</f>
        <v>98</v>
      </c>
    </row>
    <row r="24" spans="1:21" x14ac:dyDescent="0.15">
      <c r="A24" s="37" t="s">
        <v>214</v>
      </c>
      <c r="B24" s="38">
        <v>23989</v>
      </c>
      <c r="C24" s="60">
        <f t="shared" si="0"/>
        <v>-4</v>
      </c>
      <c r="D24" s="65"/>
      <c r="E24" s="50">
        <v>26157</v>
      </c>
      <c r="F24" s="52">
        <f t="shared" si="1"/>
        <v>-16</v>
      </c>
      <c r="G24" s="39">
        <v>29535</v>
      </c>
      <c r="H24" s="56">
        <f t="shared" si="2"/>
        <v>-14</v>
      </c>
      <c r="I24" s="39">
        <v>55692</v>
      </c>
      <c r="J24" s="60">
        <f t="shared" si="3"/>
        <v>-30</v>
      </c>
      <c r="L24" s="50">
        <v>45</v>
      </c>
      <c r="M24" s="56">
        <f t="shared" ref="M24:M55" si="6">SUM(L24-L23)</f>
        <v>11</v>
      </c>
      <c r="N24" s="52">
        <v>46</v>
      </c>
      <c r="O24" s="56">
        <f t="shared" ref="O24:O55" si="7">SUM(N24-N23)</f>
        <v>-6</v>
      </c>
      <c r="P24" s="53">
        <f t="shared" si="4"/>
        <v>-1</v>
      </c>
      <c r="Q24" s="56">
        <v>133</v>
      </c>
      <c r="R24" s="56">
        <f t="shared" ref="R24:R55" si="8">SUM(Q24-Q23)</f>
        <v>-148</v>
      </c>
      <c r="S24" s="39">
        <v>162</v>
      </c>
      <c r="T24" s="56">
        <f t="shared" ref="T24:T55" si="9">SUM(S24-S23)</f>
        <v>-21</v>
      </c>
      <c r="U24" s="60">
        <f t="shared" si="5"/>
        <v>-29</v>
      </c>
    </row>
    <row r="25" spans="1:21" x14ac:dyDescent="0.15">
      <c r="A25" s="37" t="s">
        <v>215</v>
      </c>
      <c r="B25" s="38">
        <v>23985</v>
      </c>
      <c r="C25" s="60">
        <f t="shared" si="0"/>
        <v>-4</v>
      </c>
      <c r="D25" s="65"/>
      <c r="E25" s="50">
        <v>26138</v>
      </c>
      <c r="F25" s="52">
        <f t="shared" si="1"/>
        <v>-19</v>
      </c>
      <c r="G25" s="39">
        <v>29530</v>
      </c>
      <c r="H25" s="56">
        <f t="shared" si="2"/>
        <v>-5</v>
      </c>
      <c r="I25" s="39">
        <v>55668</v>
      </c>
      <c r="J25" s="60">
        <f t="shared" si="3"/>
        <v>-24</v>
      </c>
      <c r="L25" s="50">
        <v>40</v>
      </c>
      <c r="M25" s="56">
        <f t="shared" si="6"/>
        <v>-5</v>
      </c>
      <c r="N25" s="52">
        <v>49</v>
      </c>
      <c r="O25" s="56">
        <f t="shared" si="7"/>
        <v>3</v>
      </c>
      <c r="P25" s="53">
        <f t="shared" si="4"/>
        <v>-9</v>
      </c>
      <c r="Q25" s="56">
        <v>112</v>
      </c>
      <c r="R25" s="56">
        <f t="shared" si="8"/>
        <v>-21</v>
      </c>
      <c r="S25" s="39">
        <v>127</v>
      </c>
      <c r="T25" s="56">
        <f t="shared" si="9"/>
        <v>-35</v>
      </c>
      <c r="U25" s="60">
        <f t="shared" si="5"/>
        <v>-15</v>
      </c>
    </row>
    <row r="26" spans="1:21" x14ac:dyDescent="0.15">
      <c r="A26" s="37" t="s">
        <v>216</v>
      </c>
      <c r="B26" s="38">
        <v>24078</v>
      </c>
      <c r="C26" s="60">
        <f t="shared" si="0"/>
        <v>93</v>
      </c>
      <c r="D26" s="65"/>
      <c r="E26" s="50">
        <v>26193</v>
      </c>
      <c r="F26" s="52">
        <f t="shared" si="1"/>
        <v>55</v>
      </c>
      <c r="G26" s="39">
        <v>29649</v>
      </c>
      <c r="H26" s="56">
        <f t="shared" si="2"/>
        <v>119</v>
      </c>
      <c r="I26" s="39">
        <v>55842</v>
      </c>
      <c r="J26" s="60">
        <f t="shared" si="3"/>
        <v>174</v>
      </c>
      <c r="L26" s="50">
        <v>41</v>
      </c>
      <c r="M26" s="56">
        <f t="shared" si="6"/>
        <v>1</v>
      </c>
      <c r="N26" s="52">
        <v>57</v>
      </c>
      <c r="O26" s="56">
        <f t="shared" si="7"/>
        <v>8</v>
      </c>
      <c r="P26" s="53">
        <f t="shared" si="4"/>
        <v>-16</v>
      </c>
      <c r="Q26" s="56">
        <v>138</v>
      </c>
      <c r="R26" s="56">
        <f t="shared" si="8"/>
        <v>26</v>
      </c>
      <c r="S26" s="39">
        <v>159</v>
      </c>
      <c r="T26" s="56">
        <f t="shared" si="9"/>
        <v>32</v>
      </c>
      <c r="U26" s="60">
        <f t="shared" si="5"/>
        <v>-21</v>
      </c>
    </row>
    <row r="27" spans="1:21" x14ac:dyDescent="0.15">
      <c r="A27" s="37" t="s">
        <v>217</v>
      </c>
      <c r="B27" s="38">
        <v>24080</v>
      </c>
      <c r="C27" s="60">
        <f t="shared" si="0"/>
        <v>2</v>
      </c>
      <c r="D27" s="65"/>
      <c r="E27" s="50">
        <v>26165</v>
      </c>
      <c r="F27" s="52">
        <f t="shared" si="1"/>
        <v>-28</v>
      </c>
      <c r="G27" s="39">
        <v>29639</v>
      </c>
      <c r="H27" s="56">
        <f t="shared" si="2"/>
        <v>-10</v>
      </c>
      <c r="I27" s="39">
        <v>55804</v>
      </c>
      <c r="J27" s="60">
        <f t="shared" si="3"/>
        <v>-38</v>
      </c>
      <c r="L27" s="50">
        <v>38</v>
      </c>
      <c r="M27" s="56">
        <f t="shared" si="6"/>
        <v>-3</v>
      </c>
      <c r="N27" s="52">
        <v>58</v>
      </c>
      <c r="O27" s="56">
        <f t="shared" si="7"/>
        <v>1</v>
      </c>
      <c r="P27" s="53">
        <f t="shared" si="4"/>
        <v>-20</v>
      </c>
      <c r="Q27" s="56">
        <v>99</v>
      </c>
      <c r="R27" s="56">
        <f t="shared" si="8"/>
        <v>-39</v>
      </c>
      <c r="S27" s="39">
        <v>117</v>
      </c>
      <c r="T27" s="56">
        <f t="shared" si="9"/>
        <v>-42</v>
      </c>
      <c r="U27" s="60">
        <f t="shared" si="5"/>
        <v>-18</v>
      </c>
    </row>
    <row r="28" spans="1:21" x14ac:dyDescent="0.15">
      <c r="A28" s="37" t="s">
        <v>218</v>
      </c>
      <c r="B28" s="38">
        <v>24109</v>
      </c>
      <c r="C28" s="60">
        <f t="shared" si="0"/>
        <v>29</v>
      </c>
      <c r="D28" s="65"/>
      <c r="E28" s="50">
        <v>26172</v>
      </c>
      <c r="F28" s="52">
        <f t="shared" si="1"/>
        <v>7</v>
      </c>
      <c r="G28" s="39">
        <v>29638</v>
      </c>
      <c r="H28" s="56">
        <f t="shared" si="2"/>
        <v>-1</v>
      </c>
      <c r="I28" s="39">
        <v>55810</v>
      </c>
      <c r="J28" s="60">
        <f t="shared" si="3"/>
        <v>6</v>
      </c>
      <c r="L28" s="50">
        <v>50</v>
      </c>
      <c r="M28" s="56">
        <f t="shared" si="6"/>
        <v>12</v>
      </c>
      <c r="N28" s="52">
        <v>48</v>
      </c>
      <c r="O28" s="56">
        <f t="shared" si="7"/>
        <v>-10</v>
      </c>
      <c r="P28" s="53">
        <f t="shared" si="4"/>
        <v>2</v>
      </c>
      <c r="Q28" s="56">
        <v>109</v>
      </c>
      <c r="R28" s="56">
        <f t="shared" si="8"/>
        <v>10</v>
      </c>
      <c r="S28" s="39">
        <v>105</v>
      </c>
      <c r="T28" s="56">
        <f t="shared" si="9"/>
        <v>-12</v>
      </c>
      <c r="U28" s="60">
        <f t="shared" si="5"/>
        <v>4</v>
      </c>
    </row>
    <row r="29" spans="1:21" x14ac:dyDescent="0.15">
      <c r="A29" s="37" t="s">
        <v>219</v>
      </c>
      <c r="B29" s="31">
        <v>24121</v>
      </c>
      <c r="C29" s="60">
        <f t="shared" si="0"/>
        <v>12</v>
      </c>
      <c r="D29" s="64"/>
      <c r="E29" s="33">
        <v>26173</v>
      </c>
      <c r="F29" s="52">
        <f t="shared" si="1"/>
        <v>1</v>
      </c>
      <c r="G29" s="32">
        <v>29641</v>
      </c>
      <c r="H29" s="56">
        <f t="shared" si="2"/>
        <v>3</v>
      </c>
      <c r="I29" s="32">
        <v>55814</v>
      </c>
      <c r="J29" s="60">
        <f t="shared" si="3"/>
        <v>4</v>
      </c>
      <c r="L29" s="33">
        <v>44</v>
      </c>
      <c r="M29" s="56">
        <f t="shared" si="6"/>
        <v>-6</v>
      </c>
      <c r="N29" s="52">
        <v>62</v>
      </c>
      <c r="O29" s="56">
        <f t="shared" si="7"/>
        <v>14</v>
      </c>
      <c r="P29" s="53">
        <f t="shared" si="4"/>
        <v>-18</v>
      </c>
      <c r="Q29" s="56">
        <v>140</v>
      </c>
      <c r="R29" s="56">
        <f t="shared" si="8"/>
        <v>31</v>
      </c>
      <c r="S29" s="32">
        <v>118</v>
      </c>
      <c r="T29" s="56">
        <f t="shared" si="9"/>
        <v>13</v>
      </c>
      <c r="U29" s="60">
        <f t="shared" si="5"/>
        <v>22</v>
      </c>
    </row>
    <row r="30" spans="1:21" x14ac:dyDescent="0.15">
      <c r="A30" s="37" t="s">
        <v>220</v>
      </c>
      <c r="B30" s="31">
        <v>24126</v>
      </c>
      <c r="C30" s="60">
        <f t="shared" si="0"/>
        <v>5</v>
      </c>
      <c r="D30" s="64"/>
      <c r="E30" s="33">
        <v>26176</v>
      </c>
      <c r="F30" s="52">
        <f t="shared" si="1"/>
        <v>3</v>
      </c>
      <c r="G30" s="32">
        <v>29628</v>
      </c>
      <c r="H30" s="56">
        <f t="shared" si="2"/>
        <v>-13</v>
      </c>
      <c r="I30" s="32">
        <v>55804</v>
      </c>
      <c r="J30" s="60">
        <f t="shared" si="3"/>
        <v>-10</v>
      </c>
      <c r="L30" s="33">
        <v>36</v>
      </c>
      <c r="M30" s="56">
        <f t="shared" si="6"/>
        <v>-8</v>
      </c>
      <c r="N30" s="52">
        <v>58</v>
      </c>
      <c r="O30" s="56">
        <f t="shared" si="7"/>
        <v>-4</v>
      </c>
      <c r="P30" s="53">
        <f t="shared" si="4"/>
        <v>-22</v>
      </c>
      <c r="Q30" s="56">
        <v>140</v>
      </c>
      <c r="R30" s="56">
        <f t="shared" si="8"/>
        <v>0</v>
      </c>
      <c r="S30" s="32">
        <v>128</v>
      </c>
      <c r="T30" s="56">
        <f t="shared" si="9"/>
        <v>10</v>
      </c>
      <c r="U30" s="60">
        <f t="shared" si="5"/>
        <v>12</v>
      </c>
    </row>
    <row r="31" spans="1:21" ht="14.25" thickBot="1" x14ac:dyDescent="0.2">
      <c r="A31" s="40" t="s">
        <v>221</v>
      </c>
      <c r="B31" s="45">
        <v>24110</v>
      </c>
      <c r="C31" s="63">
        <f t="shared" si="0"/>
        <v>-16</v>
      </c>
      <c r="D31" s="64"/>
      <c r="E31" s="41">
        <v>26173</v>
      </c>
      <c r="F31" s="55">
        <f t="shared" si="1"/>
        <v>-3</v>
      </c>
      <c r="G31" s="42">
        <v>29601</v>
      </c>
      <c r="H31" s="59">
        <f t="shared" si="2"/>
        <v>-27</v>
      </c>
      <c r="I31" s="42">
        <v>55774</v>
      </c>
      <c r="J31" s="63">
        <f t="shared" si="3"/>
        <v>-30</v>
      </c>
      <c r="L31" s="41">
        <v>44</v>
      </c>
      <c r="M31" s="59">
        <f t="shared" si="6"/>
        <v>8</v>
      </c>
      <c r="N31" s="55">
        <v>67</v>
      </c>
      <c r="O31" s="59">
        <f t="shared" si="7"/>
        <v>9</v>
      </c>
      <c r="P31" s="55">
        <f t="shared" si="4"/>
        <v>-23</v>
      </c>
      <c r="Q31" s="59">
        <v>106</v>
      </c>
      <c r="R31" s="59">
        <f t="shared" si="8"/>
        <v>-34</v>
      </c>
      <c r="S31" s="42">
        <v>113</v>
      </c>
      <c r="T31" s="59">
        <f t="shared" si="9"/>
        <v>-15</v>
      </c>
      <c r="U31" s="63">
        <f t="shared" si="5"/>
        <v>-7</v>
      </c>
    </row>
    <row r="32" spans="1:21" x14ac:dyDescent="0.15">
      <c r="A32" s="34" t="s">
        <v>226</v>
      </c>
      <c r="B32" s="43">
        <v>24089</v>
      </c>
      <c r="C32" s="60">
        <f t="shared" si="0"/>
        <v>-21</v>
      </c>
      <c r="D32" s="65"/>
      <c r="E32" s="51">
        <v>26140</v>
      </c>
      <c r="F32" s="52">
        <f t="shared" si="1"/>
        <v>-33</v>
      </c>
      <c r="G32" s="44">
        <v>29566</v>
      </c>
      <c r="H32" s="56">
        <f t="shared" si="2"/>
        <v>-35</v>
      </c>
      <c r="I32" s="44">
        <v>55706</v>
      </c>
      <c r="J32" s="60">
        <f t="shared" si="3"/>
        <v>-68</v>
      </c>
      <c r="L32" s="51">
        <v>32</v>
      </c>
      <c r="M32" s="56">
        <f t="shared" si="6"/>
        <v>-12</v>
      </c>
      <c r="N32" s="52">
        <v>85</v>
      </c>
      <c r="O32" s="56">
        <f t="shared" si="7"/>
        <v>18</v>
      </c>
      <c r="P32" s="52">
        <f t="shared" si="4"/>
        <v>-53</v>
      </c>
      <c r="Q32" s="56">
        <v>109</v>
      </c>
      <c r="R32" s="56">
        <f t="shared" si="8"/>
        <v>3</v>
      </c>
      <c r="S32" s="44">
        <v>124</v>
      </c>
      <c r="T32" s="56">
        <f t="shared" si="9"/>
        <v>11</v>
      </c>
      <c r="U32" s="60">
        <f t="shared" si="5"/>
        <v>-15</v>
      </c>
    </row>
    <row r="33" spans="1:21" x14ac:dyDescent="0.15">
      <c r="A33" s="37" t="s">
        <v>227</v>
      </c>
      <c r="B33" s="38">
        <v>24052</v>
      </c>
      <c r="C33" s="60">
        <f t="shared" si="0"/>
        <v>-37</v>
      </c>
      <c r="D33" s="65"/>
      <c r="E33" s="50">
        <v>26101</v>
      </c>
      <c r="F33" s="52">
        <f t="shared" si="1"/>
        <v>-39</v>
      </c>
      <c r="G33" s="39">
        <v>29517</v>
      </c>
      <c r="H33" s="56">
        <f t="shared" si="2"/>
        <v>-49</v>
      </c>
      <c r="I33" s="39">
        <v>55618</v>
      </c>
      <c r="J33" s="60">
        <f t="shared" si="3"/>
        <v>-88</v>
      </c>
      <c r="L33" s="50">
        <v>34</v>
      </c>
      <c r="M33" s="56">
        <f t="shared" si="6"/>
        <v>2</v>
      </c>
      <c r="N33" s="52">
        <v>60</v>
      </c>
      <c r="O33" s="56">
        <f t="shared" si="7"/>
        <v>-25</v>
      </c>
      <c r="P33" s="53">
        <f t="shared" si="4"/>
        <v>-26</v>
      </c>
      <c r="Q33" s="56">
        <v>104</v>
      </c>
      <c r="R33" s="56">
        <f t="shared" si="8"/>
        <v>-5</v>
      </c>
      <c r="S33" s="39">
        <v>166</v>
      </c>
      <c r="T33" s="56">
        <f t="shared" si="9"/>
        <v>42</v>
      </c>
      <c r="U33" s="60">
        <f t="shared" si="5"/>
        <v>-62</v>
      </c>
    </row>
    <row r="34" spans="1:21" x14ac:dyDescent="0.15">
      <c r="A34" s="37" t="s">
        <v>228</v>
      </c>
      <c r="B34" s="38">
        <v>24028</v>
      </c>
      <c r="C34" s="60">
        <f t="shared" si="0"/>
        <v>-24</v>
      </c>
      <c r="D34" s="65"/>
      <c r="E34" s="50">
        <v>26000</v>
      </c>
      <c r="F34" s="52">
        <f t="shared" si="1"/>
        <v>-101</v>
      </c>
      <c r="G34" s="39">
        <v>29381</v>
      </c>
      <c r="H34" s="56">
        <f t="shared" si="2"/>
        <v>-136</v>
      </c>
      <c r="I34" s="39">
        <v>55381</v>
      </c>
      <c r="J34" s="60">
        <f t="shared" si="3"/>
        <v>-237</v>
      </c>
      <c r="L34" s="50">
        <v>34</v>
      </c>
      <c r="M34" s="56">
        <f t="shared" si="6"/>
        <v>0</v>
      </c>
      <c r="N34" s="52">
        <v>69</v>
      </c>
      <c r="O34" s="56">
        <f t="shared" si="7"/>
        <v>9</v>
      </c>
      <c r="P34" s="53">
        <f t="shared" si="4"/>
        <v>-35</v>
      </c>
      <c r="Q34" s="56">
        <v>232</v>
      </c>
      <c r="R34" s="56">
        <f t="shared" si="8"/>
        <v>128</v>
      </c>
      <c r="S34" s="39">
        <v>459</v>
      </c>
      <c r="T34" s="56">
        <f t="shared" si="9"/>
        <v>293</v>
      </c>
      <c r="U34" s="60">
        <f t="shared" si="5"/>
        <v>-227</v>
      </c>
    </row>
    <row r="35" spans="1:21" x14ac:dyDescent="0.15">
      <c r="A35" s="37" t="s">
        <v>229</v>
      </c>
      <c r="B35" s="38">
        <v>24141</v>
      </c>
      <c r="C35" s="60">
        <f t="shared" si="0"/>
        <v>113</v>
      </c>
      <c r="D35" s="65"/>
      <c r="E35" s="50">
        <v>26039</v>
      </c>
      <c r="F35" s="52">
        <f t="shared" si="1"/>
        <v>39</v>
      </c>
      <c r="G35" s="39">
        <v>29412</v>
      </c>
      <c r="H35" s="56">
        <f t="shared" si="2"/>
        <v>31</v>
      </c>
      <c r="I35" s="39">
        <v>55451</v>
      </c>
      <c r="J35" s="60">
        <f t="shared" si="3"/>
        <v>70</v>
      </c>
      <c r="L35" s="50">
        <v>45</v>
      </c>
      <c r="M35" s="56">
        <f t="shared" si="6"/>
        <v>11</v>
      </c>
      <c r="N35" s="52">
        <v>65</v>
      </c>
      <c r="O35" s="56">
        <f t="shared" si="7"/>
        <v>-4</v>
      </c>
      <c r="P35" s="53">
        <f t="shared" si="4"/>
        <v>-20</v>
      </c>
      <c r="Q35" s="56">
        <v>317</v>
      </c>
      <c r="R35" s="56">
        <f t="shared" si="8"/>
        <v>85</v>
      </c>
      <c r="S35" s="39">
        <v>202</v>
      </c>
      <c r="T35" s="56">
        <f t="shared" si="9"/>
        <v>-257</v>
      </c>
      <c r="U35" s="60">
        <f t="shared" si="5"/>
        <v>115</v>
      </c>
    </row>
    <row r="36" spans="1:21" x14ac:dyDescent="0.15">
      <c r="A36" s="37" t="s">
        <v>230</v>
      </c>
      <c r="B36" s="38">
        <v>24156</v>
      </c>
      <c r="C36" s="60">
        <f t="shared" si="0"/>
        <v>15</v>
      </c>
      <c r="D36" s="65"/>
      <c r="E36" s="50">
        <v>26030</v>
      </c>
      <c r="F36" s="52">
        <f t="shared" si="1"/>
        <v>-9</v>
      </c>
      <c r="G36" s="39">
        <v>29419</v>
      </c>
      <c r="H36" s="56">
        <f t="shared" si="2"/>
        <v>7</v>
      </c>
      <c r="I36" s="39">
        <v>55449</v>
      </c>
      <c r="J36" s="60">
        <f t="shared" si="3"/>
        <v>-2</v>
      </c>
      <c r="L36" s="50">
        <v>45</v>
      </c>
      <c r="M36" s="56">
        <f t="shared" si="6"/>
        <v>0</v>
      </c>
      <c r="N36" s="52">
        <v>61</v>
      </c>
      <c r="O36" s="56">
        <f t="shared" si="7"/>
        <v>-4</v>
      </c>
      <c r="P36" s="53">
        <f t="shared" si="4"/>
        <v>-16</v>
      </c>
      <c r="Q36" s="56">
        <v>164</v>
      </c>
      <c r="R36" s="56">
        <f t="shared" si="8"/>
        <v>-153</v>
      </c>
      <c r="S36" s="39">
        <v>150</v>
      </c>
      <c r="T36" s="56">
        <f t="shared" si="9"/>
        <v>-52</v>
      </c>
      <c r="U36" s="60">
        <f t="shared" si="5"/>
        <v>14</v>
      </c>
    </row>
    <row r="37" spans="1:21" x14ac:dyDescent="0.15">
      <c r="A37" s="37" t="s">
        <v>231</v>
      </c>
      <c r="B37" s="38">
        <v>24145</v>
      </c>
      <c r="C37" s="60">
        <f t="shared" si="0"/>
        <v>-11</v>
      </c>
      <c r="D37" s="65"/>
      <c r="E37" s="50">
        <v>26017</v>
      </c>
      <c r="F37" s="52">
        <f t="shared" si="1"/>
        <v>-13</v>
      </c>
      <c r="G37" s="39">
        <v>29398</v>
      </c>
      <c r="H37" s="56">
        <f t="shared" si="2"/>
        <v>-21</v>
      </c>
      <c r="I37" s="39">
        <v>55415</v>
      </c>
      <c r="J37" s="60">
        <f t="shared" si="3"/>
        <v>-34</v>
      </c>
      <c r="L37" s="50">
        <v>35</v>
      </c>
      <c r="M37" s="56">
        <f t="shared" si="6"/>
        <v>-10</v>
      </c>
      <c r="N37" s="52">
        <v>59</v>
      </c>
      <c r="O37" s="56">
        <f t="shared" si="7"/>
        <v>-2</v>
      </c>
      <c r="P37" s="53">
        <f t="shared" si="4"/>
        <v>-24</v>
      </c>
      <c r="Q37" s="56">
        <v>95</v>
      </c>
      <c r="R37" s="56">
        <f t="shared" si="8"/>
        <v>-69</v>
      </c>
      <c r="S37" s="39">
        <v>105</v>
      </c>
      <c r="T37" s="56">
        <f t="shared" si="9"/>
        <v>-45</v>
      </c>
      <c r="U37" s="60">
        <f t="shared" si="5"/>
        <v>-10</v>
      </c>
    </row>
    <row r="38" spans="1:21" x14ac:dyDescent="0.15">
      <c r="A38" s="37" t="s">
        <v>232</v>
      </c>
      <c r="B38" s="38">
        <v>24165</v>
      </c>
      <c r="C38" s="60">
        <f t="shared" si="0"/>
        <v>20</v>
      </c>
      <c r="D38" s="65"/>
      <c r="E38" s="50">
        <v>26021</v>
      </c>
      <c r="F38" s="52">
        <f t="shared" si="1"/>
        <v>4</v>
      </c>
      <c r="G38" s="39">
        <v>29404</v>
      </c>
      <c r="H38" s="56">
        <f t="shared" si="2"/>
        <v>6</v>
      </c>
      <c r="I38" s="39">
        <v>55425</v>
      </c>
      <c r="J38" s="60">
        <f t="shared" si="3"/>
        <v>10</v>
      </c>
      <c r="L38" s="50">
        <v>40</v>
      </c>
      <c r="M38" s="56">
        <f t="shared" si="6"/>
        <v>5</v>
      </c>
      <c r="N38" s="52">
        <v>42</v>
      </c>
      <c r="O38" s="56">
        <f t="shared" si="7"/>
        <v>-17</v>
      </c>
      <c r="P38" s="53">
        <f t="shared" si="4"/>
        <v>-2</v>
      </c>
      <c r="Q38" s="56">
        <v>153</v>
      </c>
      <c r="R38" s="56">
        <f t="shared" si="8"/>
        <v>58</v>
      </c>
      <c r="S38" s="39">
        <v>141</v>
      </c>
      <c r="T38" s="56">
        <f t="shared" si="9"/>
        <v>36</v>
      </c>
      <c r="U38" s="60">
        <f t="shared" si="5"/>
        <v>12</v>
      </c>
    </row>
    <row r="39" spans="1:21" x14ac:dyDescent="0.15">
      <c r="A39" s="37" t="s">
        <v>233</v>
      </c>
      <c r="B39" s="38">
        <v>24149</v>
      </c>
      <c r="C39" s="60">
        <f t="shared" si="0"/>
        <v>-16</v>
      </c>
      <c r="D39" s="65"/>
      <c r="E39" s="50">
        <v>26009</v>
      </c>
      <c r="F39" s="52">
        <f t="shared" si="1"/>
        <v>-12</v>
      </c>
      <c r="G39" s="39">
        <v>29382</v>
      </c>
      <c r="H39" s="56">
        <f t="shared" si="2"/>
        <v>-22</v>
      </c>
      <c r="I39" s="39">
        <v>55391</v>
      </c>
      <c r="J39" s="60">
        <f t="shared" si="3"/>
        <v>-34</v>
      </c>
      <c r="L39" s="50">
        <v>43</v>
      </c>
      <c r="M39" s="56">
        <f t="shared" si="6"/>
        <v>3</v>
      </c>
      <c r="N39" s="52">
        <v>63</v>
      </c>
      <c r="O39" s="56">
        <f t="shared" si="7"/>
        <v>21</v>
      </c>
      <c r="P39" s="53">
        <f t="shared" si="4"/>
        <v>-20</v>
      </c>
      <c r="Q39" s="56">
        <v>131</v>
      </c>
      <c r="R39" s="56">
        <f t="shared" si="8"/>
        <v>-22</v>
      </c>
      <c r="S39" s="39">
        <v>145</v>
      </c>
      <c r="T39" s="56">
        <f t="shared" si="9"/>
        <v>4</v>
      </c>
      <c r="U39" s="60">
        <f t="shared" si="5"/>
        <v>-14</v>
      </c>
    </row>
    <row r="40" spans="1:21" x14ac:dyDescent="0.15">
      <c r="A40" s="37" t="s">
        <v>234</v>
      </c>
      <c r="B40" s="38">
        <v>24137</v>
      </c>
      <c r="C40" s="60">
        <f t="shared" si="0"/>
        <v>-12</v>
      </c>
      <c r="D40" s="65"/>
      <c r="E40" s="50">
        <v>25993</v>
      </c>
      <c r="F40" s="52">
        <f t="shared" si="1"/>
        <v>-16</v>
      </c>
      <c r="G40" s="39">
        <v>29342</v>
      </c>
      <c r="H40" s="56">
        <f t="shared" si="2"/>
        <v>-40</v>
      </c>
      <c r="I40" s="39">
        <v>55335</v>
      </c>
      <c r="J40" s="60">
        <f t="shared" si="3"/>
        <v>-56</v>
      </c>
      <c r="L40" s="50">
        <v>35</v>
      </c>
      <c r="M40" s="56">
        <f t="shared" si="6"/>
        <v>-8</v>
      </c>
      <c r="N40" s="52">
        <v>54</v>
      </c>
      <c r="O40" s="56">
        <f t="shared" si="7"/>
        <v>-9</v>
      </c>
      <c r="P40" s="53">
        <f t="shared" si="4"/>
        <v>-19</v>
      </c>
      <c r="Q40" s="56">
        <v>104</v>
      </c>
      <c r="R40" s="56">
        <f t="shared" si="8"/>
        <v>-27</v>
      </c>
      <c r="S40" s="39">
        <v>141</v>
      </c>
      <c r="T40" s="56">
        <f t="shared" si="9"/>
        <v>-4</v>
      </c>
      <c r="U40" s="60">
        <f t="shared" si="5"/>
        <v>-37</v>
      </c>
    </row>
    <row r="41" spans="1:21" x14ac:dyDescent="0.15">
      <c r="A41" s="37" t="s">
        <v>235</v>
      </c>
      <c r="B41" s="31">
        <v>24141</v>
      </c>
      <c r="C41" s="60">
        <f t="shared" si="0"/>
        <v>4</v>
      </c>
      <c r="D41" s="64"/>
      <c r="E41" s="33">
        <v>25957</v>
      </c>
      <c r="F41" s="52">
        <f t="shared" si="1"/>
        <v>-36</v>
      </c>
      <c r="G41" s="32">
        <v>29314</v>
      </c>
      <c r="H41" s="56">
        <f t="shared" si="2"/>
        <v>-28</v>
      </c>
      <c r="I41" s="32">
        <v>55271</v>
      </c>
      <c r="J41" s="60">
        <f t="shared" si="3"/>
        <v>-64</v>
      </c>
      <c r="L41" s="33">
        <v>29</v>
      </c>
      <c r="M41" s="56">
        <f t="shared" si="6"/>
        <v>-6</v>
      </c>
      <c r="N41" s="52">
        <v>72</v>
      </c>
      <c r="O41" s="56">
        <f t="shared" si="7"/>
        <v>18</v>
      </c>
      <c r="P41" s="53">
        <f t="shared" si="4"/>
        <v>-43</v>
      </c>
      <c r="Q41" s="56">
        <v>111</v>
      </c>
      <c r="R41" s="56">
        <f t="shared" si="8"/>
        <v>7</v>
      </c>
      <c r="S41" s="32">
        <v>132</v>
      </c>
      <c r="T41" s="56">
        <f t="shared" si="9"/>
        <v>-9</v>
      </c>
      <c r="U41" s="60">
        <f t="shared" si="5"/>
        <v>-21</v>
      </c>
    </row>
    <row r="42" spans="1:21" x14ac:dyDescent="0.15">
      <c r="A42" s="37" t="s">
        <v>236</v>
      </c>
      <c r="B42" s="31">
        <v>24137</v>
      </c>
      <c r="C42" s="60">
        <f t="shared" si="0"/>
        <v>-4</v>
      </c>
      <c r="D42" s="64"/>
      <c r="E42" s="33">
        <v>25950</v>
      </c>
      <c r="F42" s="52">
        <f t="shared" si="1"/>
        <v>-7</v>
      </c>
      <c r="G42" s="32">
        <v>29293</v>
      </c>
      <c r="H42" s="56">
        <f t="shared" si="2"/>
        <v>-21</v>
      </c>
      <c r="I42" s="32">
        <v>55243</v>
      </c>
      <c r="J42" s="60">
        <f t="shared" si="3"/>
        <v>-28</v>
      </c>
      <c r="L42" s="33">
        <v>32</v>
      </c>
      <c r="M42" s="56">
        <f t="shared" si="6"/>
        <v>3</v>
      </c>
      <c r="N42" s="52">
        <v>55</v>
      </c>
      <c r="O42" s="56">
        <f t="shared" si="7"/>
        <v>-17</v>
      </c>
      <c r="P42" s="53">
        <f t="shared" si="4"/>
        <v>-23</v>
      </c>
      <c r="Q42" s="56">
        <v>104</v>
      </c>
      <c r="R42" s="56">
        <f t="shared" si="8"/>
        <v>-7</v>
      </c>
      <c r="S42" s="32">
        <v>109</v>
      </c>
      <c r="T42" s="56">
        <f t="shared" si="9"/>
        <v>-23</v>
      </c>
      <c r="U42" s="60">
        <f t="shared" si="5"/>
        <v>-5</v>
      </c>
    </row>
    <row r="43" spans="1:21" ht="14.25" thickBot="1" x14ac:dyDescent="0.2">
      <c r="A43" s="40" t="s">
        <v>237</v>
      </c>
      <c r="B43" s="45">
        <v>24135</v>
      </c>
      <c r="C43" s="63">
        <f t="shared" si="0"/>
        <v>-2</v>
      </c>
      <c r="D43" s="64"/>
      <c r="E43" s="41">
        <v>25954</v>
      </c>
      <c r="F43" s="55">
        <f t="shared" si="1"/>
        <v>4</v>
      </c>
      <c r="G43" s="42">
        <v>29303</v>
      </c>
      <c r="H43" s="59">
        <f t="shared" si="2"/>
        <v>10</v>
      </c>
      <c r="I43" s="42">
        <v>55257</v>
      </c>
      <c r="J43" s="63">
        <f t="shared" si="3"/>
        <v>14</v>
      </c>
      <c r="L43" s="41">
        <v>42</v>
      </c>
      <c r="M43" s="59">
        <f t="shared" si="6"/>
        <v>10</v>
      </c>
      <c r="N43" s="55">
        <v>51</v>
      </c>
      <c r="O43" s="59">
        <f t="shared" si="7"/>
        <v>-4</v>
      </c>
      <c r="P43" s="55">
        <f t="shared" si="4"/>
        <v>-9</v>
      </c>
      <c r="Q43" s="59">
        <v>138</v>
      </c>
      <c r="R43" s="59">
        <f t="shared" si="8"/>
        <v>34</v>
      </c>
      <c r="S43" s="42">
        <v>115</v>
      </c>
      <c r="T43" s="59">
        <f t="shared" si="9"/>
        <v>6</v>
      </c>
      <c r="U43" s="63">
        <f t="shared" si="5"/>
        <v>23</v>
      </c>
    </row>
    <row r="44" spans="1:21" x14ac:dyDescent="0.15">
      <c r="A44" s="34" t="s">
        <v>239</v>
      </c>
      <c r="B44" s="43">
        <v>24103</v>
      </c>
      <c r="C44" s="60">
        <f t="shared" si="0"/>
        <v>-32</v>
      </c>
      <c r="D44" s="65"/>
      <c r="E44" s="51">
        <v>25911</v>
      </c>
      <c r="F44" s="52">
        <f t="shared" si="1"/>
        <v>-43</v>
      </c>
      <c r="G44" s="44">
        <v>29261</v>
      </c>
      <c r="H44" s="56">
        <f t="shared" si="2"/>
        <v>-42</v>
      </c>
      <c r="I44" s="44">
        <v>55172</v>
      </c>
      <c r="J44" s="60">
        <f t="shared" si="3"/>
        <v>-85</v>
      </c>
      <c r="L44" s="51">
        <v>31</v>
      </c>
      <c r="M44" s="56">
        <f t="shared" si="6"/>
        <v>-11</v>
      </c>
      <c r="N44" s="52">
        <v>83</v>
      </c>
      <c r="O44" s="56">
        <f t="shared" si="7"/>
        <v>32</v>
      </c>
      <c r="P44" s="52">
        <f t="shared" si="4"/>
        <v>-52</v>
      </c>
      <c r="Q44" s="56">
        <v>96</v>
      </c>
      <c r="R44" s="56">
        <f t="shared" si="8"/>
        <v>-42</v>
      </c>
      <c r="S44" s="44">
        <v>129</v>
      </c>
      <c r="T44" s="56">
        <f t="shared" si="9"/>
        <v>14</v>
      </c>
      <c r="U44" s="60">
        <f t="shared" si="5"/>
        <v>-33</v>
      </c>
    </row>
    <row r="45" spans="1:21" ht="13.5" customHeight="1" x14ac:dyDescent="0.15">
      <c r="A45" s="37" t="s">
        <v>240</v>
      </c>
      <c r="B45" s="38">
        <v>24094</v>
      </c>
      <c r="C45" s="60">
        <f t="shared" si="0"/>
        <v>-9</v>
      </c>
      <c r="D45" s="65"/>
      <c r="E45" s="50">
        <v>25898</v>
      </c>
      <c r="F45" s="52">
        <f t="shared" si="1"/>
        <v>-13</v>
      </c>
      <c r="G45" s="39">
        <v>29245</v>
      </c>
      <c r="H45" s="56">
        <f t="shared" si="2"/>
        <v>-16</v>
      </c>
      <c r="I45" s="39">
        <v>55143</v>
      </c>
      <c r="J45" s="60">
        <f t="shared" si="3"/>
        <v>-29</v>
      </c>
      <c r="L45" s="50">
        <v>31</v>
      </c>
      <c r="M45" s="56">
        <f t="shared" si="6"/>
        <v>0</v>
      </c>
      <c r="N45" s="52">
        <v>44</v>
      </c>
      <c r="O45" s="56">
        <f t="shared" si="7"/>
        <v>-39</v>
      </c>
      <c r="P45" s="53">
        <f t="shared" si="4"/>
        <v>-13</v>
      </c>
      <c r="Q45" s="56">
        <v>113</v>
      </c>
      <c r="R45" s="56">
        <f t="shared" si="8"/>
        <v>17</v>
      </c>
      <c r="S45" s="39">
        <v>129</v>
      </c>
      <c r="T45" s="56">
        <f t="shared" si="9"/>
        <v>0</v>
      </c>
      <c r="U45" s="60">
        <f t="shared" si="5"/>
        <v>-16</v>
      </c>
    </row>
    <row r="46" spans="1:21" x14ac:dyDescent="0.15">
      <c r="A46" s="37" t="s">
        <v>241</v>
      </c>
      <c r="B46" s="38">
        <v>24054</v>
      </c>
      <c r="C46" s="60">
        <f t="shared" si="0"/>
        <v>-40</v>
      </c>
      <c r="D46" s="65"/>
      <c r="E46" s="50">
        <v>25772</v>
      </c>
      <c r="F46" s="52">
        <f t="shared" si="1"/>
        <v>-126</v>
      </c>
      <c r="G46" s="39">
        <v>29117</v>
      </c>
      <c r="H46" s="56">
        <f t="shared" si="2"/>
        <v>-128</v>
      </c>
      <c r="I46" s="39">
        <v>54889</v>
      </c>
      <c r="J46" s="60">
        <f t="shared" si="3"/>
        <v>-254</v>
      </c>
      <c r="L46" s="50">
        <v>33</v>
      </c>
      <c r="M46" s="56">
        <f t="shared" si="6"/>
        <v>2</v>
      </c>
      <c r="N46" s="52">
        <v>71</v>
      </c>
      <c r="O46" s="56">
        <f t="shared" si="7"/>
        <v>27</v>
      </c>
      <c r="P46" s="53">
        <f t="shared" si="4"/>
        <v>-38</v>
      </c>
      <c r="Q46" s="56">
        <v>282</v>
      </c>
      <c r="R46" s="56">
        <f t="shared" si="8"/>
        <v>169</v>
      </c>
      <c r="S46" s="39">
        <v>498</v>
      </c>
      <c r="T46" s="56">
        <f t="shared" si="9"/>
        <v>369</v>
      </c>
      <c r="U46" s="60">
        <f t="shared" si="5"/>
        <v>-216</v>
      </c>
    </row>
    <row r="47" spans="1:21" x14ac:dyDescent="0.15">
      <c r="A47" s="37" t="s">
        <v>242</v>
      </c>
      <c r="B47" s="38">
        <v>24154</v>
      </c>
      <c r="C47" s="60">
        <f t="shared" si="0"/>
        <v>100</v>
      </c>
      <c r="D47" s="65"/>
      <c r="E47" s="50">
        <v>25831</v>
      </c>
      <c r="F47" s="52">
        <f t="shared" si="1"/>
        <v>59</v>
      </c>
      <c r="G47" s="39">
        <v>29156</v>
      </c>
      <c r="H47" s="56">
        <f t="shared" si="2"/>
        <v>39</v>
      </c>
      <c r="I47" s="39">
        <v>54987</v>
      </c>
      <c r="J47" s="60">
        <f t="shared" si="3"/>
        <v>98</v>
      </c>
      <c r="L47" s="50">
        <v>34</v>
      </c>
      <c r="M47" s="56">
        <f t="shared" si="6"/>
        <v>1</v>
      </c>
      <c r="N47" s="52">
        <v>68</v>
      </c>
      <c r="O47" s="56">
        <f t="shared" si="7"/>
        <v>-3</v>
      </c>
      <c r="P47" s="53">
        <f t="shared" si="4"/>
        <v>-34</v>
      </c>
      <c r="Q47" s="56">
        <v>300</v>
      </c>
      <c r="R47" s="56">
        <f t="shared" si="8"/>
        <v>18</v>
      </c>
      <c r="S47" s="39">
        <v>168</v>
      </c>
      <c r="T47" s="56">
        <f t="shared" si="9"/>
        <v>-330</v>
      </c>
      <c r="U47" s="60">
        <f t="shared" si="5"/>
        <v>132</v>
      </c>
    </row>
    <row r="48" spans="1:21" x14ac:dyDescent="0.15">
      <c r="A48" s="37" t="s">
        <v>243</v>
      </c>
      <c r="B48" s="38">
        <v>24155</v>
      </c>
      <c r="C48" s="60">
        <f t="shared" si="0"/>
        <v>1</v>
      </c>
      <c r="D48" s="65"/>
      <c r="E48" s="50">
        <v>25837</v>
      </c>
      <c r="F48" s="52">
        <f t="shared" si="1"/>
        <v>6</v>
      </c>
      <c r="G48" s="39">
        <v>29156</v>
      </c>
      <c r="H48" s="56">
        <f t="shared" si="2"/>
        <v>0</v>
      </c>
      <c r="I48" s="39">
        <v>54993</v>
      </c>
      <c r="J48" s="60">
        <f t="shared" si="3"/>
        <v>6</v>
      </c>
      <c r="L48" s="50">
        <v>34</v>
      </c>
      <c r="M48" s="56">
        <f t="shared" si="6"/>
        <v>0</v>
      </c>
      <c r="N48" s="52">
        <v>45</v>
      </c>
      <c r="O48" s="56">
        <f t="shared" si="7"/>
        <v>-23</v>
      </c>
      <c r="P48" s="53">
        <f t="shared" si="4"/>
        <v>-11</v>
      </c>
      <c r="Q48" s="56">
        <v>149</v>
      </c>
      <c r="R48" s="56">
        <f t="shared" si="8"/>
        <v>-151</v>
      </c>
      <c r="S48" s="39">
        <v>132</v>
      </c>
      <c r="T48" s="56">
        <f t="shared" si="9"/>
        <v>-36</v>
      </c>
      <c r="U48" s="60">
        <f t="shared" si="5"/>
        <v>17</v>
      </c>
    </row>
    <row r="49" spans="1:21" x14ac:dyDescent="0.15">
      <c r="A49" s="37" t="s">
        <v>244</v>
      </c>
      <c r="B49" s="38">
        <v>24154</v>
      </c>
      <c r="C49" s="60">
        <f t="shared" si="0"/>
        <v>-1</v>
      </c>
      <c r="D49" s="65"/>
      <c r="E49" s="50">
        <v>25839</v>
      </c>
      <c r="F49" s="52">
        <f t="shared" si="1"/>
        <v>2</v>
      </c>
      <c r="G49" s="39">
        <v>29139</v>
      </c>
      <c r="H49" s="56">
        <f t="shared" si="2"/>
        <v>-17</v>
      </c>
      <c r="I49" s="39">
        <v>54978</v>
      </c>
      <c r="J49" s="60">
        <f t="shared" si="3"/>
        <v>-15</v>
      </c>
      <c r="L49" s="50">
        <v>40</v>
      </c>
      <c r="M49" s="56">
        <f t="shared" si="6"/>
        <v>6</v>
      </c>
      <c r="N49" s="52">
        <v>62</v>
      </c>
      <c r="O49" s="56">
        <f t="shared" si="7"/>
        <v>17</v>
      </c>
      <c r="P49" s="53">
        <f t="shared" si="4"/>
        <v>-22</v>
      </c>
      <c r="Q49" s="56">
        <v>97</v>
      </c>
      <c r="R49" s="56">
        <f t="shared" si="8"/>
        <v>-52</v>
      </c>
      <c r="S49" s="39">
        <v>90</v>
      </c>
      <c r="T49" s="56">
        <f t="shared" si="9"/>
        <v>-42</v>
      </c>
      <c r="U49" s="60">
        <f t="shared" si="5"/>
        <v>7</v>
      </c>
    </row>
    <row r="50" spans="1:21" x14ac:dyDescent="0.15">
      <c r="A50" s="37" t="s">
        <v>245</v>
      </c>
      <c r="B50" s="38">
        <v>24173</v>
      </c>
      <c r="C50" s="60">
        <f t="shared" si="0"/>
        <v>19</v>
      </c>
      <c r="D50" s="65"/>
      <c r="E50" s="50">
        <v>25826</v>
      </c>
      <c r="F50" s="52">
        <f t="shared" si="1"/>
        <v>-13</v>
      </c>
      <c r="G50" s="39">
        <v>29118</v>
      </c>
      <c r="H50" s="56">
        <f t="shared" si="2"/>
        <v>-21</v>
      </c>
      <c r="I50" s="39">
        <v>54944</v>
      </c>
      <c r="J50" s="60">
        <f t="shared" si="3"/>
        <v>-34</v>
      </c>
      <c r="L50" s="50">
        <v>40</v>
      </c>
      <c r="M50" s="56">
        <f t="shared" si="6"/>
        <v>0</v>
      </c>
      <c r="N50" s="52">
        <v>52</v>
      </c>
      <c r="O50" s="56">
        <f t="shared" si="7"/>
        <v>-10</v>
      </c>
      <c r="P50" s="53">
        <f t="shared" si="4"/>
        <v>-12</v>
      </c>
      <c r="Q50" s="56">
        <v>112</v>
      </c>
      <c r="R50" s="56">
        <f t="shared" si="8"/>
        <v>15</v>
      </c>
      <c r="S50" s="39">
        <v>134</v>
      </c>
      <c r="T50" s="56">
        <f t="shared" si="9"/>
        <v>44</v>
      </c>
      <c r="U50" s="60">
        <f t="shared" si="5"/>
        <v>-22</v>
      </c>
    </row>
    <row r="51" spans="1:21" x14ac:dyDescent="0.15">
      <c r="A51" s="37" t="s">
        <v>246</v>
      </c>
      <c r="B51" s="38">
        <v>24193</v>
      </c>
      <c r="C51" s="60">
        <f t="shared" si="0"/>
        <v>20</v>
      </c>
      <c r="D51" s="65"/>
      <c r="E51" s="50">
        <v>25835</v>
      </c>
      <c r="F51" s="52">
        <f t="shared" si="1"/>
        <v>9</v>
      </c>
      <c r="G51" s="39">
        <v>29122</v>
      </c>
      <c r="H51" s="56">
        <f t="shared" si="2"/>
        <v>4</v>
      </c>
      <c r="I51" s="39">
        <v>54957</v>
      </c>
      <c r="J51" s="60">
        <f t="shared" si="3"/>
        <v>13</v>
      </c>
      <c r="L51" s="50">
        <v>46</v>
      </c>
      <c r="M51" s="56">
        <f t="shared" si="6"/>
        <v>6</v>
      </c>
      <c r="N51" s="52">
        <v>44</v>
      </c>
      <c r="O51" s="56">
        <f t="shared" si="7"/>
        <v>-8</v>
      </c>
      <c r="P51" s="53">
        <f t="shared" si="4"/>
        <v>2</v>
      </c>
      <c r="Q51" s="56">
        <v>109</v>
      </c>
      <c r="R51" s="56">
        <f t="shared" si="8"/>
        <v>-3</v>
      </c>
      <c r="S51" s="39">
        <v>98</v>
      </c>
      <c r="T51" s="56">
        <f t="shared" si="9"/>
        <v>-36</v>
      </c>
      <c r="U51" s="60">
        <f t="shared" si="5"/>
        <v>11</v>
      </c>
    </row>
    <row r="52" spans="1:21" x14ac:dyDescent="0.15">
      <c r="A52" s="37" t="s">
        <v>247</v>
      </c>
      <c r="B52" s="38">
        <v>24182</v>
      </c>
      <c r="C52" s="60">
        <f t="shared" si="0"/>
        <v>-11</v>
      </c>
      <c r="D52" s="65"/>
      <c r="E52" s="50">
        <v>25841</v>
      </c>
      <c r="F52" s="52">
        <f t="shared" si="1"/>
        <v>6</v>
      </c>
      <c r="G52" s="39">
        <v>29077</v>
      </c>
      <c r="H52" s="56">
        <f t="shared" si="2"/>
        <v>-45</v>
      </c>
      <c r="I52" s="39">
        <v>54918</v>
      </c>
      <c r="J52" s="60">
        <f t="shared" si="3"/>
        <v>-39</v>
      </c>
      <c r="L52" s="50">
        <v>38</v>
      </c>
      <c r="M52" s="56">
        <f t="shared" si="6"/>
        <v>-8</v>
      </c>
      <c r="N52" s="52">
        <v>57</v>
      </c>
      <c r="O52" s="56">
        <f t="shared" si="7"/>
        <v>13</v>
      </c>
      <c r="P52" s="53">
        <f t="shared" si="4"/>
        <v>-19</v>
      </c>
      <c r="Q52" s="56">
        <v>111</v>
      </c>
      <c r="R52" s="56">
        <f t="shared" si="8"/>
        <v>2</v>
      </c>
      <c r="S52" s="39">
        <v>131</v>
      </c>
      <c r="T52" s="56">
        <f t="shared" si="9"/>
        <v>33</v>
      </c>
      <c r="U52" s="60">
        <f t="shared" si="5"/>
        <v>-20</v>
      </c>
    </row>
    <row r="53" spans="1:21" x14ac:dyDescent="0.15">
      <c r="A53" s="37" t="s">
        <v>248</v>
      </c>
      <c r="B53" s="31">
        <v>24164</v>
      </c>
      <c r="C53" s="60">
        <f t="shared" si="0"/>
        <v>-18</v>
      </c>
      <c r="D53" s="64"/>
      <c r="E53" s="33">
        <v>25828</v>
      </c>
      <c r="F53" s="52">
        <f t="shared" si="1"/>
        <v>-13</v>
      </c>
      <c r="G53" s="32">
        <v>29059</v>
      </c>
      <c r="H53" s="56">
        <f t="shared" si="2"/>
        <v>-18</v>
      </c>
      <c r="I53" s="32">
        <v>54887</v>
      </c>
      <c r="J53" s="60">
        <f t="shared" si="3"/>
        <v>-31</v>
      </c>
      <c r="L53" s="33">
        <v>48</v>
      </c>
      <c r="M53" s="56">
        <f t="shared" si="6"/>
        <v>10</v>
      </c>
      <c r="N53" s="52">
        <v>51</v>
      </c>
      <c r="O53" s="56">
        <f t="shared" si="7"/>
        <v>-6</v>
      </c>
      <c r="P53" s="53">
        <f t="shared" si="4"/>
        <v>-3</v>
      </c>
      <c r="Q53" s="56">
        <v>101</v>
      </c>
      <c r="R53" s="56">
        <f t="shared" si="8"/>
        <v>-10</v>
      </c>
      <c r="S53" s="32">
        <v>129</v>
      </c>
      <c r="T53" s="56">
        <f t="shared" si="9"/>
        <v>-2</v>
      </c>
      <c r="U53" s="60">
        <f t="shared" si="5"/>
        <v>-28</v>
      </c>
    </row>
    <row r="54" spans="1:21" x14ac:dyDescent="0.15">
      <c r="A54" s="37" t="s">
        <v>249</v>
      </c>
      <c r="B54" s="31">
        <v>24162</v>
      </c>
      <c r="C54" s="60">
        <f t="shared" si="0"/>
        <v>-2</v>
      </c>
      <c r="D54" s="64"/>
      <c r="E54" s="33">
        <v>25806</v>
      </c>
      <c r="F54" s="52">
        <f t="shared" si="1"/>
        <v>-22</v>
      </c>
      <c r="G54" s="32">
        <v>29048</v>
      </c>
      <c r="H54" s="56">
        <f t="shared" si="2"/>
        <v>-11</v>
      </c>
      <c r="I54" s="32">
        <v>54854</v>
      </c>
      <c r="J54" s="60">
        <f t="shared" si="3"/>
        <v>-33</v>
      </c>
      <c r="L54" s="33">
        <v>21</v>
      </c>
      <c r="M54" s="56">
        <f t="shared" si="6"/>
        <v>-27</v>
      </c>
      <c r="N54" s="52">
        <v>49</v>
      </c>
      <c r="O54" s="56">
        <f t="shared" si="7"/>
        <v>-2</v>
      </c>
      <c r="P54" s="53">
        <f t="shared" si="4"/>
        <v>-28</v>
      </c>
      <c r="Q54" s="56">
        <v>105</v>
      </c>
      <c r="R54" s="56">
        <f t="shared" si="8"/>
        <v>4</v>
      </c>
      <c r="S54" s="32">
        <v>110</v>
      </c>
      <c r="T54" s="56">
        <f t="shared" si="9"/>
        <v>-19</v>
      </c>
      <c r="U54" s="60">
        <f t="shared" si="5"/>
        <v>-5</v>
      </c>
    </row>
    <row r="55" spans="1:21" ht="14.25" thickBot="1" x14ac:dyDescent="0.2">
      <c r="A55" s="40" t="s">
        <v>250</v>
      </c>
      <c r="B55" s="45">
        <v>24150</v>
      </c>
      <c r="C55" s="63">
        <f t="shared" si="0"/>
        <v>-12</v>
      </c>
      <c r="D55" s="64"/>
      <c r="E55" s="41">
        <v>25781</v>
      </c>
      <c r="F55" s="55">
        <f t="shared" si="1"/>
        <v>-25</v>
      </c>
      <c r="G55" s="42">
        <v>29036</v>
      </c>
      <c r="H55" s="59">
        <f t="shared" si="2"/>
        <v>-12</v>
      </c>
      <c r="I55" s="42">
        <v>54817</v>
      </c>
      <c r="J55" s="63">
        <f t="shared" si="3"/>
        <v>-37</v>
      </c>
      <c r="L55" s="41">
        <v>32</v>
      </c>
      <c r="M55" s="59">
        <f t="shared" si="6"/>
        <v>11</v>
      </c>
      <c r="N55" s="55">
        <v>61</v>
      </c>
      <c r="O55" s="59">
        <f t="shared" si="7"/>
        <v>12</v>
      </c>
      <c r="P55" s="55">
        <f t="shared" ref="P55:P71" si="10">L55-N55</f>
        <v>-29</v>
      </c>
      <c r="Q55" s="59">
        <v>118</v>
      </c>
      <c r="R55" s="59">
        <f t="shared" si="8"/>
        <v>13</v>
      </c>
      <c r="S55" s="42">
        <v>126</v>
      </c>
      <c r="T55" s="59">
        <f t="shared" si="9"/>
        <v>16</v>
      </c>
      <c r="U55" s="63">
        <f t="shared" ref="U55:U71" si="11">Q55-S55</f>
        <v>-8</v>
      </c>
    </row>
    <row r="56" spans="1:21" x14ac:dyDescent="0.15">
      <c r="A56" s="34" t="s">
        <v>252</v>
      </c>
      <c r="B56" s="43">
        <v>24145</v>
      </c>
      <c r="C56" s="60">
        <f>SUM(B56-B55)</f>
        <v>-5</v>
      </c>
      <c r="D56" s="65"/>
      <c r="E56" s="51">
        <v>25771</v>
      </c>
      <c r="F56" s="52">
        <f>SUM(E56-E55)</f>
        <v>-10</v>
      </c>
      <c r="G56" s="44">
        <v>29020</v>
      </c>
      <c r="H56" s="56">
        <f>SUM(G56-G55)</f>
        <v>-16</v>
      </c>
      <c r="I56" s="44">
        <v>54791</v>
      </c>
      <c r="J56" s="60">
        <f>SUM(I56-I55)</f>
        <v>-26</v>
      </c>
      <c r="L56" s="51">
        <v>45</v>
      </c>
      <c r="M56" s="56">
        <f t="shared" ref="M56:M87" si="12">SUM(L56-L55)</f>
        <v>13</v>
      </c>
      <c r="N56" s="52">
        <v>80</v>
      </c>
      <c r="O56" s="56">
        <f t="shared" ref="O56:O87" si="13">SUM(N56-N55)</f>
        <v>19</v>
      </c>
      <c r="P56" s="52">
        <f t="shared" si="10"/>
        <v>-35</v>
      </c>
      <c r="Q56" s="56">
        <v>119</v>
      </c>
      <c r="R56" s="56">
        <f t="shared" ref="R56:R87" si="14">SUM(Q56-Q55)</f>
        <v>1</v>
      </c>
      <c r="S56" s="44">
        <v>110</v>
      </c>
      <c r="T56" s="56">
        <f t="shared" ref="T56:T87" si="15">SUM(S56-S55)</f>
        <v>-16</v>
      </c>
      <c r="U56" s="60">
        <f t="shared" si="11"/>
        <v>9</v>
      </c>
    </row>
    <row r="57" spans="1:21" x14ac:dyDescent="0.15">
      <c r="A57" s="37" t="s">
        <v>253</v>
      </c>
      <c r="B57" s="38">
        <v>24115</v>
      </c>
      <c r="C57" s="60">
        <f t="shared" ref="C57:C70" si="16">SUM(B57-B56)</f>
        <v>-30</v>
      </c>
      <c r="D57" s="65"/>
      <c r="E57" s="50">
        <v>25724</v>
      </c>
      <c r="F57" s="52">
        <f t="shared" ref="F57:F107" si="17">SUM(E57-E56)</f>
        <v>-47</v>
      </c>
      <c r="G57" s="39">
        <v>28988</v>
      </c>
      <c r="H57" s="56">
        <f t="shared" ref="H57:H107" si="18">SUM(G57-G56)</f>
        <v>-32</v>
      </c>
      <c r="I57" s="39">
        <v>54712</v>
      </c>
      <c r="J57" s="60">
        <f t="shared" ref="J57:J107" si="19">SUM(I57-I56)</f>
        <v>-79</v>
      </c>
      <c r="L57" s="50">
        <v>24</v>
      </c>
      <c r="M57" s="56">
        <f t="shared" si="12"/>
        <v>-21</v>
      </c>
      <c r="N57" s="52">
        <v>59</v>
      </c>
      <c r="O57" s="56">
        <f t="shared" si="13"/>
        <v>-21</v>
      </c>
      <c r="P57" s="53">
        <f t="shared" si="10"/>
        <v>-35</v>
      </c>
      <c r="Q57" s="56">
        <v>111</v>
      </c>
      <c r="R57" s="56">
        <f t="shared" si="14"/>
        <v>-8</v>
      </c>
      <c r="S57" s="39">
        <v>155</v>
      </c>
      <c r="T57" s="56">
        <f t="shared" si="15"/>
        <v>45</v>
      </c>
      <c r="U57" s="60">
        <f t="shared" si="11"/>
        <v>-44</v>
      </c>
    </row>
    <row r="58" spans="1:21" x14ac:dyDescent="0.15">
      <c r="A58" s="37" t="s">
        <v>254</v>
      </c>
      <c r="B58" s="38">
        <v>24083</v>
      </c>
      <c r="C58" s="60">
        <f t="shared" si="16"/>
        <v>-32</v>
      </c>
      <c r="D58" s="65"/>
      <c r="E58" s="50">
        <v>25581</v>
      </c>
      <c r="F58" s="52">
        <f t="shared" si="17"/>
        <v>-143</v>
      </c>
      <c r="G58" s="39">
        <v>28874</v>
      </c>
      <c r="H58" s="56">
        <f t="shared" si="18"/>
        <v>-114</v>
      </c>
      <c r="I58" s="39">
        <v>54455</v>
      </c>
      <c r="J58" s="60">
        <f t="shared" si="19"/>
        <v>-257</v>
      </c>
      <c r="L58" s="50">
        <v>39</v>
      </c>
      <c r="M58" s="56">
        <f t="shared" si="12"/>
        <v>15</v>
      </c>
      <c r="N58" s="52">
        <v>84</v>
      </c>
      <c r="O58" s="56">
        <f t="shared" si="13"/>
        <v>25</v>
      </c>
      <c r="P58" s="53">
        <f t="shared" si="10"/>
        <v>-45</v>
      </c>
      <c r="Q58" s="56">
        <v>301</v>
      </c>
      <c r="R58" s="56">
        <f t="shared" si="14"/>
        <v>190</v>
      </c>
      <c r="S58" s="39">
        <v>513</v>
      </c>
      <c r="T58" s="56">
        <f t="shared" si="15"/>
        <v>358</v>
      </c>
      <c r="U58" s="60">
        <f t="shared" si="11"/>
        <v>-212</v>
      </c>
    </row>
    <row r="59" spans="1:21" x14ac:dyDescent="0.15">
      <c r="A59" s="37" t="s">
        <v>255</v>
      </c>
      <c r="B59" s="38">
        <v>24202</v>
      </c>
      <c r="C59" s="60">
        <f t="shared" si="16"/>
        <v>119</v>
      </c>
      <c r="D59" s="65"/>
      <c r="E59" s="50">
        <v>25660</v>
      </c>
      <c r="F59" s="52">
        <f t="shared" si="17"/>
        <v>79</v>
      </c>
      <c r="G59" s="39">
        <v>28899</v>
      </c>
      <c r="H59" s="56">
        <f t="shared" si="18"/>
        <v>25</v>
      </c>
      <c r="I59" s="39">
        <v>54559</v>
      </c>
      <c r="J59" s="60">
        <f t="shared" si="19"/>
        <v>104</v>
      </c>
      <c r="L59" s="50">
        <v>40</v>
      </c>
      <c r="M59" s="56">
        <f t="shared" si="12"/>
        <v>1</v>
      </c>
      <c r="N59" s="52">
        <v>64</v>
      </c>
      <c r="O59" s="56">
        <f t="shared" si="13"/>
        <v>-20</v>
      </c>
      <c r="P59" s="53">
        <f t="shared" si="10"/>
        <v>-24</v>
      </c>
      <c r="Q59" s="56">
        <v>298</v>
      </c>
      <c r="R59" s="56">
        <f t="shared" si="14"/>
        <v>-3</v>
      </c>
      <c r="S59" s="39">
        <v>170</v>
      </c>
      <c r="T59" s="56">
        <f t="shared" si="15"/>
        <v>-343</v>
      </c>
      <c r="U59" s="60">
        <f t="shared" si="11"/>
        <v>128</v>
      </c>
    </row>
    <row r="60" spans="1:21" x14ac:dyDescent="0.15">
      <c r="A60" s="37" t="s">
        <v>256</v>
      </c>
      <c r="B60" s="38">
        <v>24201</v>
      </c>
      <c r="C60" s="60">
        <f t="shared" si="16"/>
        <v>-1</v>
      </c>
      <c r="D60" s="65"/>
      <c r="E60" s="50">
        <v>25625</v>
      </c>
      <c r="F60" s="52">
        <f t="shared" si="17"/>
        <v>-35</v>
      </c>
      <c r="G60" s="39">
        <v>28881</v>
      </c>
      <c r="H60" s="56">
        <f t="shared" si="18"/>
        <v>-18</v>
      </c>
      <c r="I60" s="39">
        <v>54506</v>
      </c>
      <c r="J60" s="60">
        <f t="shared" si="19"/>
        <v>-53</v>
      </c>
      <c r="L60" s="50">
        <v>21</v>
      </c>
      <c r="M60" s="56">
        <f t="shared" si="12"/>
        <v>-19</v>
      </c>
      <c r="N60" s="52">
        <v>63</v>
      </c>
      <c r="O60" s="56">
        <f t="shared" si="13"/>
        <v>-1</v>
      </c>
      <c r="P60" s="53">
        <f t="shared" si="10"/>
        <v>-42</v>
      </c>
      <c r="Q60" s="56">
        <v>107</v>
      </c>
      <c r="R60" s="56">
        <f t="shared" si="14"/>
        <v>-191</v>
      </c>
      <c r="S60" s="39">
        <v>118</v>
      </c>
      <c r="T60" s="56">
        <f t="shared" si="15"/>
        <v>-52</v>
      </c>
      <c r="U60" s="60">
        <f t="shared" si="11"/>
        <v>-11</v>
      </c>
    </row>
    <row r="61" spans="1:21" x14ac:dyDescent="0.15">
      <c r="A61" s="37" t="s">
        <v>257</v>
      </c>
      <c r="B61" s="38">
        <v>24215</v>
      </c>
      <c r="C61" s="60">
        <f t="shared" si="16"/>
        <v>14</v>
      </c>
      <c r="D61" s="65"/>
      <c r="E61" s="50">
        <v>25601</v>
      </c>
      <c r="F61" s="52">
        <f t="shared" si="17"/>
        <v>-24</v>
      </c>
      <c r="G61" s="39">
        <v>28891</v>
      </c>
      <c r="H61" s="56">
        <f t="shared" si="18"/>
        <v>10</v>
      </c>
      <c r="I61" s="39">
        <v>54492</v>
      </c>
      <c r="J61" s="60">
        <f t="shared" si="19"/>
        <v>-14</v>
      </c>
      <c r="L61" s="50">
        <v>32</v>
      </c>
      <c r="M61" s="56">
        <f t="shared" si="12"/>
        <v>11</v>
      </c>
      <c r="N61" s="52">
        <v>63</v>
      </c>
      <c r="O61" s="56">
        <f t="shared" si="13"/>
        <v>0</v>
      </c>
      <c r="P61" s="53">
        <f t="shared" si="10"/>
        <v>-31</v>
      </c>
      <c r="Q61" s="56">
        <v>141</v>
      </c>
      <c r="R61" s="56">
        <f t="shared" si="14"/>
        <v>34</v>
      </c>
      <c r="S61" s="39">
        <v>124</v>
      </c>
      <c r="T61" s="56">
        <f t="shared" si="15"/>
        <v>6</v>
      </c>
      <c r="U61" s="60">
        <f t="shared" si="11"/>
        <v>17</v>
      </c>
    </row>
    <row r="62" spans="1:21" x14ac:dyDescent="0.15">
      <c r="A62" s="37" t="s">
        <v>258</v>
      </c>
      <c r="B62" s="38">
        <v>24226</v>
      </c>
      <c r="C62" s="60">
        <f t="shared" si="16"/>
        <v>11</v>
      </c>
      <c r="D62" s="65"/>
      <c r="E62" s="50">
        <v>25602</v>
      </c>
      <c r="F62" s="52">
        <f t="shared" si="17"/>
        <v>1</v>
      </c>
      <c r="G62" s="39">
        <v>28896</v>
      </c>
      <c r="H62" s="56">
        <f t="shared" si="18"/>
        <v>5</v>
      </c>
      <c r="I62" s="39">
        <v>54498</v>
      </c>
      <c r="J62" s="60">
        <f t="shared" si="19"/>
        <v>6</v>
      </c>
      <c r="L62" s="50">
        <v>42</v>
      </c>
      <c r="M62" s="56">
        <f t="shared" si="12"/>
        <v>10</v>
      </c>
      <c r="N62" s="52">
        <v>50</v>
      </c>
      <c r="O62" s="56">
        <f t="shared" si="13"/>
        <v>-13</v>
      </c>
      <c r="P62" s="53">
        <f t="shared" si="10"/>
        <v>-8</v>
      </c>
      <c r="Q62" s="56">
        <v>157</v>
      </c>
      <c r="R62" s="56">
        <f t="shared" si="14"/>
        <v>16</v>
      </c>
      <c r="S62" s="39">
        <v>143</v>
      </c>
      <c r="T62" s="56">
        <f t="shared" si="15"/>
        <v>19</v>
      </c>
      <c r="U62" s="60">
        <f t="shared" si="11"/>
        <v>14</v>
      </c>
    </row>
    <row r="63" spans="1:21" x14ac:dyDescent="0.15">
      <c r="A63" s="37" t="s">
        <v>259</v>
      </c>
      <c r="B63" s="38">
        <v>24216</v>
      </c>
      <c r="C63" s="60">
        <f t="shared" si="16"/>
        <v>-10</v>
      </c>
      <c r="D63" s="65"/>
      <c r="E63" s="50">
        <v>25594</v>
      </c>
      <c r="F63" s="52">
        <f t="shared" si="17"/>
        <v>-8</v>
      </c>
      <c r="G63" s="39">
        <v>28886</v>
      </c>
      <c r="H63" s="56">
        <f t="shared" si="18"/>
        <v>-10</v>
      </c>
      <c r="I63" s="39">
        <v>54480</v>
      </c>
      <c r="J63" s="60">
        <f t="shared" si="19"/>
        <v>-18</v>
      </c>
      <c r="L63" s="50">
        <v>34</v>
      </c>
      <c r="M63" s="56">
        <f t="shared" si="12"/>
        <v>-8</v>
      </c>
      <c r="N63" s="52">
        <v>48</v>
      </c>
      <c r="O63" s="56">
        <f t="shared" si="13"/>
        <v>-2</v>
      </c>
      <c r="P63" s="53">
        <f t="shared" si="10"/>
        <v>-14</v>
      </c>
      <c r="Q63" s="56">
        <v>143</v>
      </c>
      <c r="R63" s="56">
        <f t="shared" si="14"/>
        <v>-14</v>
      </c>
      <c r="S63" s="39">
        <v>147</v>
      </c>
      <c r="T63" s="56">
        <f t="shared" si="15"/>
        <v>4</v>
      </c>
      <c r="U63" s="60">
        <f t="shared" si="11"/>
        <v>-4</v>
      </c>
    </row>
    <row r="64" spans="1:21" x14ac:dyDescent="0.15">
      <c r="A64" s="37" t="s">
        <v>260</v>
      </c>
      <c r="B64" s="38">
        <v>24212</v>
      </c>
      <c r="C64" s="60">
        <f t="shared" si="16"/>
        <v>-4</v>
      </c>
      <c r="D64" s="65"/>
      <c r="E64" s="50">
        <v>25565</v>
      </c>
      <c r="F64" s="52">
        <f t="shared" si="17"/>
        <v>-29</v>
      </c>
      <c r="G64" s="39">
        <v>28895</v>
      </c>
      <c r="H64" s="56">
        <f t="shared" si="18"/>
        <v>9</v>
      </c>
      <c r="I64" s="39">
        <v>54460</v>
      </c>
      <c r="J64" s="60">
        <f t="shared" si="19"/>
        <v>-20</v>
      </c>
      <c r="L64" s="50">
        <v>47</v>
      </c>
      <c r="M64" s="56">
        <f t="shared" si="12"/>
        <v>13</v>
      </c>
      <c r="N64" s="52">
        <v>62</v>
      </c>
      <c r="O64" s="56">
        <f t="shared" si="13"/>
        <v>14</v>
      </c>
      <c r="P64" s="53">
        <f t="shared" si="10"/>
        <v>-15</v>
      </c>
      <c r="Q64" s="56">
        <v>143</v>
      </c>
      <c r="R64" s="56">
        <f t="shared" si="14"/>
        <v>0</v>
      </c>
      <c r="S64" s="39">
        <v>148</v>
      </c>
      <c r="T64" s="56">
        <f t="shared" si="15"/>
        <v>1</v>
      </c>
      <c r="U64" s="60">
        <f t="shared" si="11"/>
        <v>-5</v>
      </c>
    </row>
    <row r="65" spans="1:21" x14ac:dyDescent="0.15">
      <c r="A65" s="37" t="s">
        <v>261</v>
      </c>
      <c r="B65" s="31">
        <v>24213</v>
      </c>
      <c r="C65" s="60">
        <f t="shared" si="16"/>
        <v>1</v>
      </c>
      <c r="D65" s="64"/>
      <c r="E65" s="33">
        <v>25564</v>
      </c>
      <c r="F65" s="52">
        <f t="shared" si="17"/>
        <v>-1</v>
      </c>
      <c r="G65" s="32">
        <v>28866</v>
      </c>
      <c r="H65" s="56">
        <f t="shared" si="18"/>
        <v>-29</v>
      </c>
      <c r="I65" s="32">
        <v>54430</v>
      </c>
      <c r="J65" s="60">
        <f t="shared" si="19"/>
        <v>-30</v>
      </c>
      <c r="L65" s="33">
        <v>30</v>
      </c>
      <c r="M65" s="56">
        <f t="shared" si="12"/>
        <v>-17</v>
      </c>
      <c r="N65" s="52">
        <v>59</v>
      </c>
      <c r="O65" s="56">
        <f t="shared" si="13"/>
        <v>-3</v>
      </c>
      <c r="P65" s="53">
        <f t="shared" si="10"/>
        <v>-29</v>
      </c>
      <c r="Q65" s="56">
        <v>124</v>
      </c>
      <c r="R65" s="56">
        <f t="shared" si="14"/>
        <v>-19</v>
      </c>
      <c r="S65" s="32">
        <v>125</v>
      </c>
      <c r="T65" s="56">
        <f t="shared" si="15"/>
        <v>-23</v>
      </c>
      <c r="U65" s="60">
        <f t="shared" si="11"/>
        <v>-1</v>
      </c>
    </row>
    <row r="66" spans="1:21" x14ac:dyDescent="0.15">
      <c r="A66" s="37" t="s">
        <v>262</v>
      </c>
      <c r="B66" s="31">
        <v>24247</v>
      </c>
      <c r="C66" s="60">
        <f t="shared" si="16"/>
        <v>34</v>
      </c>
      <c r="D66" s="64"/>
      <c r="E66" s="33">
        <v>25578</v>
      </c>
      <c r="F66" s="52">
        <f t="shared" si="17"/>
        <v>14</v>
      </c>
      <c r="G66" s="32">
        <v>28885</v>
      </c>
      <c r="H66" s="56">
        <f t="shared" si="18"/>
        <v>19</v>
      </c>
      <c r="I66" s="32">
        <v>54463</v>
      </c>
      <c r="J66" s="60">
        <f t="shared" si="19"/>
        <v>33</v>
      </c>
      <c r="L66" s="33">
        <v>40</v>
      </c>
      <c r="M66" s="56">
        <f t="shared" si="12"/>
        <v>10</v>
      </c>
      <c r="N66" s="52">
        <v>58</v>
      </c>
      <c r="O66" s="56">
        <f t="shared" si="13"/>
        <v>-1</v>
      </c>
      <c r="P66" s="53">
        <f t="shared" si="10"/>
        <v>-18</v>
      </c>
      <c r="Q66" s="56">
        <v>135</v>
      </c>
      <c r="R66" s="56">
        <f t="shared" si="14"/>
        <v>11</v>
      </c>
      <c r="S66" s="32">
        <v>84</v>
      </c>
      <c r="T66" s="56">
        <f t="shared" si="15"/>
        <v>-41</v>
      </c>
      <c r="U66" s="60">
        <f t="shared" si="11"/>
        <v>51</v>
      </c>
    </row>
    <row r="67" spans="1:21" ht="14.25" thickBot="1" x14ac:dyDescent="0.2">
      <c r="A67" s="40" t="s">
        <v>263</v>
      </c>
      <c r="B67" s="45">
        <v>24225</v>
      </c>
      <c r="C67" s="63">
        <f t="shared" si="16"/>
        <v>-22</v>
      </c>
      <c r="D67" s="64"/>
      <c r="E67" s="41">
        <v>25582</v>
      </c>
      <c r="F67" s="55">
        <f t="shared" si="17"/>
        <v>4</v>
      </c>
      <c r="G67" s="42">
        <v>28872</v>
      </c>
      <c r="H67" s="59">
        <f t="shared" si="18"/>
        <v>-13</v>
      </c>
      <c r="I67" s="42">
        <v>54454</v>
      </c>
      <c r="J67" s="63">
        <f t="shared" si="19"/>
        <v>-9</v>
      </c>
      <c r="L67" s="41">
        <v>39</v>
      </c>
      <c r="M67" s="59">
        <f t="shared" si="12"/>
        <v>-1</v>
      </c>
      <c r="N67" s="55">
        <v>58</v>
      </c>
      <c r="O67" s="59">
        <f t="shared" si="13"/>
        <v>0</v>
      </c>
      <c r="P67" s="55">
        <f t="shared" si="10"/>
        <v>-19</v>
      </c>
      <c r="Q67" s="59">
        <v>153</v>
      </c>
      <c r="R67" s="59">
        <f t="shared" si="14"/>
        <v>18</v>
      </c>
      <c r="S67" s="42">
        <v>143</v>
      </c>
      <c r="T67" s="59">
        <f t="shared" si="15"/>
        <v>59</v>
      </c>
      <c r="U67" s="63">
        <f t="shared" si="11"/>
        <v>10</v>
      </c>
    </row>
    <row r="68" spans="1:21" x14ac:dyDescent="0.15">
      <c r="A68" s="34" t="s">
        <v>264</v>
      </c>
      <c r="B68" s="43">
        <v>24212</v>
      </c>
      <c r="C68" s="62">
        <f t="shared" si="16"/>
        <v>-13</v>
      </c>
      <c r="D68" s="65"/>
      <c r="E68" s="51">
        <v>25578</v>
      </c>
      <c r="F68" s="52">
        <f t="shared" si="17"/>
        <v>-4</v>
      </c>
      <c r="G68" s="44">
        <v>28823</v>
      </c>
      <c r="H68" s="56">
        <f t="shared" si="18"/>
        <v>-49</v>
      </c>
      <c r="I68" s="44">
        <v>54401</v>
      </c>
      <c r="J68" s="60">
        <f t="shared" si="19"/>
        <v>-53</v>
      </c>
      <c r="L68" s="51">
        <v>33</v>
      </c>
      <c r="M68" s="56">
        <f t="shared" si="12"/>
        <v>-6</v>
      </c>
      <c r="N68" s="52">
        <v>60</v>
      </c>
      <c r="O68" s="56">
        <f t="shared" si="13"/>
        <v>2</v>
      </c>
      <c r="P68" s="52">
        <f t="shared" si="10"/>
        <v>-27</v>
      </c>
      <c r="Q68" s="56">
        <v>95</v>
      </c>
      <c r="R68" s="56">
        <f t="shared" si="14"/>
        <v>-58</v>
      </c>
      <c r="S68" s="44">
        <v>121</v>
      </c>
      <c r="T68" s="56">
        <f t="shared" si="15"/>
        <v>-22</v>
      </c>
      <c r="U68" s="60">
        <f t="shared" si="11"/>
        <v>-26</v>
      </c>
    </row>
    <row r="69" spans="1:21" x14ac:dyDescent="0.15">
      <c r="A69" s="37" t="s">
        <v>265</v>
      </c>
      <c r="B69" s="38">
        <v>24160</v>
      </c>
      <c r="C69" s="60">
        <f t="shared" si="16"/>
        <v>-52</v>
      </c>
      <c r="D69" s="65"/>
      <c r="E69" s="50">
        <v>25507</v>
      </c>
      <c r="F69" s="52">
        <f t="shared" si="17"/>
        <v>-71</v>
      </c>
      <c r="G69" s="39">
        <v>28769</v>
      </c>
      <c r="H69" s="56">
        <f t="shared" si="18"/>
        <v>-54</v>
      </c>
      <c r="I69" s="39">
        <v>54276</v>
      </c>
      <c r="J69" s="60">
        <f t="shared" si="19"/>
        <v>-125</v>
      </c>
      <c r="L69" s="50">
        <v>36</v>
      </c>
      <c r="M69" s="56">
        <f t="shared" si="12"/>
        <v>3</v>
      </c>
      <c r="N69" s="52">
        <v>74</v>
      </c>
      <c r="O69" s="56">
        <f t="shared" si="13"/>
        <v>14</v>
      </c>
      <c r="P69" s="53">
        <f t="shared" si="10"/>
        <v>-38</v>
      </c>
      <c r="Q69" s="56">
        <v>112</v>
      </c>
      <c r="R69" s="56">
        <f t="shared" si="14"/>
        <v>17</v>
      </c>
      <c r="S69" s="39">
        <v>199</v>
      </c>
      <c r="T69" s="56">
        <f t="shared" si="15"/>
        <v>78</v>
      </c>
      <c r="U69" s="60">
        <f t="shared" si="11"/>
        <v>-87</v>
      </c>
    </row>
    <row r="70" spans="1:21" x14ac:dyDescent="0.15">
      <c r="A70" s="37" t="s">
        <v>266</v>
      </c>
      <c r="B70" s="38">
        <v>24148</v>
      </c>
      <c r="C70" s="60">
        <f t="shared" si="16"/>
        <v>-12</v>
      </c>
      <c r="D70" s="65"/>
      <c r="E70" s="50">
        <v>25404</v>
      </c>
      <c r="F70" s="52">
        <f t="shared" si="17"/>
        <v>-103</v>
      </c>
      <c r="G70" s="39">
        <v>28687</v>
      </c>
      <c r="H70" s="56">
        <f t="shared" si="18"/>
        <v>-82</v>
      </c>
      <c r="I70" s="39">
        <v>54091</v>
      </c>
      <c r="J70" s="60">
        <f t="shared" si="19"/>
        <v>-185</v>
      </c>
      <c r="L70" s="50">
        <v>40</v>
      </c>
      <c r="M70" s="56">
        <f t="shared" si="12"/>
        <v>4</v>
      </c>
      <c r="N70" s="52">
        <v>62</v>
      </c>
      <c r="O70" s="56">
        <f t="shared" si="13"/>
        <v>-12</v>
      </c>
      <c r="P70" s="53">
        <f t="shared" si="10"/>
        <v>-22</v>
      </c>
      <c r="Q70" s="56">
        <v>300</v>
      </c>
      <c r="R70" s="56">
        <f t="shared" si="14"/>
        <v>188</v>
      </c>
      <c r="S70" s="39">
        <v>463</v>
      </c>
      <c r="T70" s="56">
        <f t="shared" si="15"/>
        <v>264</v>
      </c>
      <c r="U70" s="60">
        <f t="shared" si="11"/>
        <v>-163</v>
      </c>
    </row>
    <row r="71" spans="1:21" x14ac:dyDescent="0.15">
      <c r="A71" s="37" t="s">
        <v>267</v>
      </c>
      <c r="B71" s="38">
        <v>24144</v>
      </c>
      <c r="C71" s="60">
        <f t="shared" ref="C71:C107" si="20">SUM(B71-B70)</f>
        <v>-4</v>
      </c>
      <c r="D71" s="65"/>
      <c r="E71" s="50">
        <v>25401</v>
      </c>
      <c r="F71" s="52">
        <f t="shared" si="17"/>
        <v>-3</v>
      </c>
      <c r="G71" s="39">
        <v>28696</v>
      </c>
      <c r="H71" s="56">
        <f t="shared" si="18"/>
        <v>9</v>
      </c>
      <c r="I71" s="39">
        <v>54097</v>
      </c>
      <c r="J71" s="60">
        <f t="shared" si="19"/>
        <v>6</v>
      </c>
      <c r="L71" s="50">
        <v>41</v>
      </c>
      <c r="M71" s="56">
        <f t="shared" si="12"/>
        <v>1</v>
      </c>
      <c r="N71" s="52">
        <v>46</v>
      </c>
      <c r="O71" s="56">
        <f t="shared" si="13"/>
        <v>-16</v>
      </c>
      <c r="P71" s="53">
        <f t="shared" si="10"/>
        <v>-5</v>
      </c>
      <c r="Q71" s="56">
        <v>188</v>
      </c>
      <c r="R71" s="56">
        <f t="shared" si="14"/>
        <v>-112</v>
      </c>
      <c r="S71" s="39">
        <v>177</v>
      </c>
      <c r="T71" s="56">
        <f t="shared" si="15"/>
        <v>-286</v>
      </c>
      <c r="U71" s="60">
        <f t="shared" si="11"/>
        <v>11</v>
      </c>
    </row>
    <row r="72" spans="1:21" x14ac:dyDescent="0.15">
      <c r="A72" s="37" t="s">
        <v>268</v>
      </c>
      <c r="B72" s="38">
        <v>24141</v>
      </c>
      <c r="C72" s="60">
        <f t="shared" si="20"/>
        <v>-3</v>
      </c>
      <c r="D72" s="65"/>
      <c r="E72" s="50">
        <v>25385</v>
      </c>
      <c r="F72" s="52">
        <f t="shared" si="17"/>
        <v>-16</v>
      </c>
      <c r="G72" s="39">
        <v>28682</v>
      </c>
      <c r="H72" s="56">
        <f t="shared" si="18"/>
        <v>-14</v>
      </c>
      <c r="I72" s="39">
        <v>54067</v>
      </c>
      <c r="J72" s="60">
        <f t="shared" si="19"/>
        <v>-30</v>
      </c>
      <c r="L72" s="50">
        <v>36</v>
      </c>
      <c r="M72" s="56">
        <f t="shared" si="12"/>
        <v>-5</v>
      </c>
      <c r="N72" s="52">
        <v>61</v>
      </c>
      <c r="O72" s="56">
        <f t="shared" si="13"/>
        <v>15</v>
      </c>
      <c r="P72" s="53">
        <f t="shared" ref="P72:P119" si="21">L72-N72</f>
        <v>-25</v>
      </c>
      <c r="Q72" s="56">
        <v>135</v>
      </c>
      <c r="R72" s="56">
        <f t="shared" si="14"/>
        <v>-53</v>
      </c>
      <c r="S72" s="39">
        <v>140</v>
      </c>
      <c r="T72" s="56">
        <f t="shared" si="15"/>
        <v>-37</v>
      </c>
      <c r="U72" s="60">
        <f t="shared" ref="U72:U119" si="22">Q72-S72</f>
        <v>-5</v>
      </c>
    </row>
    <row r="73" spans="1:21" x14ac:dyDescent="0.15">
      <c r="A73" s="37" t="s">
        <v>269</v>
      </c>
      <c r="B73" s="38">
        <v>24143</v>
      </c>
      <c r="C73" s="60">
        <f t="shared" si="20"/>
        <v>2</v>
      </c>
      <c r="D73" s="65"/>
      <c r="E73" s="50">
        <v>25389</v>
      </c>
      <c r="F73" s="52">
        <f t="shared" si="17"/>
        <v>4</v>
      </c>
      <c r="G73" s="39">
        <v>28675</v>
      </c>
      <c r="H73" s="56">
        <f t="shared" si="18"/>
        <v>-7</v>
      </c>
      <c r="I73" s="39">
        <v>54064</v>
      </c>
      <c r="J73" s="60">
        <f t="shared" si="19"/>
        <v>-3</v>
      </c>
      <c r="L73" s="50">
        <v>37</v>
      </c>
      <c r="M73" s="56">
        <f t="shared" si="12"/>
        <v>1</v>
      </c>
      <c r="N73" s="52">
        <v>57</v>
      </c>
      <c r="O73" s="56">
        <f t="shared" si="13"/>
        <v>-4</v>
      </c>
      <c r="P73" s="53">
        <f t="shared" si="21"/>
        <v>-20</v>
      </c>
      <c r="Q73" s="56">
        <v>119</v>
      </c>
      <c r="R73" s="56">
        <f t="shared" si="14"/>
        <v>-16</v>
      </c>
      <c r="S73" s="39">
        <v>102</v>
      </c>
      <c r="T73" s="56">
        <f t="shared" si="15"/>
        <v>-38</v>
      </c>
      <c r="U73" s="60">
        <f t="shared" si="22"/>
        <v>17</v>
      </c>
    </row>
    <row r="74" spans="1:21" x14ac:dyDescent="0.15">
      <c r="A74" s="37" t="s">
        <v>270</v>
      </c>
      <c r="B74" s="38">
        <v>24170</v>
      </c>
      <c r="C74" s="60">
        <f t="shared" si="20"/>
        <v>27</v>
      </c>
      <c r="D74" s="65"/>
      <c r="E74" s="50">
        <v>25386</v>
      </c>
      <c r="F74" s="52">
        <f t="shared" si="17"/>
        <v>-3</v>
      </c>
      <c r="G74" s="39">
        <v>28681</v>
      </c>
      <c r="H74" s="56">
        <f t="shared" si="18"/>
        <v>6</v>
      </c>
      <c r="I74" s="39">
        <v>54067</v>
      </c>
      <c r="J74" s="60">
        <f t="shared" si="19"/>
        <v>3</v>
      </c>
      <c r="L74" s="50">
        <v>27</v>
      </c>
      <c r="M74" s="56">
        <f t="shared" si="12"/>
        <v>-10</v>
      </c>
      <c r="N74" s="52">
        <v>55</v>
      </c>
      <c r="O74" s="56">
        <f t="shared" si="13"/>
        <v>-2</v>
      </c>
      <c r="P74" s="53">
        <f t="shared" si="21"/>
        <v>-28</v>
      </c>
      <c r="Q74" s="56">
        <v>131</v>
      </c>
      <c r="R74" s="56">
        <f t="shared" si="14"/>
        <v>12</v>
      </c>
      <c r="S74" s="39">
        <v>100</v>
      </c>
      <c r="T74" s="56">
        <f t="shared" si="15"/>
        <v>-2</v>
      </c>
      <c r="U74" s="60">
        <f t="shared" si="22"/>
        <v>31</v>
      </c>
    </row>
    <row r="75" spans="1:21" x14ac:dyDescent="0.15">
      <c r="A75" s="37" t="s">
        <v>271</v>
      </c>
      <c r="B75" s="38">
        <v>24169</v>
      </c>
      <c r="C75" s="60">
        <f t="shared" si="20"/>
        <v>-1</v>
      </c>
      <c r="D75" s="65"/>
      <c r="E75" s="50">
        <v>25391</v>
      </c>
      <c r="F75" s="52">
        <f t="shared" si="17"/>
        <v>5</v>
      </c>
      <c r="G75" s="39">
        <v>28652</v>
      </c>
      <c r="H75" s="56">
        <f t="shared" si="18"/>
        <v>-29</v>
      </c>
      <c r="I75" s="39">
        <v>54043</v>
      </c>
      <c r="J75" s="60">
        <f t="shared" si="19"/>
        <v>-24</v>
      </c>
      <c r="L75" s="50">
        <v>38</v>
      </c>
      <c r="M75" s="56">
        <f t="shared" si="12"/>
        <v>11</v>
      </c>
      <c r="N75" s="52">
        <v>70</v>
      </c>
      <c r="O75" s="56">
        <f t="shared" si="13"/>
        <v>15</v>
      </c>
      <c r="P75" s="53">
        <f t="shared" si="21"/>
        <v>-32</v>
      </c>
      <c r="Q75" s="56">
        <v>141</v>
      </c>
      <c r="R75" s="56">
        <f t="shared" si="14"/>
        <v>10</v>
      </c>
      <c r="S75" s="39">
        <v>133</v>
      </c>
      <c r="T75" s="56">
        <f t="shared" si="15"/>
        <v>33</v>
      </c>
      <c r="U75" s="60">
        <f t="shared" si="22"/>
        <v>8</v>
      </c>
    </row>
    <row r="76" spans="1:21" x14ac:dyDescent="0.15">
      <c r="A76" s="37" t="s">
        <v>272</v>
      </c>
      <c r="B76" s="38">
        <v>24173</v>
      </c>
      <c r="C76" s="60">
        <f t="shared" si="20"/>
        <v>4</v>
      </c>
      <c r="D76" s="65"/>
      <c r="E76" s="50">
        <v>25379</v>
      </c>
      <c r="F76" s="52">
        <f t="shared" si="17"/>
        <v>-12</v>
      </c>
      <c r="G76" s="39">
        <v>28620</v>
      </c>
      <c r="H76" s="56">
        <f t="shared" si="18"/>
        <v>-32</v>
      </c>
      <c r="I76" s="39">
        <v>53999</v>
      </c>
      <c r="J76" s="60">
        <f t="shared" si="19"/>
        <v>-44</v>
      </c>
      <c r="L76" s="50">
        <v>31</v>
      </c>
      <c r="M76" s="56">
        <f t="shared" si="12"/>
        <v>-7</v>
      </c>
      <c r="N76" s="52">
        <v>59</v>
      </c>
      <c r="O76" s="56">
        <f t="shared" si="13"/>
        <v>-11</v>
      </c>
      <c r="P76" s="53">
        <f t="shared" si="21"/>
        <v>-28</v>
      </c>
      <c r="Q76" s="56">
        <v>99</v>
      </c>
      <c r="R76" s="56">
        <f t="shared" si="14"/>
        <v>-42</v>
      </c>
      <c r="S76" s="39">
        <v>115</v>
      </c>
      <c r="T76" s="56">
        <f t="shared" si="15"/>
        <v>-18</v>
      </c>
      <c r="U76" s="60">
        <f t="shared" si="22"/>
        <v>-16</v>
      </c>
    </row>
    <row r="77" spans="1:21" x14ac:dyDescent="0.15">
      <c r="A77" s="37" t="s">
        <v>273</v>
      </c>
      <c r="B77" s="31">
        <v>24168</v>
      </c>
      <c r="C77" s="60">
        <f t="shared" si="20"/>
        <v>-5</v>
      </c>
      <c r="D77" s="64"/>
      <c r="E77" s="33">
        <v>25385</v>
      </c>
      <c r="F77" s="52">
        <f t="shared" si="17"/>
        <v>6</v>
      </c>
      <c r="G77" s="32">
        <v>28619</v>
      </c>
      <c r="H77" s="56">
        <f t="shared" si="18"/>
        <v>-1</v>
      </c>
      <c r="I77" s="32">
        <v>54004</v>
      </c>
      <c r="J77" s="60">
        <f t="shared" si="19"/>
        <v>5</v>
      </c>
      <c r="L77" s="33">
        <v>45</v>
      </c>
      <c r="M77" s="56">
        <f t="shared" si="12"/>
        <v>14</v>
      </c>
      <c r="N77" s="52">
        <v>51</v>
      </c>
      <c r="O77" s="56">
        <f t="shared" si="13"/>
        <v>-8</v>
      </c>
      <c r="P77" s="53">
        <f t="shared" si="21"/>
        <v>-6</v>
      </c>
      <c r="Q77" s="56">
        <v>129</v>
      </c>
      <c r="R77" s="56">
        <f t="shared" si="14"/>
        <v>30</v>
      </c>
      <c r="S77" s="32">
        <v>118</v>
      </c>
      <c r="T77" s="56">
        <f t="shared" si="15"/>
        <v>3</v>
      </c>
      <c r="U77" s="60">
        <f t="shared" si="22"/>
        <v>11</v>
      </c>
    </row>
    <row r="78" spans="1:21" x14ac:dyDescent="0.15">
      <c r="A78" s="37" t="s">
        <v>274</v>
      </c>
      <c r="B78" s="31">
        <v>24180</v>
      </c>
      <c r="C78" s="60">
        <f t="shared" si="20"/>
        <v>12</v>
      </c>
      <c r="D78" s="64"/>
      <c r="E78" s="33">
        <v>25359</v>
      </c>
      <c r="F78" s="52">
        <f t="shared" si="17"/>
        <v>-26</v>
      </c>
      <c r="G78" s="32">
        <v>28597</v>
      </c>
      <c r="H78" s="56">
        <f t="shared" si="18"/>
        <v>-22</v>
      </c>
      <c r="I78" s="32">
        <v>53956</v>
      </c>
      <c r="J78" s="60">
        <f t="shared" si="19"/>
        <v>-48</v>
      </c>
      <c r="L78" s="33">
        <v>36</v>
      </c>
      <c r="M78" s="56">
        <f t="shared" si="12"/>
        <v>-9</v>
      </c>
      <c r="N78" s="52">
        <v>77</v>
      </c>
      <c r="O78" s="56">
        <f t="shared" si="13"/>
        <v>26</v>
      </c>
      <c r="P78" s="53">
        <f t="shared" si="21"/>
        <v>-41</v>
      </c>
      <c r="Q78" s="56">
        <v>108</v>
      </c>
      <c r="R78" s="56">
        <f t="shared" si="14"/>
        <v>-21</v>
      </c>
      <c r="S78" s="32">
        <v>115</v>
      </c>
      <c r="T78" s="56">
        <f t="shared" si="15"/>
        <v>-3</v>
      </c>
      <c r="U78" s="60">
        <f t="shared" si="22"/>
        <v>-7</v>
      </c>
    </row>
    <row r="79" spans="1:21" ht="14.25" thickBot="1" x14ac:dyDescent="0.2">
      <c r="A79" s="85" t="s">
        <v>275</v>
      </c>
      <c r="B79" s="86">
        <v>24182</v>
      </c>
      <c r="C79" s="97">
        <f t="shared" si="20"/>
        <v>2</v>
      </c>
      <c r="D79" s="91"/>
      <c r="E79" s="87">
        <v>25370</v>
      </c>
      <c r="F79" s="88">
        <f t="shared" si="17"/>
        <v>11</v>
      </c>
      <c r="G79" s="89">
        <v>28589</v>
      </c>
      <c r="H79" s="90">
        <f t="shared" si="18"/>
        <v>-8</v>
      </c>
      <c r="I79" s="89">
        <v>53959</v>
      </c>
      <c r="J79" s="97">
        <f t="shared" si="19"/>
        <v>3</v>
      </c>
      <c r="K79" s="92"/>
      <c r="L79" s="87">
        <v>35</v>
      </c>
      <c r="M79" s="90">
        <f t="shared" si="12"/>
        <v>-1</v>
      </c>
      <c r="N79" s="88">
        <v>60</v>
      </c>
      <c r="O79" s="90">
        <f t="shared" si="13"/>
        <v>-17</v>
      </c>
      <c r="P79" s="127">
        <f t="shared" si="21"/>
        <v>-25</v>
      </c>
      <c r="Q79" s="90">
        <v>110</v>
      </c>
      <c r="R79" s="90">
        <f t="shared" si="14"/>
        <v>2</v>
      </c>
      <c r="S79" s="89">
        <v>82</v>
      </c>
      <c r="T79" s="90">
        <f t="shared" si="15"/>
        <v>-33</v>
      </c>
      <c r="U79" s="97">
        <f t="shared" si="22"/>
        <v>28</v>
      </c>
    </row>
    <row r="80" spans="1:21" x14ac:dyDescent="0.15">
      <c r="A80" s="100" t="s">
        <v>276</v>
      </c>
      <c r="B80" s="94">
        <v>24170</v>
      </c>
      <c r="C80" s="62">
        <f t="shared" si="20"/>
        <v>-12</v>
      </c>
      <c r="D80" s="91"/>
      <c r="E80" s="94">
        <v>25352</v>
      </c>
      <c r="F80" s="54">
        <f t="shared" si="17"/>
        <v>-18</v>
      </c>
      <c r="G80" s="101">
        <v>28552</v>
      </c>
      <c r="H80" s="58">
        <f t="shared" si="18"/>
        <v>-37</v>
      </c>
      <c r="I80" s="120">
        <v>53904</v>
      </c>
      <c r="J80" s="62">
        <f t="shared" si="19"/>
        <v>-55</v>
      </c>
      <c r="K80" s="92"/>
      <c r="L80" s="94">
        <v>28</v>
      </c>
      <c r="M80" s="54">
        <f t="shared" si="12"/>
        <v>-7</v>
      </c>
      <c r="N80" s="54">
        <v>70</v>
      </c>
      <c r="O80" s="54">
        <f t="shared" si="13"/>
        <v>10</v>
      </c>
      <c r="P80" s="128">
        <f t="shared" si="21"/>
        <v>-42</v>
      </c>
      <c r="Q80" s="58">
        <v>115</v>
      </c>
      <c r="R80" s="54">
        <f t="shared" si="14"/>
        <v>5</v>
      </c>
      <c r="S80" s="120">
        <v>128</v>
      </c>
      <c r="T80" s="54">
        <f t="shared" si="15"/>
        <v>46</v>
      </c>
      <c r="U80" s="62">
        <f t="shared" si="22"/>
        <v>-13</v>
      </c>
    </row>
    <row r="81" spans="1:21" x14ac:dyDescent="0.15">
      <c r="A81" s="85" t="s">
        <v>277</v>
      </c>
      <c r="B81" s="86">
        <v>24156</v>
      </c>
      <c r="C81" s="60">
        <f t="shared" si="20"/>
        <v>-14</v>
      </c>
      <c r="D81" s="91"/>
      <c r="E81" s="87">
        <v>25345</v>
      </c>
      <c r="F81" s="52">
        <f t="shared" si="17"/>
        <v>-7</v>
      </c>
      <c r="G81" s="89">
        <v>28540</v>
      </c>
      <c r="H81" s="56">
        <f t="shared" si="18"/>
        <v>-12</v>
      </c>
      <c r="I81" s="32">
        <v>53885</v>
      </c>
      <c r="J81" s="60">
        <f t="shared" si="19"/>
        <v>-19</v>
      </c>
      <c r="K81" s="92"/>
      <c r="L81" s="87">
        <v>37</v>
      </c>
      <c r="M81" s="90">
        <f t="shared" si="12"/>
        <v>9</v>
      </c>
      <c r="N81" s="52">
        <v>61</v>
      </c>
      <c r="O81" s="90">
        <f t="shared" si="13"/>
        <v>-9</v>
      </c>
      <c r="P81" s="127">
        <f t="shared" si="21"/>
        <v>-24</v>
      </c>
      <c r="Q81" s="56">
        <v>130</v>
      </c>
      <c r="R81" s="90">
        <f t="shared" si="14"/>
        <v>15</v>
      </c>
      <c r="S81" s="32">
        <v>125</v>
      </c>
      <c r="T81" s="90">
        <f t="shared" si="15"/>
        <v>-3</v>
      </c>
      <c r="U81" s="60">
        <f t="shared" si="22"/>
        <v>5</v>
      </c>
    </row>
    <row r="82" spans="1:21" x14ac:dyDescent="0.15">
      <c r="A82" s="85" t="s">
        <v>278</v>
      </c>
      <c r="B82" s="33">
        <v>24153</v>
      </c>
      <c r="C82" s="61">
        <f t="shared" si="20"/>
        <v>-3</v>
      </c>
      <c r="D82" s="64"/>
      <c r="E82" s="33">
        <v>25201</v>
      </c>
      <c r="F82" s="53">
        <f t="shared" si="17"/>
        <v>-144</v>
      </c>
      <c r="G82" s="32">
        <v>28474</v>
      </c>
      <c r="H82" s="57">
        <f t="shared" si="18"/>
        <v>-66</v>
      </c>
      <c r="I82" s="32">
        <v>53675</v>
      </c>
      <c r="J82" s="61">
        <f t="shared" si="19"/>
        <v>-210</v>
      </c>
      <c r="L82" s="33">
        <v>36</v>
      </c>
      <c r="M82" s="57">
        <f t="shared" si="12"/>
        <v>-1</v>
      </c>
      <c r="N82" s="53">
        <v>69</v>
      </c>
      <c r="O82" s="57">
        <f t="shared" si="13"/>
        <v>8</v>
      </c>
      <c r="P82" s="53">
        <f t="shared" si="21"/>
        <v>-33</v>
      </c>
      <c r="Q82" s="57">
        <v>300</v>
      </c>
      <c r="R82" s="57">
        <f t="shared" si="14"/>
        <v>170</v>
      </c>
      <c r="S82" s="32">
        <v>477</v>
      </c>
      <c r="T82" s="57">
        <f t="shared" si="15"/>
        <v>352</v>
      </c>
      <c r="U82" s="61">
        <f t="shared" si="22"/>
        <v>-177</v>
      </c>
    </row>
    <row r="83" spans="1:21" x14ac:dyDescent="0.15">
      <c r="A83" s="85" t="s">
        <v>279</v>
      </c>
      <c r="B83" s="86">
        <v>24171</v>
      </c>
      <c r="C83" s="61">
        <f t="shared" si="20"/>
        <v>18</v>
      </c>
      <c r="D83" s="64"/>
      <c r="E83" s="87">
        <v>25197</v>
      </c>
      <c r="F83" s="53">
        <f t="shared" si="17"/>
        <v>-4</v>
      </c>
      <c r="G83" s="89">
        <v>28439</v>
      </c>
      <c r="H83" s="57">
        <f t="shared" si="18"/>
        <v>-35</v>
      </c>
      <c r="I83" s="89">
        <v>53636</v>
      </c>
      <c r="J83" s="61">
        <f t="shared" si="19"/>
        <v>-39</v>
      </c>
      <c r="L83" s="87">
        <v>32</v>
      </c>
      <c r="M83" s="129">
        <f t="shared" si="12"/>
        <v>-4</v>
      </c>
      <c r="N83" s="53">
        <v>56</v>
      </c>
      <c r="O83" s="129">
        <f t="shared" si="13"/>
        <v>-13</v>
      </c>
      <c r="P83" s="127">
        <f t="shared" si="21"/>
        <v>-24</v>
      </c>
      <c r="Q83" s="57">
        <v>180</v>
      </c>
      <c r="R83" s="129">
        <f t="shared" si="14"/>
        <v>-120</v>
      </c>
      <c r="S83" s="89">
        <v>195</v>
      </c>
      <c r="T83" s="129">
        <f t="shared" si="15"/>
        <v>-282</v>
      </c>
      <c r="U83" s="97">
        <f t="shared" si="22"/>
        <v>-15</v>
      </c>
    </row>
    <row r="84" spans="1:21" x14ac:dyDescent="0.15">
      <c r="A84" s="85" t="s">
        <v>280</v>
      </c>
      <c r="B84" s="86">
        <v>24175</v>
      </c>
      <c r="C84" s="61">
        <f t="shared" si="20"/>
        <v>4</v>
      </c>
      <c r="D84" s="64"/>
      <c r="E84" s="87">
        <v>25181</v>
      </c>
      <c r="F84" s="53">
        <f t="shared" si="17"/>
        <v>-16</v>
      </c>
      <c r="G84" s="89">
        <v>28418</v>
      </c>
      <c r="H84" s="57">
        <f t="shared" si="18"/>
        <v>-21</v>
      </c>
      <c r="I84" s="89">
        <v>53599</v>
      </c>
      <c r="J84" s="61">
        <f t="shared" si="19"/>
        <v>-37</v>
      </c>
      <c r="L84" s="87">
        <v>35</v>
      </c>
      <c r="M84" s="129">
        <f t="shared" si="12"/>
        <v>3</v>
      </c>
      <c r="N84" s="53">
        <v>62</v>
      </c>
      <c r="O84" s="129">
        <f t="shared" si="13"/>
        <v>6</v>
      </c>
      <c r="P84" s="127">
        <f t="shared" si="21"/>
        <v>-27</v>
      </c>
      <c r="Q84" s="57">
        <v>129</v>
      </c>
      <c r="R84" s="129">
        <f t="shared" si="14"/>
        <v>-51</v>
      </c>
      <c r="S84" s="89">
        <v>139</v>
      </c>
      <c r="T84" s="129">
        <f t="shared" si="15"/>
        <v>-56</v>
      </c>
      <c r="U84" s="97">
        <f t="shared" si="22"/>
        <v>-10</v>
      </c>
    </row>
    <row r="85" spans="1:21" x14ac:dyDescent="0.15">
      <c r="A85" s="85" t="s">
        <v>281</v>
      </c>
      <c r="B85" s="86">
        <v>24150</v>
      </c>
      <c r="C85" s="61">
        <f t="shared" si="20"/>
        <v>-25</v>
      </c>
      <c r="D85" s="64"/>
      <c r="E85" s="87">
        <v>25144</v>
      </c>
      <c r="F85" s="53">
        <f t="shared" si="17"/>
        <v>-37</v>
      </c>
      <c r="G85" s="89">
        <v>28389</v>
      </c>
      <c r="H85" s="57">
        <f t="shared" si="18"/>
        <v>-29</v>
      </c>
      <c r="I85" s="89">
        <v>53533</v>
      </c>
      <c r="J85" s="61">
        <f t="shared" si="19"/>
        <v>-66</v>
      </c>
      <c r="L85" s="87">
        <v>29</v>
      </c>
      <c r="M85" s="129">
        <f t="shared" si="12"/>
        <v>-6</v>
      </c>
      <c r="N85" s="53">
        <v>43</v>
      </c>
      <c r="O85" s="129">
        <f t="shared" si="13"/>
        <v>-19</v>
      </c>
      <c r="P85" s="127">
        <f t="shared" si="21"/>
        <v>-14</v>
      </c>
      <c r="Q85" s="57">
        <v>121</v>
      </c>
      <c r="R85" s="129">
        <f t="shared" si="14"/>
        <v>-8</v>
      </c>
      <c r="S85" s="89">
        <v>173</v>
      </c>
      <c r="T85" s="129">
        <f t="shared" si="15"/>
        <v>34</v>
      </c>
      <c r="U85" s="97">
        <f t="shared" si="22"/>
        <v>-52</v>
      </c>
    </row>
    <row r="86" spans="1:21" x14ac:dyDescent="0.15">
      <c r="A86" s="85" t="s">
        <v>282</v>
      </c>
      <c r="B86" s="86">
        <v>24152</v>
      </c>
      <c r="C86" s="61">
        <f t="shared" si="20"/>
        <v>2</v>
      </c>
      <c r="D86" s="64"/>
      <c r="E86" s="87">
        <v>25139</v>
      </c>
      <c r="F86" s="53">
        <f t="shared" si="17"/>
        <v>-5</v>
      </c>
      <c r="G86" s="89">
        <v>28362</v>
      </c>
      <c r="H86" s="57">
        <f t="shared" si="18"/>
        <v>-27</v>
      </c>
      <c r="I86" s="89">
        <v>53501</v>
      </c>
      <c r="J86" s="61">
        <f t="shared" si="19"/>
        <v>-32</v>
      </c>
      <c r="L86" s="87">
        <v>20</v>
      </c>
      <c r="M86" s="129">
        <f t="shared" si="12"/>
        <v>-9</v>
      </c>
      <c r="N86" s="53">
        <v>58</v>
      </c>
      <c r="O86" s="129">
        <f t="shared" si="13"/>
        <v>15</v>
      </c>
      <c r="P86" s="127">
        <f t="shared" si="21"/>
        <v>-38</v>
      </c>
      <c r="Q86" s="57">
        <v>118</v>
      </c>
      <c r="R86" s="129">
        <f t="shared" si="14"/>
        <v>-3</v>
      </c>
      <c r="S86" s="89">
        <v>112</v>
      </c>
      <c r="T86" s="129">
        <f t="shared" si="15"/>
        <v>-61</v>
      </c>
      <c r="U86" s="97">
        <f t="shared" si="22"/>
        <v>6</v>
      </c>
    </row>
    <row r="87" spans="1:21" x14ac:dyDescent="0.15">
      <c r="A87" s="85" t="s">
        <v>283</v>
      </c>
      <c r="B87" s="86">
        <v>24154</v>
      </c>
      <c r="C87" s="61">
        <f t="shared" si="20"/>
        <v>2</v>
      </c>
      <c r="D87" s="64"/>
      <c r="E87" s="87">
        <v>25116</v>
      </c>
      <c r="F87" s="53">
        <f t="shared" si="17"/>
        <v>-23</v>
      </c>
      <c r="G87" s="89">
        <v>28328</v>
      </c>
      <c r="H87" s="57">
        <f t="shared" si="18"/>
        <v>-34</v>
      </c>
      <c r="I87" s="89">
        <v>53444</v>
      </c>
      <c r="J87" s="61">
        <f t="shared" si="19"/>
        <v>-57</v>
      </c>
      <c r="L87" s="87">
        <v>28</v>
      </c>
      <c r="M87" s="129">
        <f t="shared" si="12"/>
        <v>8</v>
      </c>
      <c r="N87" s="53">
        <v>55</v>
      </c>
      <c r="O87" s="129">
        <f t="shared" si="13"/>
        <v>-3</v>
      </c>
      <c r="P87" s="127">
        <f t="shared" si="21"/>
        <v>-27</v>
      </c>
      <c r="Q87" s="57">
        <v>124</v>
      </c>
      <c r="R87" s="129">
        <f t="shared" si="14"/>
        <v>6</v>
      </c>
      <c r="S87" s="89">
        <v>154</v>
      </c>
      <c r="T87" s="129">
        <f t="shared" si="15"/>
        <v>42</v>
      </c>
      <c r="U87" s="97">
        <f t="shared" si="22"/>
        <v>-30</v>
      </c>
    </row>
    <row r="88" spans="1:21" x14ac:dyDescent="0.15">
      <c r="A88" s="85" t="s">
        <v>284</v>
      </c>
      <c r="B88" s="86">
        <v>24158</v>
      </c>
      <c r="C88" s="61">
        <f t="shared" si="20"/>
        <v>4</v>
      </c>
      <c r="D88" s="64"/>
      <c r="E88" s="87">
        <v>25123</v>
      </c>
      <c r="F88" s="53">
        <f t="shared" si="17"/>
        <v>7</v>
      </c>
      <c r="G88" s="89">
        <v>28304</v>
      </c>
      <c r="H88" s="57">
        <f t="shared" si="18"/>
        <v>-24</v>
      </c>
      <c r="I88" s="89">
        <v>53427</v>
      </c>
      <c r="J88" s="61">
        <f t="shared" si="19"/>
        <v>-17</v>
      </c>
      <c r="L88" s="87">
        <v>51</v>
      </c>
      <c r="M88" s="129">
        <f t="shared" ref="M88:M119" si="23">SUM(L88-L87)</f>
        <v>23</v>
      </c>
      <c r="N88" s="53">
        <v>55</v>
      </c>
      <c r="O88" s="129">
        <f t="shared" ref="O88:O119" si="24">SUM(N88-N87)</f>
        <v>0</v>
      </c>
      <c r="P88" s="127">
        <f t="shared" si="21"/>
        <v>-4</v>
      </c>
      <c r="Q88" s="57">
        <v>118</v>
      </c>
      <c r="R88" s="129">
        <f t="shared" ref="R88:R119" si="25">SUM(Q88-Q87)</f>
        <v>-6</v>
      </c>
      <c r="S88" s="89">
        <v>131</v>
      </c>
      <c r="T88" s="129">
        <f t="shared" ref="T88:T119" si="26">SUM(S88-S87)</f>
        <v>-23</v>
      </c>
      <c r="U88" s="97">
        <f t="shared" si="22"/>
        <v>-13</v>
      </c>
    </row>
    <row r="89" spans="1:21" x14ac:dyDescent="0.15">
      <c r="A89" s="85" t="s">
        <v>285</v>
      </c>
      <c r="B89" s="86">
        <v>24185</v>
      </c>
      <c r="C89" s="61">
        <f t="shared" si="20"/>
        <v>27</v>
      </c>
      <c r="D89" s="64"/>
      <c r="E89" s="87">
        <v>25126</v>
      </c>
      <c r="F89" s="53">
        <f t="shared" si="17"/>
        <v>3</v>
      </c>
      <c r="G89" s="89">
        <v>28308</v>
      </c>
      <c r="H89" s="57">
        <f t="shared" si="18"/>
        <v>4</v>
      </c>
      <c r="I89" s="89">
        <v>53434</v>
      </c>
      <c r="J89" s="61">
        <f t="shared" si="19"/>
        <v>7</v>
      </c>
      <c r="L89" s="87">
        <v>36</v>
      </c>
      <c r="M89" s="129">
        <f t="shared" si="23"/>
        <v>-15</v>
      </c>
      <c r="N89" s="53">
        <v>49</v>
      </c>
      <c r="O89" s="129">
        <f t="shared" si="24"/>
        <v>-6</v>
      </c>
      <c r="P89" s="127">
        <f t="shared" si="21"/>
        <v>-13</v>
      </c>
      <c r="Q89" s="57">
        <v>147</v>
      </c>
      <c r="R89" s="129">
        <f t="shared" si="25"/>
        <v>29</v>
      </c>
      <c r="S89" s="89">
        <v>127</v>
      </c>
      <c r="T89" s="129">
        <f t="shared" si="26"/>
        <v>-4</v>
      </c>
      <c r="U89" s="97">
        <f t="shared" si="22"/>
        <v>20</v>
      </c>
    </row>
    <row r="90" spans="1:21" x14ac:dyDescent="0.15">
      <c r="A90" s="85" t="s">
        <v>286</v>
      </c>
      <c r="B90" s="86">
        <v>24172</v>
      </c>
      <c r="C90" s="61">
        <f t="shared" si="20"/>
        <v>-13</v>
      </c>
      <c r="D90" s="64"/>
      <c r="E90" s="87">
        <v>25130</v>
      </c>
      <c r="F90" s="53">
        <f t="shared" si="17"/>
        <v>4</v>
      </c>
      <c r="G90" s="89">
        <v>28290</v>
      </c>
      <c r="H90" s="57">
        <f t="shared" si="18"/>
        <v>-18</v>
      </c>
      <c r="I90" s="89">
        <v>53420</v>
      </c>
      <c r="J90" s="61">
        <f t="shared" si="19"/>
        <v>-14</v>
      </c>
      <c r="L90" s="87">
        <v>55</v>
      </c>
      <c r="M90" s="129">
        <f t="shared" si="23"/>
        <v>19</v>
      </c>
      <c r="N90" s="53">
        <v>68</v>
      </c>
      <c r="O90" s="129">
        <f t="shared" si="24"/>
        <v>19</v>
      </c>
      <c r="P90" s="127">
        <f t="shared" si="21"/>
        <v>-13</v>
      </c>
      <c r="Q90" s="57">
        <v>125</v>
      </c>
      <c r="R90" s="129">
        <f t="shared" si="25"/>
        <v>-22</v>
      </c>
      <c r="S90" s="89">
        <v>126</v>
      </c>
      <c r="T90" s="129">
        <f t="shared" si="26"/>
        <v>-1</v>
      </c>
      <c r="U90" s="97">
        <f t="shared" si="22"/>
        <v>-1</v>
      </c>
    </row>
    <row r="91" spans="1:21" ht="14.25" thickBot="1" x14ac:dyDescent="0.2">
      <c r="A91" s="40" t="s">
        <v>287</v>
      </c>
      <c r="B91" s="45">
        <v>24177</v>
      </c>
      <c r="C91" s="63">
        <f t="shared" si="20"/>
        <v>5</v>
      </c>
      <c r="D91" s="64"/>
      <c r="E91" s="41">
        <v>25143</v>
      </c>
      <c r="F91" s="55">
        <f t="shared" si="17"/>
        <v>13</v>
      </c>
      <c r="G91" s="42">
        <v>28285</v>
      </c>
      <c r="H91" s="59">
        <f t="shared" si="18"/>
        <v>-5</v>
      </c>
      <c r="I91" s="42">
        <v>53428</v>
      </c>
      <c r="J91" s="63">
        <f t="shared" si="19"/>
        <v>8</v>
      </c>
      <c r="L91" s="41">
        <v>37</v>
      </c>
      <c r="M91" s="59">
        <f t="shared" si="23"/>
        <v>-18</v>
      </c>
      <c r="N91" s="55">
        <v>64</v>
      </c>
      <c r="O91" s="59">
        <f t="shared" si="24"/>
        <v>-4</v>
      </c>
      <c r="P91" s="55">
        <f t="shared" si="21"/>
        <v>-27</v>
      </c>
      <c r="Q91" s="59">
        <v>148</v>
      </c>
      <c r="R91" s="59">
        <f t="shared" si="25"/>
        <v>23</v>
      </c>
      <c r="S91" s="42">
        <v>113</v>
      </c>
      <c r="T91" s="59">
        <f t="shared" si="26"/>
        <v>-13</v>
      </c>
      <c r="U91" s="63">
        <f t="shared" si="22"/>
        <v>35</v>
      </c>
    </row>
    <row r="92" spans="1:21" x14ac:dyDescent="0.15">
      <c r="A92" s="100" t="s">
        <v>288</v>
      </c>
      <c r="B92" s="103">
        <v>24157</v>
      </c>
      <c r="C92" s="62">
        <f t="shared" si="20"/>
        <v>-20</v>
      </c>
      <c r="D92" s="107"/>
      <c r="E92" s="94">
        <v>25125</v>
      </c>
      <c r="F92" s="54">
        <f t="shared" si="17"/>
        <v>-18</v>
      </c>
      <c r="G92" s="101">
        <v>28242</v>
      </c>
      <c r="H92" s="58">
        <f t="shared" si="18"/>
        <v>-43</v>
      </c>
      <c r="I92" s="101">
        <v>53367</v>
      </c>
      <c r="J92" s="62">
        <f t="shared" si="19"/>
        <v>-61</v>
      </c>
      <c r="L92" s="94">
        <v>47</v>
      </c>
      <c r="M92" s="130">
        <f t="shared" si="23"/>
        <v>10</v>
      </c>
      <c r="N92" s="54">
        <v>95</v>
      </c>
      <c r="O92" s="130">
        <f t="shared" si="24"/>
        <v>31</v>
      </c>
      <c r="P92" s="128">
        <f t="shared" si="21"/>
        <v>-48</v>
      </c>
      <c r="Q92" s="58">
        <v>123</v>
      </c>
      <c r="R92" s="130">
        <f t="shared" si="25"/>
        <v>-25</v>
      </c>
      <c r="S92" s="101">
        <v>136</v>
      </c>
      <c r="T92" s="130">
        <f t="shared" si="26"/>
        <v>23</v>
      </c>
      <c r="U92" s="109">
        <f t="shared" si="22"/>
        <v>-13</v>
      </c>
    </row>
    <row r="93" spans="1:21" x14ac:dyDescent="0.15">
      <c r="A93" s="85" t="s">
        <v>289</v>
      </c>
      <c r="B93" s="86">
        <v>24125</v>
      </c>
      <c r="C93" s="61">
        <f t="shared" si="20"/>
        <v>-32</v>
      </c>
      <c r="D93" s="64"/>
      <c r="E93" s="87">
        <v>25106</v>
      </c>
      <c r="F93" s="53">
        <f t="shared" si="17"/>
        <v>-19</v>
      </c>
      <c r="G93" s="89">
        <v>28202</v>
      </c>
      <c r="H93" s="57">
        <f t="shared" si="18"/>
        <v>-40</v>
      </c>
      <c r="I93" s="89">
        <v>53308</v>
      </c>
      <c r="J93" s="61">
        <f t="shared" si="19"/>
        <v>-59</v>
      </c>
      <c r="L93" s="87">
        <v>31</v>
      </c>
      <c r="M93" s="129">
        <f t="shared" si="23"/>
        <v>-16</v>
      </c>
      <c r="N93" s="53">
        <v>67</v>
      </c>
      <c r="O93" s="129">
        <f t="shared" si="24"/>
        <v>-28</v>
      </c>
      <c r="P93" s="127">
        <f t="shared" si="21"/>
        <v>-36</v>
      </c>
      <c r="Q93" s="57">
        <v>111</v>
      </c>
      <c r="R93" s="129">
        <f t="shared" si="25"/>
        <v>-12</v>
      </c>
      <c r="S93" s="89">
        <v>134</v>
      </c>
      <c r="T93" s="129">
        <f t="shared" si="26"/>
        <v>-2</v>
      </c>
      <c r="U93" s="97">
        <f t="shared" si="22"/>
        <v>-23</v>
      </c>
    </row>
    <row r="94" spans="1:21" x14ac:dyDescent="0.15">
      <c r="A94" s="85" t="s">
        <v>290</v>
      </c>
      <c r="B94" s="86">
        <v>24127</v>
      </c>
      <c r="C94" s="61">
        <f t="shared" si="20"/>
        <v>2</v>
      </c>
      <c r="D94" s="64"/>
      <c r="E94" s="87">
        <v>24969</v>
      </c>
      <c r="F94" s="53">
        <f t="shared" si="17"/>
        <v>-137</v>
      </c>
      <c r="G94" s="89">
        <v>28129</v>
      </c>
      <c r="H94" s="57">
        <f t="shared" si="18"/>
        <v>-73</v>
      </c>
      <c r="I94" s="89">
        <v>53098</v>
      </c>
      <c r="J94" s="61">
        <f t="shared" si="19"/>
        <v>-210</v>
      </c>
      <c r="L94" s="87">
        <v>27</v>
      </c>
      <c r="M94" s="129">
        <f t="shared" si="23"/>
        <v>-4</v>
      </c>
      <c r="N94" s="53">
        <v>68</v>
      </c>
      <c r="O94" s="129">
        <f t="shared" si="24"/>
        <v>1</v>
      </c>
      <c r="P94" s="127">
        <f t="shared" si="21"/>
        <v>-41</v>
      </c>
      <c r="Q94" s="57">
        <v>271</v>
      </c>
      <c r="R94" s="129">
        <f t="shared" si="25"/>
        <v>160</v>
      </c>
      <c r="S94" s="89">
        <v>440</v>
      </c>
      <c r="T94" s="129">
        <f t="shared" si="26"/>
        <v>306</v>
      </c>
      <c r="U94" s="97">
        <f t="shared" si="22"/>
        <v>-169</v>
      </c>
    </row>
    <row r="95" spans="1:21" x14ac:dyDescent="0.15">
      <c r="A95" s="85" t="s">
        <v>291</v>
      </c>
      <c r="B95" s="86">
        <v>24177</v>
      </c>
      <c r="C95" s="61">
        <f t="shared" si="20"/>
        <v>50</v>
      </c>
      <c r="D95" s="64"/>
      <c r="E95" s="87">
        <v>25007</v>
      </c>
      <c r="F95" s="53">
        <f t="shared" si="17"/>
        <v>38</v>
      </c>
      <c r="G95" s="89">
        <v>28127</v>
      </c>
      <c r="H95" s="57">
        <f t="shared" si="18"/>
        <v>-2</v>
      </c>
      <c r="I95" s="89">
        <v>53134</v>
      </c>
      <c r="J95" s="61">
        <f t="shared" si="19"/>
        <v>36</v>
      </c>
      <c r="L95" s="87">
        <v>28</v>
      </c>
      <c r="M95" s="129">
        <f t="shared" si="23"/>
        <v>1</v>
      </c>
      <c r="N95" s="53">
        <v>53</v>
      </c>
      <c r="O95" s="129">
        <f t="shared" si="24"/>
        <v>-15</v>
      </c>
      <c r="P95" s="127">
        <f t="shared" si="21"/>
        <v>-25</v>
      </c>
      <c r="Q95" s="57">
        <v>230</v>
      </c>
      <c r="R95" s="129">
        <f t="shared" si="25"/>
        <v>-41</v>
      </c>
      <c r="S95" s="89">
        <v>169</v>
      </c>
      <c r="T95" s="129">
        <f t="shared" si="26"/>
        <v>-271</v>
      </c>
      <c r="U95" s="97">
        <f t="shared" si="22"/>
        <v>61</v>
      </c>
    </row>
    <row r="96" spans="1:21" x14ac:dyDescent="0.15">
      <c r="A96" s="85" t="s">
        <v>292</v>
      </c>
      <c r="B96" s="86">
        <v>24194</v>
      </c>
      <c r="C96" s="61">
        <f t="shared" si="20"/>
        <v>17</v>
      </c>
      <c r="D96" s="64"/>
      <c r="E96" s="87">
        <v>24990</v>
      </c>
      <c r="F96" s="53">
        <f t="shared" si="17"/>
        <v>-17</v>
      </c>
      <c r="G96" s="89">
        <v>28098</v>
      </c>
      <c r="H96" s="57">
        <f t="shared" si="18"/>
        <v>-29</v>
      </c>
      <c r="I96" s="89">
        <v>53088</v>
      </c>
      <c r="J96" s="61">
        <f t="shared" si="19"/>
        <v>-46</v>
      </c>
      <c r="L96" s="87">
        <v>38</v>
      </c>
      <c r="M96" s="129">
        <f t="shared" si="23"/>
        <v>10</v>
      </c>
      <c r="N96" s="53">
        <v>68</v>
      </c>
      <c r="O96" s="129">
        <f t="shared" si="24"/>
        <v>15</v>
      </c>
      <c r="P96" s="127">
        <f t="shared" si="21"/>
        <v>-30</v>
      </c>
      <c r="Q96" s="57">
        <v>143</v>
      </c>
      <c r="R96" s="129">
        <f t="shared" si="25"/>
        <v>-87</v>
      </c>
      <c r="S96" s="89">
        <v>159</v>
      </c>
      <c r="T96" s="129">
        <f t="shared" si="26"/>
        <v>-10</v>
      </c>
      <c r="U96" s="97">
        <f t="shared" si="22"/>
        <v>-16</v>
      </c>
    </row>
    <row r="97" spans="1:21" x14ac:dyDescent="0.15">
      <c r="A97" s="85" t="s">
        <v>293</v>
      </c>
      <c r="B97" s="86">
        <v>24169</v>
      </c>
      <c r="C97" s="61">
        <f t="shared" si="20"/>
        <v>-25</v>
      </c>
      <c r="D97" s="64"/>
      <c r="E97" s="87">
        <v>24963</v>
      </c>
      <c r="F97" s="53">
        <f t="shared" si="17"/>
        <v>-27</v>
      </c>
      <c r="G97" s="89">
        <v>28064</v>
      </c>
      <c r="H97" s="57">
        <f t="shared" si="18"/>
        <v>-34</v>
      </c>
      <c r="I97" s="89">
        <v>53027</v>
      </c>
      <c r="J97" s="61">
        <f t="shared" si="19"/>
        <v>-61</v>
      </c>
      <c r="L97" s="87">
        <v>23</v>
      </c>
      <c r="M97" s="129">
        <f t="shared" si="23"/>
        <v>-15</v>
      </c>
      <c r="N97" s="53">
        <v>47</v>
      </c>
      <c r="O97" s="129">
        <f t="shared" si="24"/>
        <v>-21</v>
      </c>
      <c r="P97" s="127">
        <f t="shared" si="21"/>
        <v>-24</v>
      </c>
      <c r="Q97" s="57">
        <v>91</v>
      </c>
      <c r="R97" s="129">
        <f t="shared" si="25"/>
        <v>-52</v>
      </c>
      <c r="S97" s="89">
        <v>128</v>
      </c>
      <c r="T97" s="129">
        <f t="shared" si="26"/>
        <v>-31</v>
      </c>
      <c r="U97" s="97">
        <f t="shared" si="22"/>
        <v>-37</v>
      </c>
    </row>
    <row r="98" spans="1:21" x14ac:dyDescent="0.15">
      <c r="A98" s="85" t="s">
        <v>294</v>
      </c>
      <c r="B98" s="86">
        <v>24182</v>
      </c>
      <c r="C98" s="61">
        <f t="shared" si="20"/>
        <v>13</v>
      </c>
      <c r="D98" s="64"/>
      <c r="E98" s="87">
        <v>24948</v>
      </c>
      <c r="F98" s="53">
        <f t="shared" si="17"/>
        <v>-15</v>
      </c>
      <c r="G98" s="89">
        <v>28071</v>
      </c>
      <c r="H98" s="57">
        <f t="shared" si="18"/>
        <v>7</v>
      </c>
      <c r="I98" s="89">
        <v>53019</v>
      </c>
      <c r="J98" s="61">
        <f t="shared" si="19"/>
        <v>-8</v>
      </c>
      <c r="L98" s="87">
        <v>45</v>
      </c>
      <c r="M98" s="129">
        <f t="shared" si="23"/>
        <v>22</v>
      </c>
      <c r="N98" s="53">
        <v>60</v>
      </c>
      <c r="O98" s="129">
        <f t="shared" si="24"/>
        <v>13</v>
      </c>
      <c r="P98" s="127">
        <f t="shared" si="21"/>
        <v>-15</v>
      </c>
      <c r="Q98" s="57">
        <v>132</v>
      </c>
      <c r="R98" s="129">
        <f t="shared" si="25"/>
        <v>41</v>
      </c>
      <c r="S98" s="89">
        <v>125</v>
      </c>
      <c r="T98" s="129">
        <f t="shared" si="26"/>
        <v>-3</v>
      </c>
      <c r="U98" s="97">
        <f t="shared" si="22"/>
        <v>7</v>
      </c>
    </row>
    <row r="99" spans="1:21" x14ac:dyDescent="0.15">
      <c r="A99" s="85" t="s">
        <v>295</v>
      </c>
      <c r="B99" s="86">
        <v>24166</v>
      </c>
      <c r="C99" s="61">
        <f t="shared" si="20"/>
        <v>-16</v>
      </c>
      <c r="D99" s="64"/>
      <c r="E99" s="87">
        <v>24937</v>
      </c>
      <c r="F99" s="53">
        <f t="shared" si="17"/>
        <v>-11</v>
      </c>
      <c r="G99" s="89">
        <v>28058</v>
      </c>
      <c r="H99" s="57">
        <f t="shared" si="18"/>
        <v>-13</v>
      </c>
      <c r="I99" s="89">
        <v>52995</v>
      </c>
      <c r="J99" s="61">
        <f t="shared" si="19"/>
        <v>-24</v>
      </c>
      <c r="L99" s="87">
        <v>41</v>
      </c>
      <c r="M99" s="129">
        <f t="shared" si="23"/>
        <v>-4</v>
      </c>
      <c r="N99" s="53">
        <v>49</v>
      </c>
      <c r="O99" s="129">
        <f t="shared" si="24"/>
        <v>-11</v>
      </c>
      <c r="P99" s="127">
        <f t="shared" si="21"/>
        <v>-8</v>
      </c>
      <c r="Q99" s="57">
        <v>135</v>
      </c>
      <c r="R99" s="129">
        <f t="shared" si="25"/>
        <v>3</v>
      </c>
      <c r="S99" s="89">
        <v>151</v>
      </c>
      <c r="T99" s="129">
        <f t="shared" si="26"/>
        <v>26</v>
      </c>
      <c r="U99" s="97">
        <f t="shared" si="22"/>
        <v>-16</v>
      </c>
    </row>
    <row r="100" spans="1:21" x14ac:dyDescent="0.15">
      <c r="A100" s="85" t="s">
        <v>296</v>
      </c>
      <c r="B100" s="86">
        <v>24154</v>
      </c>
      <c r="C100" s="61">
        <f t="shared" si="20"/>
        <v>-12</v>
      </c>
      <c r="D100" s="64"/>
      <c r="E100" s="87">
        <v>24908</v>
      </c>
      <c r="F100" s="53">
        <f t="shared" si="17"/>
        <v>-29</v>
      </c>
      <c r="G100" s="89">
        <v>28015</v>
      </c>
      <c r="H100" s="57">
        <f t="shared" si="18"/>
        <v>-43</v>
      </c>
      <c r="I100" s="89">
        <v>52923</v>
      </c>
      <c r="J100" s="61">
        <f t="shared" si="19"/>
        <v>-72</v>
      </c>
      <c r="L100" s="87">
        <v>28</v>
      </c>
      <c r="M100" s="129">
        <f t="shared" si="23"/>
        <v>-13</v>
      </c>
      <c r="N100" s="53">
        <v>55</v>
      </c>
      <c r="O100" s="129">
        <f t="shared" si="24"/>
        <v>6</v>
      </c>
      <c r="P100" s="127">
        <f t="shared" si="21"/>
        <v>-27</v>
      </c>
      <c r="Q100" s="57">
        <v>102</v>
      </c>
      <c r="R100" s="129">
        <f t="shared" si="25"/>
        <v>-33</v>
      </c>
      <c r="S100" s="89">
        <v>147</v>
      </c>
      <c r="T100" s="129">
        <f t="shared" si="26"/>
        <v>-4</v>
      </c>
      <c r="U100" s="97">
        <f t="shared" si="22"/>
        <v>-45</v>
      </c>
    </row>
    <row r="101" spans="1:21" x14ac:dyDescent="0.15">
      <c r="A101" s="85" t="s">
        <v>297</v>
      </c>
      <c r="B101" s="86">
        <v>24162</v>
      </c>
      <c r="C101" s="61">
        <f t="shared" si="20"/>
        <v>8</v>
      </c>
      <c r="D101" s="64"/>
      <c r="E101" s="87">
        <v>24915</v>
      </c>
      <c r="F101" s="53">
        <f t="shared" si="17"/>
        <v>7</v>
      </c>
      <c r="G101" s="89">
        <v>27971</v>
      </c>
      <c r="H101" s="57">
        <f t="shared" si="18"/>
        <v>-44</v>
      </c>
      <c r="I101" s="89">
        <v>52886</v>
      </c>
      <c r="J101" s="61">
        <f t="shared" si="19"/>
        <v>-37</v>
      </c>
      <c r="L101" s="87">
        <v>31</v>
      </c>
      <c r="M101" s="129">
        <f t="shared" si="23"/>
        <v>3</v>
      </c>
      <c r="N101" s="53">
        <v>67</v>
      </c>
      <c r="O101" s="129">
        <f t="shared" si="24"/>
        <v>12</v>
      </c>
      <c r="P101" s="127">
        <f t="shared" si="21"/>
        <v>-36</v>
      </c>
      <c r="Q101" s="57">
        <v>145</v>
      </c>
      <c r="R101" s="129">
        <f t="shared" si="25"/>
        <v>43</v>
      </c>
      <c r="S101" s="89">
        <v>146</v>
      </c>
      <c r="T101" s="129">
        <f t="shared" si="26"/>
        <v>-1</v>
      </c>
      <c r="U101" s="97">
        <f t="shared" si="22"/>
        <v>-1</v>
      </c>
    </row>
    <row r="102" spans="1:21" x14ac:dyDescent="0.15">
      <c r="A102" s="85" t="s">
        <v>298</v>
      </c>
      <c r="B102" s="86">
        <v>24177</v>
      </c>
      <c r="C102" s="61">
        <f t="shared" si="20"/>
        <v>15</v>
      </c>
      <c r="D102" s="64"/>
      <c r="E102" s="87">
        <v>24904</v>
      </c>
      <c r="F102" s="53">
        <f t="shared" si="17"/>
        <v>-11</v>
      </c>
      <c r="G102" s="89">
        <v>27954</v>
      </c>
      <c r="H102" s="57">
        <f t="shared" si="18"/>
        <v>-17</v>
      </c>
      <c r="I102" s="89">
        <v>52858</v>
      </c>
      <c r="J102" s="61">
        <f t="shared" si="19"/>
        <v>-28</v>
      </c>
      <c r="L102" s="87">
        <v>35</v>
      </c>
      <c r="M102" s="129">
        <f t="shared" si="23"/>
        <v>4</v>
      </c>
      <c r="N102" s="53">
        <v>71</v>
      </c>
      <c r="O102" s="129">
        <f t="shared" si="24"/>
        <v>4</v>
      </c>
      <c r="P102" s="127">
        <f t="shared" si="21"/>
        <v>-36</v>
      </c>
      <c r="Q102" s="57">
        <v>131</v>
      </c>
      <c r="R102" s="129">
        <f t="shared" si="25"/>
        <v>-14</v>
      </c>
      <c r="S102" s="89">
        <v>123</v>
      </c>
      <c r="T102" s="129">
        <f t="shared" si="26"/>
        <v>-23</v>
      </c>
      <c r="U102" s="97">
        <f t="shared" si="22"/>
        <v>8</v>
      </c>
    </row>
    <row r="103" spans="1:21" ht="14.25" thickBot="1" x14ac:dyDescent="0.2">
      <c r="A103" s="40" t="s">
        <v>299</v>
      </c>
      <c r="B103" s="45">
        <v>24178</v>
      </c>
      <c r="C103" s="63">
        <f t="shared" si="20"/>
        <v>1</v>
      </c>
      <c r="D103" s="64"/>
      <c r="E103" s="41">
        <v>24891</v>
      </c>
      <c r="F103" s="55">
        <f t="shared" si="17"/>
        <v>-13</v>
      </c>
      <c r="G103" s="42">
        <v>27931</v>
      </c>
      <c r="H103" s="59">
        <f t="shared" si="18"/>
        <v>-23</v>
      </c>
      <c r="I103" s="42">
        <v>52822</v>
      </c>
      <c r="J103" s="63">
        <f t="shared" si="19"/>
        <v>-36</v>
      </c>
      <c r="L103" s="41">
        <v>33</v>
      </c>
      <c r="M103" s="59">
        <f t="shared" si="23"/>
        <v>-2</v>
      </c>
      <c r="N103" s="55">
        <v>62</v>
      </c>
      <c r="O103" s="59">
        <f t="shared" si="24"/>
        <v>-9</v>
      </c>
      <c r="P103" s="55">
        <f t="shared" si="21"/>
        <v>-29</v>
      </c>
      <c r="Q103" s="59">
        <v>110</v>
      </c>
      <c r="R103" s="59">
        <f t="shared" si="25"/>
        <v>-21</v>
      </c>
      <c r="S103" s="42">
        <v>117</v>
      </c>
      <c r="T103" s="59">
        <f t="shared" si="26"/>
        <v>-6</v>
      </c>
      <c r="U103" s="63">
        <f t="shared" si="22"/>
        <v>-7</v>
      </c>
    </row>
    <row r="104" spans="1:21" x14ac:dyDescent="0.15">
      <c r="A104" s="93" t="s">
        <v>300</v>
      </c>
      <c r="B104" s="98">
        <v>24166</v>
      </c>
      <c r="C104" s="60">
        <f t="shared" si="20"/>
        <v>-12</v>
      </c>
      <c r="D104" s="91"/>
      <c r="E104" s="99">
        <v>24883</v>
      </c>
      <c r="F104" s="52">
        <f t="shared" si="17"/>
        <v>-8</v>
      </c>
      <c r="G104" s="95">
        <v>27909</v>
      </c>
      <c r="H104" s="56">
        <f t="shared" si="18"/>
        <v>-22</v>
      </c>
      <c r="I104" s="95">
        <v>52792</v>
      </c>
      <c r="J104" s="60">
        <f t="shared" si="19"/>
        <v>-30</v>
      </c>
      <c r="L104" s="99">
        <v>35</v>
      </c>
      <c r="M104" s="90">
        <f t="shared" si="23"/>
        <v>2</v>
      </c>
      <c r="N104" s="52">
        <v>90</v>
      </c>
      <c r="O104" s="90">
        <f t="shared" si="24"/>
        <v>28</v>
      </c>
      <c r="P104" s="88">
        <f t="shared" si="21"/>
        <v>-55</v>
      </c>
      <c r="Q104" s="56">
        <v>145</v>
      </c>
      <c r="R104" s="90">
        <f t="shared" si="25"/>
        <v>35</v>
      </c>
      <c r="S104" s="95">
        <v>120</v>
      </c>
      <c r="T104" s="90">
        <f t="shared" si="26"/>
        <v>3</v>
      </c>
      <c r="U104" s="133">
        <f t="shared" si="22"/>
        <v>25</v>
      </c>
    </row>
    <row r="105" spans="1:21" x14ac:dyDescent="0.15">
      <c r="A105" s="85" t="s">
        <v>301</v>
      </c>
      <c r="B105" s="86">
        <v>24174</v>
      </c>
      <c r="C105" s="61">
        <f t="shared" si="20"/>
        <v>8</v>
      </c>
      <c r="D105" s="64"/>
      <c r="E105" s="87">
        <v>24889</v>
      </c>
      <c r="F105" s="53">
        <f t="shared" si="17"/>
        <v>6</v>
      </c>
      <c r="G105" s="89">
        <v>27868</v>
      </c>
      <c r="H105" s="57">
        <f t="shared" si="18"/>
        <v>-41</v>
      </c>
      <c r="I105" s="89">
        <v>52757</v>
      </c>
      <c r="J105" s="61">
        <f t="shared" si="19"/>
        <v>-35</v>
      </c>
      <c r="L105" s="87">
        <v>27</v>
      </c>
      <c r="M105" s="129">
        <f t="shared" si="23"/>
        <v>-8</v>
      </c>
      <c r="N105" s="53">
        <v>53</v>
      </c>
      <c r="O105" s="129">
        <f t="shared" si="24"/>
        <v>-37</v>
      </c>
      <c r="P105" s="127">
        <f t="shared" si="21"/>
        <v>-26</v>
      </c>
      <c r="Q105" s="57">
        <v>136</v>
      </c>
      <c r="R105" s="129">
        <f t="shared" si="25"/>
        <v>-9</v>
      </c>
      <c r="S105" s="89">
        <v>145</v>
      </c>
      <c r="T105" s="129">
        <f t="shared" si="26"/>
        <v>25</v>
      </c>
      <c r="U105" s="97">
        <f t="shared" si="22"/>
        <v>-9</v>
      </c>
    </row>
    <row r="106" spans="1:21" x14ac:dyDescent="0.15">
      <c r="A106" s="85" t="s">
        <v>302</v>
      </c>
      <c r="B106" s="86">
        <v>24155</v>
      </c>
      <c r="C106" s="61">
        <f t="shared" si="20"/>
        <v>-19</v>
      </c>
      <c r="D106" s="64"/>
      <c r="E106" s="87">
        <v>24777</v>
      </c>
      <c r="F106" s="53">
        <f t="shared" si="17"/>
        <v>-112</v>
      </c>
      <c r="G106" s="89">
        <v>27748</v>
      </c>
      <c r="H106" s="57">
        <f t="shared" si="18"/>
        <v>-120</v>
      </c>
      <c r="I106" s="89">
        <v>52525</v>
      </c>
      <c r="J106" s="61">
        <f t="shared" si="19"/>
        <v>-232</v>
      </c>
      <c r="L106" s="87">
        <v>27</v>
      </c>
      <c r="M106" s="129">
        <f t="shared" si="23"/>
        <v>0</v>
      </c>
      <c r="N106" s="53">
        <v>50</v>
      </c>
      <c r="O106" s="129">
        <f t="shared" si="24"/>
        <v>-3</v>
      </c>
      <c r="P106" s="127">
        <f t="shared" si="21"/>
        <v>-23</v>
      </c>
      <c r="Q106" s="57">
        <v>252</v>
      </c>
      <c r="R106" s="129">
        <f t="shared" si="25"/>
        <v>116</v>
      </c>
      <c r="S106" s="89">
        <v>461</v>
      </c>
      <c r="T106" s="129">
        <f t="shared" si="26"/>
        <v>316</v>
      </c>
      <c r="U106" s="97">
        <f t="shared" si="22"/>
        <v>-209</v>
      </c>
    </row>
    <row r="107" spans="1:21" x14ac:dyDescent="0.15">
      <c r="A107" s="85" t="s">
        <v>303</v>
      </c>
      <c r="B107" s="86">
        <v>24188</v>
      </c>
      <c r="C107" s="61">
        <f t="shared" si="20"/>
        <v>33</v>
      </c>
      <c r="D107" s="64"/>
      <c r="E107" s="87">
        <v>24806</v>
      </c>
      <c r="F107" s="53">
        <f t="shared" si="17"/>
        <v>29</v>
      </c>
      <c r="G107" s="89">
        <v>27722</v>
      </c>
      <c r="H107" s="57">
        <f t="shared" si="18"/>
        <v>-26</v>
      </c>
      <c r="I107" s="89">
        <f>SUM(E107+G107)</f>
        <v>52528</v>
      </c>
      <c r="J107" s="61">
        <f t="shared" si="19"/>
        <v>3</v>
      </c>
      <c r="L107" s="87">
        <v>24</v>
      </c>
      <c r="M107" s="129">
        <f t="shared" si="23"/>
        <v>-3</v>
      </c>
      <c r="N107" s="53">
        <v>58</v>
      </c>
      <c r="O107" s="129">
        <f t="shared" si="24"/>
        <v>8</v>
      </c>
      <c r="P107" s="127">
        <f t="shared" si="21"/>
        <v>-34</v>
      </c>
      <c r="Q107" s="57">
        <v>218</v>
      </c>
      <c r="R107" s="129">
        <f t="shared" si="25"/>
        <v>-34</v>
      </c>
      <c r="S107" s="89">
        <v>181</v>
      </c>
      <c r="T107" s="129">
        <f t="shared" si="26"/>
        <v>-280</v>
      </c>
      <c r="U107" s="97">
        <f t="shared" si="22"/>
        <v>37</v>
      </c>
    </row>
    <row r="108" spans="1:21" x14ac:dyDescent="0.15">
      <c r="A108" s="85" t="s">
        <v>329</v>
      </c>
      <c r="B108" s="86">
        <v>24197</v>
      </c>
      <c r="C108" s="61">
        <f t="shared" ref="C108:C116" si="27">SUM(B108-B107)</f>
        <v>9</v>
      </c>
      <c r="D108" s="64"/>
      <c r="E108" s="87">
        <v>24774</v>
      </c>
      <c r="F108" s="53">
        <f t="shared" ref="F108:F116" si="28">SUM(E108-E107)</f>
        <v>-32</v>
      </c>
      <c r="G108" s="89">
        <v>27694</v>
      </c>
      <c r="H108" s="57">
        <f t="shared" ref="H108:H116" si="29">SUM(G108-G107)</f>
        <v>-28</v>
      </c>
      <c r="I108" s="89">
        <f>SUM(E108+G108)</f>
        <v>52468</v>
      </c>
      <c r="J108" s="61">
        <f t="shared" ref="J108:J116" si="30">SUM(I108-I107)</f>
        <v>-60</v>
      </c>
      <c r="L108" s="87">
        <v>23</v>
      </c>
      <c r="M108" s="129">
        <f t="shared" si="23"/>
        <v>-1</v>
      </c>
      <c r="N108" s="53">
        <v>85</v>
      </c>
      <c r="O108" s="129">
        <f t="shared" si="24"/>
        <v>27</v>
      </c>
      <c r="P108" s="127">
        <f t="shared" si="21"/>
        <v>-62</v>
      </c>
      <c r="Q108" s="57">
        <v>137</v>
      </c>
      <c r="R108" s="129">
        <f t="shared" si="25"/>
        <v>-81</v>
      </c>
      <c r="S108" s="89">
        <v>135</v>
      </c>
      <c r="T108" s="129">
        <f t="shared" si="26"/>
        <v>-46</v>
      </c>
      <c r="U108" s="97">
        <f t="shared" si="22"/>
        <v>2</v>
      </c>
    </row>
    <row r="109" spans="1:21" x14ac:dyDescent="0.15">
      <c r="A109" s="85" t="s">
        <v>330</v>
      </c>
      <c r="B109" s="86">
        <v>24196</v>
      </c>
      <c r="C109" s="61">
        <f t="shared" si="27"/>
        <v>-1</v>
      </c>
      <c r="D109" s="64"/>
      <c r="E109" s="87">
        <v>24772</v>
      </c>
      <c r="F109" s="53">
        <f t="shared" si="28"/>
        <v>-2</v>
      </c>
      <c r="G109" s="89">
        <v>27673</v>
      </c>
      <c r="H109" s="57">
        <f t="shared" si="29"/>
        <v>-21</v>
      </c>
      <c r="I109" s="89">
        <f>SUM(E109+G109)</f>
        <v>52445</v>
      </c>
      <c r="J109" s="61">
        <f t="shared" si="30"/>
        <v>-23</v>
      </c>
      <c r="L109" s="87">
        <v>27</v>
      </c>
      <c r="M109" s="129">
        <f t="shared" si="23"/>
        <v>4</v>
      </c>
      <c r="N109" s="53">
        <v>44</v>
      </c>
      <c r="O109" s="129">
        <f t="shared" si="24"/>
        <v>-41</v>
      </c>
      <c r="P109" s="127">
        <f t="shared" si="21"/>
        <v>-17</v>
      </c>
      <c r="Q109" s="57">
        <v>120</v>
      </c>
      <c r="R109" s="129">
        <f t="shared" si="25"/>
        <v>-17</v>
      </c>
      <c r="S109" s="89">
        <v>126</v>
      </c>
      <c r="T109" s="129">
        <f t="shared" si="26"/>
        <v>-9</v>
      </c>
      <c r="U109" s="97">
        <f t="shared" si="22"/>
        <v>-6</v>
      </c>
    </row>
    <row r="110" spans="1:21" x14ac:dyDescent="0.15">
      <c r="A110" s="85" t="s">
        <v>332</v>
      </c>
      <c r="B110" s="86">
        <v>24185</v>
      </c>
      <c r="C110" s="61">
        <f t="shared" si="27"/>
        <v>-11</v>
      </c>
      <c r="D110" s="64"/>
      <c r="E110" s="87">
        <v>24735</v>
      </c>
      <c r="F110" s="53">
        <f t="shared" si="28"/>
        <v>-37</v>
      </c>
      <c r="G110" s="89">
        <v>27658</v>
      </c>
      <c r="H110" s="57">
        <f t="shared" si="29"/>
        <v>-15</v>
      </c>
      <c r="I110" s="89">
        <f>SUM(E110+G110)</f>
        <v>52393</v>
      </c>
      <c r="J110" s="61">
        <f t="shared" si="30"/>
        <v>-52</v>
      </c>
      <c r="L110" s="87">
        <v>25</v>
      </c>
      <c r="M110" s="129">
        <f t="shared" si="23"/>
        <v>-2</v>
      </c>
      <c r="N110" s="53">
        <v>41</v>
      </c>
      <c r="O110" s="129">
        <f t="shared" si="24"/>
        <v>-3</v>
      </c>
      <c r="P110" s="127">
        <f t="shared" si="21"/>
        <v>-16</v>
      </c>
      <c r="Q110" s="57">
        <v>134</v>
      </c>
      <c r="R110" s="129">
        <f t="shared" si="25"/>
        <v>14</v>
      </c>
      <c r="S110" s="89">
        <v>170</v>
      </c>
      <c r="T110" s="129">
        <f t="shared" si="26"/>
        <v>44</v>
      </c>
      <c r="U110" s="97">
        <f t="shared" si="22"/>
        <v>-36</v>
      </c>
    </row>
    <row r="111" spans="1:21" x14ac:dyDescent="0.15">
      <c r="A111" s="85" t="s">
        <v>333</v>
      </c>
      <c r="B111" s="86">
        <v>24146</v>
      </c>
      <c r="C111" s="61">
        <f t="shared" si="27"/>
        <v>-39</v>
      </c>
      <c r="D111" s="64"/>
      <c r="E111" s="87">
        <v>24694</v>
      </c>
      <c r="F111" s="53">
        <f t="shared" si="28"/>
        <v>-41</v>
      </c>
      <c r="G111" s="89">
        <v>27621</v>
      </c>
      <c r="H111" s="57">
        <f t="shared" si="29"/>
        <v>-37</v>
      </c>
      <c r="I111" s="89">
        <f>SUM(E111+G111)</f>
        <v>52315</v>
      </c>
      <c r="J111" s="61">
        <f t="shared" si="30"/>
        <v>-78</v>
      </c>
      <c r="L111" s="87">
        <v>29</v>
      </c>
      <c r="M111" s="129">
        <f t="shared" si="23"/>
        <v>4</v>
      </c>
      <c r="N111" s="53">
        <v>69</v>
      </c>
      <c r="O111" s="129">
        <f t="shared" si="24"/>
        <v>28</v>
      </c>
      <c r="P111" s="127">
        <f t="shared" si="21"/>
        <v>-40</v>
      </c>
      <c r="Q111" s="57">
        <v>108</v>
      </c>
      <c r="R111" s="129">
        <f t="shared" si="25"/>
        <v>-26</v>
      </c>
      <c r="S111" s="89">
        <v>146</v>
      </c>
      <c r="T111" s="129">
        <f t="shared" si="26"/>
        <v>-24</v>
      </c>
      <c r="U111" s="97">
        <f t="shared" si="22"/>
        <v>-38</v>
      </c>
    </row>
    <row r="112" spans="1:21" x14ac:dyDescent="0.15">
      <c r="A112" s="85" t="s">
        <v>334</v>
      </c>
      <c r="B112" s="86">
        <v>24170</v>
      </c>
      <c r="C112" s="61">
        <f t="shared" si="27"/>
        <v>24</v>
      </c>
      <c r="D112" s="64"/>
      <c r="E112" s="87">
        <v>24707</v>
      </c>
      <c r="F112" s="53">
        <f t="shared" si="28"/>
        <v>13</v>
      </c>
      <c r="G112" s="89">
        <v>27615</v>
      </c>
      <c r="H112" s="57">
        <f t="shared" si="29"/>
        <v>-6</v>
      </c>
      <c r="I112" s="89">
        <v>52322</v>
      </c>
      <c r="J112" s="61">
        <f t="shared" si="30"/>
        <v>7</v>
      </c>
      <c r="L112" s="87">
        <v>30</v>
      </c>
      <c r="M112" s="129">
        <f t="shared" si="23"/>
        <v>1</v>
      </c>
      <c r="N112" s="53">
        <v>50</v>
      </c>
      <c r="O112" s="129">
        <f t="shared" si="24"/>
        <v>-19</v>
      </c>
      <c r="P112" s="127">
        <f t="shared" si="21"/>
        <v>-20</v>
      </c>
      <c r="Q112" s="57">
        <v>125</v>
      </c>
      <c r="R112" s="129">
        <f t="shared" si="25"/>
        <v>17</v>
      </c>
      <c r="S112" s="89">
        <v>98</v>
      </c>
      <c r="T112" s="129">
        <f t="shared" si="26"/>
        <v>-48</v>
      </c>
      <c r="U112" s="97">
        <f t="shared" si="22"/>
        <v>27</v>
      </c>
    </row>
    <row r="113" spans="1:21" x14ac:dyDescent="0.15">
      <c r="A113" s="85" t="s">
        <v>335</v>
      </c>
      <c r="B113" s="86">
        <v>24175</v>
      </c>
      <c r="C113" s="61">
        <f t="shared" si="27"/>
        <v>5</v>
      </c>
      <c r="D113" s="64"/>
      <c r="E113" s="87">
        <v>24701</v>
      </c>
      <c r="F113" s="53">
        <f t="shared" si="28"/>
        <v>-6</v>
      </c>
      <c r="G113" s="89">
        <v>27575</v>
      </c>
      <c r="H113" s="57">
        <f t="shared" si="29"/>
        <v>-40</v>
      </c>
      <c r="I113" s="89">
        <v>52276</v>
      </c>
      <c r="J113" s="61">
        <f t="shared" si="30"/>
        <v>-46</v>
      </c>
      <c r="L113" s="87">
        <v>44</v>
      </c>
      <c r="M113" s="129">
        <f t="shared" si="23"/>
        <v>14</v>
      </c>
      <c r="N113" s="53">
        <v>65</v>
      </c>
      <c r="O113" s="129">
        <f t="shared" si="24"/>
        <v>15</v>
      </c>
      <c r="P113" s="127">
        <f t="shared" si="21"/>
        <v>-21</v>
      </c>
      <c r="Q113" s="57">
        <v>131</v>
      </c>
      <c r="R113" s="129">
        <f t="shared" si="25"/>
        <v>6</v>
      </c>
      <c r="S113" s="89">
        <v>156</v>
      </c>
      <c r="T113" s="129">
        <f t="shared" si="26"/>
        <v>58</v>
      </c>
      <c r="U113" s="97">
        <f t="shared" si="22"/>
        <v>-25</v>
      </c>
    </row>
    <row r="114" spans="1:21" x14ac:dyDescent="0.15">
      <c r="A114" s="85" t="s">
        <v>336</v>
      </c>
      <c r="B114" s="86">
        <v>24175</v>
      </c>
      <c r="C114" s="61">
        <f t="shared" si="27"/>
        <v>0</v>
      </c>
      <c r="D114" s="64"/>
      <c r="E114" s="87">
        <v>24704</v>
      </c>
      <c r="F114" s="53">
        <f t="shared" si="28"/>
        <v>3</v>
      </c>
      <c r="G114" s="89">
        <v>27554</v>
      </c>
      <c r="H114" s="57">
        <f t="shared" si="29"/>
        <v>-21</v>
      </c>
      <c r="I114" s="89">
        <v>52258</v>
      </c>
      <c r="J114" s="61">
        <f t="shared" si="30"/>
        <v>-18</v>
      </c>
      <c r="L114" s="87">
        <v>34</v>
      </c>
      <c r="M114" s="129">
        <f t="shared" si="23"/>
        <v>-10</v>
      </c>
      <c r="N114" s="53">
        <v>65</v>
      </c>
      <c r="O114" s="129">
        <f t="shared" si="24"/>
        <v>0</v>
      </c>
      <c r="P114" s="127">
        <f t="shared" si="21"/>
        <v>-31</v>
      </c>
      <c r="Q114" s="57">
        <v>134</v>
      </c>
      <c r="R114" s="129">
        <f t="shared" si="25"/>
        <v>3</v>
      </c>
      <c r="S114" s="89">
        <v>121</v>
      </c>
      <c r="T114" s="129">
        <f t="shared" si="26"/>
        <v>-35</v>
      </c>
      <c r="U114" s="97">
        <f t="shared" si="22"/>
        <v>13</v>
      </c>
    </row>
    <row r="115" spans="1:21" ht="14.25" thickBot="1" x14ac:dyDescent="0.2">
      <c r="A115" s="40" t="s">
        <v>337</v>
      </c>
      <c r="B115" s="41">
        <v>24201</v>
      </c>
      <c r="C115" s="63">
        <f t="shared" si="27"/>
        <v>26</v>
      </c>
      <c r="D115" s="91"/>
      <c r="E115" s="41">
        <v>24696</v>
      </c>
      <c r="F115" s="55">
        <f t="shared" si="28"/>
        <v>-8</v>
      </c>
      <c r="G115" s="42">
        <v>27546</v>
      </c>
      <c r="H115" s="59">
        <f t="shared" si="29"/>
        <v>-8</v>
      </c>
      <c r="I115" s="42">
        <v>52242</v>
      </c>
      <c r="J115" s="63">
        <f t="shared" si="30"/>
        <v>-16</v>
      </c>
      <c r="L115" s="41">
        <v>23</v>
      </c>
      <c r="M115" s="59">
        <f t="shared" si="23"/>
        <v>-11</v>
      </c>
      <c r="N115" s="55">
        <v>71</v>
      </c>
      <c r="O115" s="59">
        <f t="shared" si="24"/>
        <v>6</v>
      </c>
      <c r="P115" s="55">
        <f t="shared" si="21"/>
        <v>-48</v>
      </c>
      <c r="Q115" s="59">
        <v>131</v>
      </c>
      <c r="R115" s="59">
        <f t="shared" si="25"/>
        <v>-3</v>
      </c>
      <c r="S115" s="42">
        <v>99</v>
      </c>
      <c r="T115" s="59">
        <f t="shared" si="26"/>
        <v>-22</v>
      </c>
      <c r="U115" s="63">
        <f t="shared" si="22"/>
        <v>32</v>
      </c>
    </row>
    <row r="116" spans="1:21" x14ac:dyDescent="0.15">
      <c r="A116" s="108" t="s">
        <v>338</v>
      </c>
      <c r="B116" s="120">
        <v>24186</v>
      </c>
      <c r="C116" s="109">
        <f t="shared" si="27"/>
        <v>-15</v>
      </c>
      <c r="D116" s="64"/>
      <c r="E116" s="94">
        <v>24679</v>
      </c>
      <c r="F116" s="54">
        <f t="shared" si="28"/>
        <v>-17</v>
      </c>
      <c r="G116" s="120">
        <v>27512</v>
      </c>
      <c r="H116" s="58">
        <f t="shared" si="29"/>
        <v>-34</v>
      </c>
      <c r="I116" s="120">
        <v>52191</v>
      </c>
      <c r="J116" s="62">
        <f t="shared" si="30"/>
        <v>-51</v>
      </c>
      <c r="L116" s="94">
        <v>31</v>
      </c>
      <c r="M116" s="58">
        <f t="shared" si="23"/>
        <v>8</v>
      </c>
      <c r="N116" s="54">
        <v>81</v>
      </c>
      <c r="O116" s="58">
        <f t="shared" si="24"/>
        <v>10</v>
      </c>
      <c r="P116" s="54">
        <f t="shared" si="21"/>
        <v>-50</v>
      </c>
      <c r="Q116" s="58">
        <v>125</v>
      </c>
      <c r="R116" s="58">
        <f t="shared" si="25"/>
        <v>-6</v>
      </c>
      <c r="S116" s="120">
        <v>126</v>
      </c>
      <c r="T116" s="58">
        <f t="shared" si="26"/>
        <v>27</v>
      </c>
      <c r="U116" s="62">
        <f t="shared" si="22"/>
        <v>-1</v>
      </c>
    </row>
    <row r="117" spans="1:21" x14ac:dyDescent="0.15">
      <c r="A117" s="37" t="s">
        <v>339</v>
      </c>
      <c r="B117" s="31">
        <v>24176</v>
      </c>
      <c r="C117" s="61">
        <f t="shared" ref="C117:C122" si="31">SUM(B117-B116)</f>
        <v>-10</v>
      </c>
      <c r="D117" s="64"/>
      <c r="E117" s="33">
        <v>24658</v>
      </c>
      <c r="F117" s="52">
        <f t="shared" ref="F117:F122" si="32">SUM(E117-E116)</f>
        <v>-21</v>
      </c>
      <c r="G117" s="32">
        <v>27477</v>
      </c>
      <c r="H117" s="56">
        <f t="shared" ref="H117:H122" si="33">SUM(G117-G116)</f>
        <v>-35</v>
      </c>
      <c r="I117" s="32">
        <v>52135</v>
      </c>
      <c r="J117" s="61">
        <f t="shared" ref="J117:J122" si="34">SUM(I117-I116)</f>
        <v>-56</v>
      </c>
      <c r="L117" s="33">
        <v>30</v>
      </c>
      <c r="M117" s="56">
        <f t="shared" si="23"/>
        <v>-1</v>
      </c>
      <c r="N117" s="52">
        <v>62</v>
      </c>
      <c r="O117" s="56">
        <f t="shared" si="24"/>
        <v>-19</v>
      </c>
      <c r="P117" s="53">
        <f t="shared" si="21"/>
        <v>-32</v>
      </c>
      <c r="Q117" s="56">
        <v>113</v>
      </c>
      <c r="R117" s="56">
        <f t="shared" si="25"/>
        <v>-12</v>
      </c>
      <c r="S117" s="32">
        <v>137</v>
      </c>
      <c r="T117" s="56">
        <f t="shared" si="26"/>
        <v>11</v>
      </c>
      <c r="U117" s="60">
        <f t="shared" si="22"/>
        <v>-24</v>
      </c>
    </row>
    <row r="118" spans="1:21" x14ac:dyDescent="0.15">
      <c r="A118" s="37" t="s">
        <v>340</v>
      </c>
      <c r="B118" s="31">
        <v>24156</v>
      </c>
      <c r="C118" s="61">
        <f t="shared" si="31"/>
        <v>-20</v>
      </c>
      <c r="D118" s="64"/>
      <c r="E118" s="33">
        <v>24544</v>
      </c>
      <c r="F118" s="52">
        <f t="shared" si="32"/>
        <v>-114</v>
      </c>
      <c r="G118" s="32">
        <v>27366</v>
      </c>
      <c r="H118" s="56">
        <f t="shared" si="33"/>
        <v>-111</v>
      </c>
      <c r="I118" s="32">
        <v>51910</v>
      </c>
      <c r="J118" s="60">
        <f t="shared" si="34"/>
        <v>-225</v>
      </c>
      <c r="L118" s="33">
        <v>20</v>
      </c>
      <c r="M118" s="56">
        <f t="shared" si="23"/>
        <v>-10</v>
      </c>
      <c r="N118" s="52">
        <v>50</v>
      </c>
      <c r="O118" s="56">
        <f t="shared" si="24"/>
        <v>-12</v>
      </c>
      <c r="P118" s="53">
        <f t="shared" si="21"/>
        <v>-30</v>
      </c>
      <c r="Q118" s="56">
        <v>286</v>
      </c>
      <c r="R118" s="56">
        <f t="shared" si="25"/>
        <v>173</v>
      </c>
      <c r="S118" s="32">
        <v>481</v>
      </c>
      <c r="T118" s="56">
        <f t="shared" si="26"/>
        <v>344</v>
      </c>
      <c r="U118" s="60">
        <f t="shared" si="22"/>
        <v>-195</v>
      </c>
    </row>
    <row r="119" spans="1:21" x14ac:dyDescent="0.15">
      <c r="A119" s="37" t="s">
        <v>341</v>
      </c>
      <c r="B119" s="31">
        <v>24220</v>
      </c>
      <c r="C119" s="61">
        <f t="shared" si="31"/>
        <v>64</v>
      </c>
      <c r="D119" s="64"/>
      <c r="E119" s="33">
        <v>24550</v>
      </c>
      <c r="F119" s="52">
        <f t="shared" si="32"/>
        <v>6</v>
      </c>
      <c r="G119" s="32">
        <v>27401</v>
      </c>
      <c r="H119" s="56">
        <f t="shared" si="33"/>
        <v>35</v>
      </c>
      <c r="I119" s="32">
        <v>51951</v>
      </c>
      <c r="J119" s="60">
        <f t="shared" si="34"/>
        <v>41</v>
      </c>
      <c r="L119" s="33">
        <v>33</v>
      </c>
      <c r="M119" s="56">
        <f t="shared" si="23"/>
        <v>13</v>
      </c>
      <c r="N119" s="52">
        <v>48</v>
      </c>
      <c r="O119" s="56">
        <f t="shared" si="24"/>
        <v>-2</v>
      </c>
      <c r="P119" s="53">
        <f t="shared" si="21"/>
        <v>-15</v>
      </c>
      <c r="Q119" s="53">
        <v>217</v>
      </c>
      <c r="R119" s="56">
        <f t="shared" si="25"/>
        <v>-69</v>
      </c>
      <c r="S119" s="32">
        <v>161</v>
      </c>
      <c r="T119" s="56">
        <f t="shared" si="26"/>
        <v>-320</v>
      </c>
      <c r="U119" s="60">
        <f t="shared" si="22"/>
        <v>56</v>
      </c>
    </row>
    <row r="120" spans="1:21" x14ac:dyDescent="0.15">
      <c r="A120" s="37" t="s">
        <v>343</v>
      </c>
      <c r="B120" s="31">
        <v>24220</v>
      </c>
      <c r="C120" s="61">
        <f t="shared" si="31"/>
        <v>0</v>
      </c>
      <c r="D120" s="64"/>
      <c r="E120" s="33">
        <v>24535</v>
      </c>
      <c r="F120" s="52">
        <f t="shared" si="32"/>
        <v>-15</v>
      </c>
      <c r="G120" s="32">
        <v>27380</v>
      </c>
      <c r="H120" s="56">
        <f t="shared" si="33"/>
        <v>-21</v>
      </c>
      <c r="I120" s="32">
        <v>51915</v>
      </c>
      <c r="J120" s="60">
        <f t="shared" si="34"/>
        <v>-36</v>
      </c>
      <c r="L120" s="33">
        <v>24</v>
      </c>
      <c r="M120" s="56">
        <f t="shared" ref="M120:M126" si="35">SUM(L120-L119)</f>
        <v>-9</v>
      </c>
      <c r="N120" s="52">
        <v>53</v>
      </c>
      <c r="O120" s="56">
        <f t="shared" ref="O120:O126" si="36">SUM(N120-N119)</f>
        <v>5</v>
      </c>
      <c r="P120" s="53">
        <f t="shared" ref="P120:P125" si="37">L120-N120</f>
        <v>-29</v>
      </c>
      <c r="Q120" s="53">
        <v>92</v>
      </c>
      <c r="R120" s="56">
        <f t="shared" ref="R120:R126" si="38">SUM(Q120-Q119)</f>
        <v>-125</v>
      </c>
      <c r="S120" s="32">
        <v>99</v>
      </c>
      <c r="T120" s="56">
        <f t="shared" ref="T120:T126" si="39">SUM(S120-S119)</f>
        <v>-62</v>
      </c>
      <c r="U120" s="61">
        <f t="shared" ref="U120:U125" si="40">Q120-S120</f>
        <v>-7</v>
      </c>
    </row>
    <row r="121" spans="1:21" x14ac:dyDescent="0.15">
      <c r="A121" s="37" t="s">
        <v>358</v>
      </c>
      <c r="B121" s="31">
        <v>24244</v>
      </c>
      <c r="C121" s="61">
        <f t="shared" si="31"/>
        <v>24</v>
      </c>
      <c r="D121" s="64"/>
      <c r="E121" s="33">
        <v>24536</v>
      </c>
      <c r="F121" s="52">
        <f t="shared" si="32"/>
        <v>1</v>
      </c>
      <c r="G121" s="32">
        <v>27361</v>
      </c>
      <c r="H121" s="56">
        <f t="shared" si="33"/>
        <v>-19</v>
      </c>
      <c r="I121" s="32">
        <v>51897</v>
      </c>
      <c r="J121" s="60">
        <f t="shared" si="34"/>
        <v>-18</v>
      </c>
      <c r="L121" s="33">
        <v>26</v>
      </c>
      <c r="M121" s="56">
        <f t="shared" si="35"/>
        <v>2</v>
      </c>
      <c r="N121" s="52">
        <v>57</v>
      </c>
      <c r="O121" s="56">
        <f t="shared" si="36"/>
        <v>4</v>
      </c>
      <c r="P121" s="53">
        <f t="shared" si="37"/>
        <v>-31</v>
      </c>
      <c r="Q121" s="53">
        <v>123</v>
      </c>
      <c r="R121" s="56">
        <f t="shared" si="38"/>
        <v>31</v>
      </c>
      <c r="S121" s="32">
        <v>110</v>
      </c>
      <c r="T121" s="56">
        <f t="shared" si="39"/>
        <v>11</v>
      </c>
      <c r="U121" s="61">
        <f t="shared" si="40"/>
        <v>13</v>
      </c>
    </row>
    <row r="122" spans="1:21" x14ac:dyDescent="0.15">
      <c r="A122" s="37" t="s">
        <v>359</v>
      </c>
      <c r="B122" s="31">
        <v>24230</v>
      </c>
      <c r="C122" s="61">
        <f t="shared" si="31"/>
        <v>-14</v>
      </c>
      <c r="D122" s="64"/>
      <c r="E122" s="33">
        <v>24523</v>
      </c>
      <c r="F122" s="52">
        <f t="shared" si="32"/>
        <v>-13</v>
      </c>
      <c r="G122" s="32">
        <v>27316</v>
      </c>
      <c r="H122" s="56">
        <f t="shared" si="33"/>
        <v>-45</v>
      </c>
      <c r="I122" s="32">
        <v>51839</v>
      </c>
      <c r="J122" s="60">
        <f t="shared" si="34"/>
        <v>-58</v>
      </c>
      <c r="L122" s="33">
        <v>28</v>
      </c>
      <c r="M122" s="56">
        <f t="shared" si="35"/>
        <v>2</v>
      </c>
      <c r="N122" s="52">
        <v>57</v>
      </c>
      <c r="O122" s="56">
        <f t="shared" si="36"/>
        <v>0</v>
      </c>
      <c r="P122" s="53">
        <f t="shared" si="37"/>
        <v>-29</v>
      </c>
      <c r="Q122" s="53">
        <v>86</v>
      </c>
      <c r="R122" s="56">
        <f t="shared" si="38"/>
        <v>-37</v>
      </c>
      <c r="S122" s="32">
        <v>115</v>
      </c>
      <c r="T122" s="56">
        <f t="shared" si="39"/>
        <v>5</v>
      </c>
      <c r="U122" s="61">
        <f t="shared" si="40"/>
        <v>-29</v>
      </c>
    </row>
    <row r="123" spans="1:21" x14ac:dyDescent="0.15">
      <c r="A123" s="37" t="s">
        <v>360</v>
      </c>
      <c r="B123" s="31">
        <v>24207</v>
      </c>
      <c r="C123" s="61">
        <f t="shared" ref="C123:C128" si="41">SUM(B123-B122)</f>
        <v>-23</v>
      </c>
      <c r="D123" s="64"/>
      <c r="E123" s="33">
        <v>24506</v>
      </c>
      <c r="F123" s="52">
        <f t="shared" ref="F123:F128" si="42">SUM(E123-E122)</f>
        <v>-17</v>
      </c>
      <c r="G123" s="32">
        <v>27296</v>
      </c>
      <c r="H123" s="56">
        <f t="shared" ref="H123:H128" si="43">SUM(G123-G122)</f>
        <v>-20</v>
      </c>
      <c r="I123" s="32">
        <v>51802</v>
      </c>
      <c r="J123" s="60">
        <f t="shared" ref="J123:J128" si="44">SUM(I123-I122)</f>
        <v>-37</v>
      </c>
      <c r="L123" s="33">
        <v>31</v>
      </c>
      <c r="M123" s="56">
        <f t="shared" si="35"/>
        <v>3</v>
      </c>
      <c r="N123" s="52">
        <v>60</v>
      </c>
      <c r="O123" s="56">
        <f t="shared" si="36"/>
        <v>3</v>
      </c>
      <c r="P123" s="53">
        <f t="shared" si="37"/>
        <v>-29</v>
      </c>
      <c r="Q123" s="53">
        <v>86</v>
      </c>
      <c r="R123" s="56">
        <f t="shared" si="38"/>
        <v>0</v>
      </c>
      <c r="S123" s="32">
        <v>94</v>
      </c>
      <c r="T123" s="56">
        <f t="shared" si="39"/>
        <v>-21</v>
      </c>
      <c r="U123" s="61">
        <f t="shared" si="40"/>
        <v>-8</v>
      </c>
    </row>
    <row r="124" spans="1:21" x14ac:dyDescent="0.15">
      <c r="A124" s="37" t="s">
        <v>361</v>
      </c>
      <c r="B124" s="31">
        <v>24241</v>
      </c>
      <c r="C124" s="61">
        <f t="shared" si="41"/>
        <v>34</v>
      </c>
      <c r="D124" s="64"/>
      <c r="E124" s="33">
        <v>24517</v>
      </c>
      <c r="F124" s="52">
        <f t="shared" si="42"/>
        <v>11</v>
      </c>
      <c r="G124" s="32">
        <v>27276</v>
      </c>
      <c r="H124" s="56">
        <f t="shared" si="43"/>
        <v>-20</v>
      </c>
      <c r="I124" s="32">
        <v>51793</v>
      </c>
      <c r="J124" s="60">
        <f t="shared" si="44"/>
        <v>-9</v>
      </c>
      <c r="L124" s="33">
        <v>23</v>
      </c>
      <c r="M124" s="56">
        <f t="shared" si="35"/>
        <v>-8</v>
      </c>
      <c r="N124" s="52">
        <v>61</v>
      </c>
      <c r="O124" s="56">
        <f t="shared" si="36"/>
        <v>1</v>
      </c>
      <c r="P124" s="53">
        <f t="shared" si="37"/>
        <v>-38</v>
      </c>
      <c r="Q124" s="53">
        <v>105</v>
      </c>
      <c r="R124" s="56">
        <f t="shared" si="38"/>
        <v>19</v>
      </c>
      <c r="S124" s="32">
        <v>76</v>
      </c>
      <c r="T124" s="56">
        <f t="shared" si="39"/>
        <v>-18</v>
      </c>
      <c r="U124" s="61">
        <f t="shared" si="40"/>
        <v>29</v>
      </c>
    </row>
    <row r="125" spans="1:21" x14ac:dyDescent="0.15">
      <c r="A125" s="37" t="s">
        <v>362</v>
      </c>
      <c r="B125" s="31">
        <v>24230</v>
      </c>
      <c r="C125" s="61">
        <f t="shared" si="41"/>
        <v>-11</v>
      </c>
      <c r="D125" s="64"/>
      <c r="E125" s="33">
        <v>24492</v>
      </c>
      <c r="F125" s="52">
        <f t="shared" si="42"/>
        <v>-25</v>
      </c>
      <c r="G125" s="32">
        <v>27259</v>
      </c>
      <c r="H125" s="56">
        <f t="shared" si="43"/>
        <v>-17</v>
      </c>
      <c r="I125" s="32">
        <v>51751</v>
      </c>
      <c r="J125" s="60">
        <f t="shared" si="44"/>
        <v>-42</v>
      </c>
      <c r="L125" s="33">
        <v>31</v>
      </c>
      <c r="M125" s="56">
        <f t="shared" si="35"/>
        <v>8</v>
      </c>
      <c r="N125" s="52">
        <v>48</v>
      </c>
      <c r="O125" s="56">
        <f t="shared" si="36"/>
        <v>-13</v>
      </c>
      <c r="P125" s="53">
        <f t="shared" si="37"/>
        <v>-17</v>
      </c>
      <c r="Q125" s="53">
        <v>105</v>
      </c>
      <c r="R125" s="56">
        <f t="shared" si="38"/>
        <v>0</v>
      </c>
      <c r="S125" s="32">
        <v>130</v>
      </c>
      <c r="T125" s="56">
        <f t="shared" si="39"/>
        <v>54</v>
      </c>
      <c r="U125" s="61">
        <f t="shared" si="40"/>
        <v>-25</v>
      </c>
    </row>
    <row r="126" spans="1:21" x14ac:dyDescent="0.15">
      <c r="A126" s="37" t="s">
        <v>363</v>
      </c>
      <c r="B126" s="31">
        <v>24212</v>
      </c>
      <c r="C126" s="61">
        <f t="shared" si="41"/>
        <v>-18</v>
      </c>
      <c r="D126" s="64"/>
      <c r="E126" s="33">
        <v>24460</v>
      </c>
      <c r="F126" s="52">
        <f t="shared" si="42"/>
        <v>-32</v>
      </c>
      <c r="G126" s="32">
        <v>27233</v>
      </c>
      <c r="H126" s="56">
        <f t="shared" si="43"/>
        <v>-26</v>
      </c>
      <c r="I126" s="32">
        <v>51693</v>
      </c>
      <c r="J126" s="60">
        <f t="shared" si="44"/>
        <v>-58</v>
      </c>
      <c r="L126" s="33">
        <v>27</v>
      </c>
      <c r="M126" s="56">
        <f t="shared" si="35"/>
        <v>-4</v>
      </c>
      <c r="N126" s="52">
        <v>82</v>
      </c>
      <c r="O126" s="56">
        <f t="shared" si="36"/>
        <v>34</v>
      </c>
      <c r="P126" s="53">
        <f t="shared" ref="P126:P131" si="45">L126-N126</f>
        <v>-55</v>
      </c>
      <c r="Q126" s="53">
        <v>97</v>
      </c>
      <c r="R126" s="56">
        <f t="shared" si="38"/>
        <v>-8</v>
      </c>
      <c r="S126" s="32">
        <v>100</v>
      </c>
      <c r="T126" s="56">
        <f t="shared" si="39"/>
        <v>-30</v>
      </c>
      <c r="U126" s="61">
        <f t="shared" ref="U126:U131" si="46">Q126-S126</f>
        <v>-3</v>
      </c>
    </row>
    <row r="127" spans="1:21" ht="14.25" thickBot="1" x14ac:dyDescent="0.2">
      <c r="A127" s="85" t="s">
        <v>364</v>
      </c>
      <c r="B127" s="86">
        <v>24194</v>
      </c>
      <c r="C127" s="97">
        <f t="shared" si="41"/>
        <v>-18</v>
      </c>
      <c r="D127" s="64"/>
      <c r="E127" s="87">
        <v>24425</v>
      </c>
      <c r="F127" s="127">
        <f t="shared" si="42"/>
        <v>-35</v>
      </c>
      <c r="G127" s="89">
        <v>27216</v>
      </c>
      <c r="H127" s="127">
        <f t="shared" si="43"/>
        <v>-17</v>
      </c>
      <c r="I127" s="89">
        <v>51641</v>
      </c>
      <c r="J127" s="97">
        <f t="shared" si="44"/>
        <v>-52</v>
      </c>
      <c r="L127" s="87">
        <v>32</v>
      </c>
      <c r="M127" s="129">
        <f t="shared" ref="M127:M132" si="47">SUM(L127-L126)</f>
        <v>5</v>
      </c>
      <c r="N127" s="127">
        <v>61</v>
      </c>
      <c r="O127" s="127">
        <f t="shared" ref="O127:O132" si="48">SUM(N127-N126)</f>
        <v>-21</v>
      </c>
      <c r="P127" s="127">
        <f t="shared" si="45"/>
        <v>-29</v>
      </c>
      <c r="Q127" s="127">
        <v>106</v>
      </c>
      <c r="R127" s="127">
        <f t="shared" ref="R127:R132" si="49">SUM(Q127-Q126)</f>
        <v>9</v>
      </c>
      <c r="S127" s="89">
        <v>129</v>
      </c>
      <c r="T127" s="127">
        <f t="shared" ref="T127:T132" si="50">SUM(S127-S126)</f>
        <v>29</v>
      </c>
      <c r="U127" s="97">
        <f t="shared" si="46"/>
        <v>-23</v>
      </c>
    </row>
    <row r="128" spans="1:21" x14ac:dyDescent="0.15">
      <c r="A128" s="100" t="s">
        <v>365</v>
      </c>
      <c r="B128" s="94">
        <v>24205</v>
      </c>
      <c r="C128" s="62">
        <f t="shared" si="41"/>
        <v>11</v>
      </c>
      <c r="D128" s="157"/>
      <c r="E128" s="94">
        <v>24429</v>
      </c>
      <c r="F128" s="54">
        <f t="shared" si="42"/>
        <v>4</v>
      </c>
      <c r="G128" s="120">
        <v>27183</v>
      </c>
      <c r="H128" s="54">
        <f t="shared" si="43"/>
        <v>-33</v>
      </c>
      <c r="I128" s="120">
        <v>51612</v>
      </c>
      <c r="J128" s="62">
        <f t="shared" si="44"/>
        <v>-29</v>
      </c>
      <c r="K128" s="158"/>
      <c r="L128" s="94">
        <v>26</v>
      </c>
      <c r="M128" s="58">
        <f t="shared" si="47"/>
        <v>-6</v>
      </c>
      <c r="N128" s="54">
        <v>80</v>
      </c>
      <c r="O128" s="54">
        <f t="shared" si="48"/>
        <v>19</v>
      </c>
      <c r="P128" s="54">
        <f t="shared" si="45"/>
        <v>-54</v>
      </c>
      <c r="Q128" s="54">
        <v>109</v>
      </c>
      <c r="R128" s="54">
        <f t="shared" si="49"/>
        <v>3</v>
      </c>
      <c r="S128" s="120">
        <v>84</v>
      </c>
      <c r="T128" s="54">
        <f t="shared" si="50"/>
        <v>-45</v>
      </c>
      <c r="U128" s="62">
        <f t="shared" si="46"/>
        <v>25</v>
      </c>
    </row>
    <row r="129" spans="1:21" x14ac:dyDescent="0.15">
      <c r="A129" s="85" t="s">
        <v>366</v>
      </c>
      <c r="B129" s="98">
        <v>24203</v>
      </c>
      <c r="C129" s="133">
        <f t="shared" ref="C129:C135" si="51">SUM(B129-B128)</f>
        <v>-2</v>
      </c>
      <c r="D129" s="64"/>
      <c r="E129" s="99">
        <v>24420</v>
      </c>
      <c r="F129" s="52">
        <f t="shared" ref="F129:F135" si="52">SUM(E129-E128)</f>
        <v>-9</v>
      </c>
      <c r="G129" s="154">
        <v>27147</v>
      </c>
      <c r="H129" s="52">
        <f t="shared" ref="H129:H135" si="53">SUM(G129-G128)</f>
        <v>-36</v>
      </c>
      <c r="I129" s="95">
        <v>51567</v>
      </c>
      <c r="J129" s="60">
        <f t="shared" ref="J129:J135" si="54">SUM(I129-I128)</f>
        <v>-45</v>
      </c>
      <c r="L129" s="99">
        <v>20</v>
      </c>
      <c r="M129" s="52">
        <f t="shared" si="47"/>
        <v>-6</v>
      </c>
      <c r="N129" s="52">
        <v>49</v>
      </c>
      <c r="O129" s="52">
        <f t="shared" si="48"/>
        <v>-31</v>
      </c>
      <c r="P129" s="88">
        <f t="shared" si="45"/>
        <v>-29</v>
      </c>
      <c r="Q129" s="88">
        <v>116</v>
      </c>
      <c r="R129" s="52">
        <f t="shared" si="49"/>
        <v>7</v>
      </c>
      <c r="S129" s="154">
        <v>132</v>
      </c>
      <c r="T129" s="52">
        <f t="shared" si="50"/>
        <v>48</v>
      </c>
      <c r="U129" s="133">
        <f t="shared" si="46"/>
        <v>-16</v>
      </c>
    </row>
    <row r="130" spans="1:21" x14ac:dyDescent="0.15">
      <c r="A130" s="85" t="s">
        <v>367</v>
      </c>
      <c r="B130" s="86">
        <v>24181</v>
      </c>
      <c r="C130" s="97">
        <f t="shared" si="51"/>
        <v>-22</v>
      </c>
      <c r="D130" s="64"/>
      <c r="E130" s="87">
        <v>24311</v>
      </c>
      <c r="F130" s="53">
        <f t="shared" si="52"/>
        <v>-109</v>
      </c>
      <c r="G130" s="32">
        <v>27010</v>
      </c>
      <c r="H130" s="53">
        <f t="shared" si="53"/>
        <v>-137</v>
      </c>
      <c r="I130" s="89">
        <v>51321</v>
      </c>
      <c r="J130" s="61">
        <f t="shared" si="54"/>
        <v>-246</v>
      </c>
      <c r="L130" s="87">
        <v>25</v>
      </c>
      <c r="M130" s="53">
        <f t="shared" si="47"/>
        <v>5</v>
      </c>
      <c r="N130" s="53">
        <v>71</v>
      </c>
      <c r="O130" s="53">
        <f t="shared" si="48"/>
        <v>22</v>
      </c>
      <c r="P130" s="127">
        <f t="shared" si="45"/>
        <v>-46</v>
      </c>
      <c r="Q130" s="127">
        <v>232</v>
      </c>
      <c r="R130" s="53">
        <f t="shared" si="49"/>
        <v>116</v>
      </c>
      <c r="S130" s="32">
        <v>432</v>
      </c>
      <c r="T130" s="53">
        <f t="shared" si="50"/>
        <v>300</v>
      </c>
      <c r="U130" s="97">
        <f t="shared" si="46"/>
        <v>-200</v>
      </c>
    </row>
    <row r="131" spans="1:21" x14ac:dyDescent="0.15">
      <c r="A131" s="85" t="s">
        <v>368</v>
      </c>
      <c r="B131" s="86">
        <v>24178</v>
      </c>
      <c r="C131" s="97">
        <f t="shared" si="51"/>
        <v>-3</v>
      </c>
      <c r="D131" s="64"/>
      <c r="E131" s="87">
        <v>24277</v>
      </c>
      <c r="F131" s="53">
        <f t="shared" si="52"/>
        <v>-34</v>
      </c>
      <c r="G131" s="32">
        <v>26994</v>
      </c>
      <c r="H131" s="53">
        <f t="shared" si="53"/>
        <v>-16</v>
      </c>
      <c r="I131" s="89">
        <v>51271</v>
      </c>
      <c r="J131" s="61">
        <f t="shared" si="54"/>
        <v>-50</v>
      </c>
      <c r="L131" s="87">
        <v>28</v>
      </c>
      <c r="M131" s="53">
        <f t="shared" si="47"/>
        <v>3</v>
      </c>
      <c r="N131" s="53">
        <v>64</v>
      </c>
      <c r="O131" s="53">
        <f t="shared" si="48"/>
        <v>-7</v>
      </c>
      <c r="P131" s="127">
        <f t="shared" si="45"/>
        <v>-36</v>
      </c>
      <c r="Q131" s="127">
        <v>148</v>
      </c>
      <c r="R131" s="53">
        <f t="shared" si="49"/>
        <v>-84</v>
      </c>
      <c r="S131" s="32">
        <v>162</v>
      </c>
      <c r="T131" s="53">
        <f t="shared" si="50"/>
        <v>-270</v>
      </c>
      <c r="U131" s="97">
        <f t="shared" si="46"/>
        <v>-14</v>
      </c>
    </row>
    <row r="132" spans="1:21" x14ac:dyDescent="0.15">
      <c r="A132" s="85" t="s">
        <v>369</v>
      </c>
      <c r="B132" s="86">
        <v>24152</v>
      </c>
      <c r="C132" s="97">
        <f t="shared" si="51"/>
        <v>-26</v>
      </c>
      <c r="D132" s="64">
        <v>24241</v>
      </c>
      <c r="E132" s="87">
        <v>24241</v>
      </c>
      <c r="F132" s="53">
        <f t="shared" si="52"/>
        <v>-36</v>
      </c>
      <c r="G132" s="32">
        <v>26967</v>
      </c>
      <c r="H132" s="53">
        <f t="shared" si="53"/>
        <v>-27</v>
      </c>
      <c r="I132" s="89">
        <v>51208</v>
      </c>
      <c r="J132" s="61">
        <f t="shared" si="54"/>
        <v>-63</v>
      </c>
      <c r="L132" s="87">
        <v>23</v>
      </c>
      <c r="M132" s="53">
        <f t="shared" si="47"/>
        <v>-5</v>
      </c>
      <c r="N132" s="53">
        <v>72</v>
      </c>
      <c r="O132" s="53">
        <f t="shared" si="48"/>
        <v>8</v>
      </c>
      <c r="P132" s="127">
        <f t="shared" ref="P132:P140" si="55">L132-N132</f>
        <v>-49</v>
      </c>
      <c r="Q132" s="127">
        <v>93</v>
      </c>
      <c r="R132" s="53">
        <f t="shared" si="49"/>
        <v>-55</v>
      </c>
      <c r="S132" s="32">
        <v>107</v>
      </c>
      <c r="T132" s="53">
        <f t="shared" si="50"/>
        <v>-55</v>
      </c>
      <c r="U132" s="97">
        <f t="shared" ref="U132:U140" si="56">Q132-S132</f>
        <v>-14</v>
      </c>
    </row>
    <row r="133" spans="1:21" x14ac:dyDescent="0.15">
      <c r="A133" s="85" t="s">
        <v>370</v>
      </c>
      <c r="B133" s="86">
        <v>24136</v>
      </c>
      <c r="C133" s="97">
        <f t="shared" si="51"/>
        <v>-16</v>
      </c>
      <c r="D133" s="64">
        <v>24241</v>
      </c>
      <c r="E133" s="87">
        <v>24229</v>
      </c>
      <c r="F133" s="53">
        <f t="shared" si="52"/>
        <v>-12</v>
      </c>
      <c r="G133" s="32">
        <v>26941</v>
      </c>
      <c r="H133" s="53">
        <f t="shared" si="53"/>
        <v>-26</v>
      </c>
      <c r="I133" s="89">
        <v>51170</v>
      </c>
      <c r="J133" s="61">
        <f t="shared" si="54"/>
        <v>-38</v>
      </c>
      <c r="L133" s="87">
        <v>29</v>
      </c>
      <c r="M133" s="53">
        <f t="shared" ref="M133:M138" si="57">SUM(L133-L132)</f>
        <v>6</v>
      </c>
      <c r="N133" s="53">
        <v>45</v>
      </c>
      <c r="O133" s="53">
        <f t="shared" ref="O133:O138" si="58">SUM(N133-N132)</f>
        <v>-27</v>
      </c>
      <c r="P133" s="127">
        <f t="shared" si="55"/>
        <v>-16</v>
      </c>
      <c r="Q133" s="127">
        <v>79</v>
      </c>
      <c r="R133" s="53">
        <f t="shared" ref="R133:R138" si="59">SUM(Q133-Q132)</f>
        <v>-14</v>
      </c>
      <c r="S133" s="32">
        <v>101</v>
      </c>
      <c r="T133" s="53">
        <f t="shared" ref="T133:T138" si="60">SUM(S133-S132)</f>
        <v>-6</v>
      </c>
      <c r="U133" s="97">
        <f t="shared" si="56"/>
        <v>-22</v>
      </c>
    </row>
    <row r="134" spans="1:21" x14ac:dyDescent="0.15">
      <c r="A134" s="85" t="s">
        <v>371</v>
      </c>
      <c r="B134" s="86">
        <v>24101</v>
      </c>
      <c r="C134" s="97">
        <f t="shared" si="51"/>
        <v>-35</v>
      </c>
      <c r="D134" s="64">
        <v>24241</v>
      </c>
      <c r="E134" s="87">
        <v>24216</v>
      </c>
      <c r="F134" s="53">
        <f t="shared" si="52"/>
        <v>-13</v>
      </c>
      <c r="G134" s="32">
        <v>26915</v>
      </c>
      <c r="H134" s="53">
        <f t="shared" si="53"/>
        <v>-26</v>
      </c>
      <c r="I134" s="89">
        <v>51131</v>
      </c>
      <c r="J134" s="61">
        <f t="shared" si="54"/>
        <v>-39</v>
      </c>
      <c r="L134" s="87">
        <v>24</v>
      </c>
      <c r="M134" s="53">
        <f t="shared" si="57"/>
        <v>-5</v>
      </c>
      <c r="N134" s="53">
        <v>76</v>
      </c>
      <c r="O134" s="53">
        <f t="shared" si="58"/>
        <v>31</v>
      </c>
      <c r="P134" s="127">
        <f t="shared" si="55"/>
        <v>-52</v>
      </c>
      <c r="Q134" s="127">
        <v>103</v>
      </c>
      <c r="R134" s="53">
        <f t="shared" si="59"/>
        <v>24</v>
      </c>
      <c r="S134" s="32">
        <v>90</v>
      </c>
      <c r="T134" s="53">
        <f t="shared" si="60"/>
        <v>-11</v>
      </c>
      <c r="U134" s="97">
        <f t="shared" si="56"/>
        <v>13</v>
      </c>
    </row>
    <row r="135" spans="1:21" x14ac:dyDescent="0.15">
      <c r="A135" s="85" t="s">
        <v>372</v>
      </c>
      <c r="B135" s="86">
        <v>24070</v>
      </c>
      <c r="C135" s="97">
        <f t="shared" si="51"/>
        <v>-31</v>
      </c>
      <c r="D135" s="64">
        <v>24241</v>
      </c>
      <c r="E135" s="87">
        <v>24184</v>
      </c>
      <c r="F135" s="53">
        <f t="shared" si="52"/>
        <v>-32</v>
      </c>
      <c r="G135" s="32">
        <v>26884</v>
      </c>
      <c r="H135" s="53">
        <f t="shared" si="53"/>
        <v>-31</v>
      </c>
      <c r="I135" s="89">
        <v>51068</v>
      </c>
      <c r="J135" s="61">
        <f t="shared" si="54"/>
        <v>-63</v>
      </c>
      <c r="L135" s="87">
        <v>31</v>
      </c>
      <c r="M135" s="53">
        <f t="shared" si="57"/>
        <v>7</v>
      </c>
      <c r="N135" s="53">
        <v>60</v>
      </c>
      <c r="O135" s="53">
        <f t="shared" si="58"/>
        <v>-16</v>
      </c>
      <c r="P135" s="127">
        <f t="shared" si="55"/>
        <v>-29</v>
      </c>
      <c r="Q135" s="127">
        <v>88</v>
      </c>
      <c r="R135" s="53">
        <f t="shared" si="59"/>
        <v>-15</v>
      </c>
      <c r="S135" s="32">
        <v>122</v>
      </c>
      <c r="T135" s="53">
        <f t="shared" si="60"/>
        <v>32</v>
      </c>
      <c r="U135" s="97">
        <f t="shared" si="56"/>
        <v>-34</v>
      </c>
    </row>
    <row r="136" spans="1:21" x14ac:dyDescent="0.15">
      <c r="A136" s="85" t="s">
        <v>373</v>
      </c>
      <c r="B136" s="86">
        <v>24082</v>
      </c>
      <c r="C136" s="97">
        <f t="shared" ref="C136:C142" si="61">SUM(B136-B135)</f>
        <v>12</v>
      </c>
      <c r="D136" s="64">
        <v>24241</v>
      </c>
      <c r="E136" s="87">
        <v>24193</v>
      </c>
      <c r="F136" s="53">
        <f t="shared" ref="F136:F142" si="62">SUM(E136-E135)</f>
        <v>9</v>
      </c>
      <c r="G136" s="32">
        <v>26896</v>
      </c>
      <c r="H136" s="53">
        <f t="shared" ref="H136:H142" si="63">SUM(G136-G135)</f>
        <v>12</v>
      </c>
      <c r="I136" s="89">
        <v>51089</v>
      </c>
      <c r="J136" s="61">
        <f t="shared" ref="J136:J142" si="64">SUM(I136-I135)</f>
        <v>21</v>
      </c>
      <c r="L136" s="87">
        <v>32</v>
      </c>
      <c r="M136" s="53">
        <f t="shared" si="57"/>
        <v>1</v>
      </c>
      <c r="N136" s="53">
        <v>58</v>
      </c>
      <c r="O136" s="53">
        <f t="shared" si="58"/>
        <v>-2</v>
      </c>
      <c r="P136" s="127">
        <f t="shared" si="55"/>
        <v>-26</v>
      </c>
      <c r="Q136" s="127">
        <v>122</v>
      </c>
      <c r="R136" s="53">
        <f t="shared" si="59"/>
        <v>34</v>
      </c>
      <c r="S136" s="32">
        <v>75</v>
      </c>
      <c r="T136" s="53">
        <f t="shared" si="60"/>
        <v>-47</v>
      </c>
      <c r="U136" s="97">
        <f t="shared" si="56"/>
        <v>47</v>
      </c>
    </row>
    <row r="137" spans="1:21" x14ac:dyDescent="0.15">
      <c r="A137" s="85" t="s">
        <v>374</v>
      </c>
      <c r="B137" s="86">
        <v>24075</v>
      </c>
      <c r="C137" s="97">
        <f t="shared" si="61"/>
        <v>-7</v>
      </c>
      <c r="D137" s="64">
        <v>24241</v>
      </c>
      <c r="E137" s="87">
        <v>24180</v>
      </c>
      <c r="F137" s="53">
        <f t="shared" si="62"/>
        <v>-13</v>
      </c>
      <c r="G137" s="32">
        <v>26891</v>
      </c>
      <c r="H137" s="53">
        <f t="shared" si="63"/>
        <v>-5</v>
      </c>
      <c r="I137" s="89">
        <v>51071</v>
      </c>
      <c r="J137" s="61">
        <f t="shared" si="64"/>
        <v>-18</v>
      </c>
      <c r="L137" s="87">
        <v>23</v>
      </c>
      <c r="M137" s="53">
        <f t="shared" si="57"/>
        <v>-9</v>
      </c>
      <c r="N137" s="53">
        <v>52</v>
      </c>
      <c r="O137" s="53">
        <f t="shared" si="58"/>
        <v>-6</v>
      </c>
      <c r="P137" s="127">
        <f t="shared" si="55"/>
        <v>-29</v>
      </c>
      <c r="Q137" s="127">
        <v>103</v>
      </c>
      <c r="R137" s="53">
        <f t="shared" si="59"/>
        <v>-19</v>
      </c>
      <c r="S137" s="32">
        <v>92</v>
      </c>
      <c r="T137" s="53">
        <f t="shared" si="60"/>
        <v>17</v>
      </c>
      <c r="U137" s="97">
        <f t="shared" si="56"/>
        <v>11</v>
      </c>
    </row>
    <row r="138" spans="1:21" x14ac:dyDescent="0.15">
      <c r="A138" s="85" t="s">
        <v>375</v>
      </c>
      <c r="B138" s="86">
        <v>24055</v>
      </c>
      <c r="C138" s="97">
        <f t="shared" si="61"/>
        <v>-20</v>
      </c>
      <c r="D138" s="64"/>
      <c r="E138" s="87">
        <v>24139</v>
      </c>
      <c r="F138" s="53">
        <f t="shared" si="62"/>
        <v>-41</v>
      </c>
      <c r="G138" s="32">
        <v>26872</v>
      </c>
      <c r="H138" s="53">
        <f t="shared" si="63"/>
        <v>-19</v>
      </c>
      <c r="I138" s="89">
        <v>51011</v>
      </c>
      <c r="J138" s="61">
        <f t="shared" si="64"/>
        <v>-60</v>
      </c>
      <c r="L138" s="87">
        <v>22</v>
      </c>
      <c r="M138" s="53">
        <f t="shared" si="57"/>
        <v>-1</v>
      </c>
      <c r="N138" s="53">
        <v>71</v>
      </c>
      <c r="O138" s="53">
        <f t="shared" si="58"/>
        <v>19</v>
      </c>
      <c r="P138" s="127">
        <f t="shared" si="55"/>
        <v>-49</v>
      </c>
      <c r="Q138" s="127">
        <v>104</v>
      </c>
      <c r="R138" s="53">
        <f t="shared" si="59"/>
        <v>1</v>
      </c>
      <c r="S138" s="32">
        <v>115</v>
      </c>
      <c r="T138" s="53">
        <f t="shared" si="60"/>
        <v>23</v>
      </c>
      <c r="U138" s="97">
        <f t="shared" si="56"/>
        <v>-11</v>
      </c>
    </row>
    <row r="139" spans="1:21" ht="14.25" thickBot="1" x14ac:dyDescent="0.2">
      <c r="A139" s="40" t="s">
        <v>376</v>
      </c>
      <c r="B139" s="45">
        <v>24044</v>
      </c>
      <c r="C139" s="63">
        <f t="shared" si="61"/>
        <v>-11</v>
      </c>
      <c r="D139" s="102"/>
      <c r="E139" s="41">
        <v>24129</v>
      </c>
      <c r="F139" s="55">
        <f t="shared" si="62"/>
        <v>-10</v>
      </c>
      <c r="G139" s="42">
        <v>26838</v>
      </c>
      <c r="H139" s="55">
        <f t="shared" si="63"/>
        <v>-34</v>
      </c>
      <c r="I139" s="42">
        <v>50967</v>
      </c>
      <c r="J139" s="63">
        <f t="shared" si="64"/>
        <v>-44</v>
      </c>
      <c r="K139" s="159"/>
      <c r="L139" s="41">
        <v>24</v>
      </c>
      <c r="M139" s="55">
        <f t="shared" ref="M139:M144" si="65">SUM(L139-L138)</f>
        <v>2</v>
      </c>
      <c r="N139" s="55">
        <v>67</v>
      </c>
      <c r="O139" s="55">
        <f t="shared" ref="O139:O144" si="66">SUM(N139-N138)</f>
        <v>-4</v>
      </c>
      <c r="P139" s="55">
        <f t="shared" si="55"/>
        <v>-43</v>
      </c>
      <c r="Q139" s="55">
        <v>96</v>
      </c>
      <c r="R139" s="55">
        <f t="shared" ref="R139:R144" si="67">SUM(Q139-Q138)</f>
        <v>-8</v>
      </c>
      <c r="S139" s="42">
        <v>96</v>
      </c>
      <c r="T139" s="55">
        <f t="shared" ref="T139:T144" si="68">SUM(S139-S138)</f>
        <v>-19</v>
      </c>
      <c r="U139" s="63">
        <f t="shared" si="56"/>
        <v>0</v>
      </c>
    </row>
    <row r="140" spans="1:21" x14ac:dyDescent="0.15">
      <c r="A140" s="93" t="s">
        <v>377</v>
      </c>
      <c r="B140" s="98">
        <v>24004</v>
      </c>
      <c r="C140" s="133">
        <f t="shared" si="61"/>
        <v>-40</v>
      </c>
      <c r="D140" s="64"/>
      <c r="E140" s="99">
        <v>24089</v>
      </c>
      <c r="F140" s="88">
        <f t="shared" si="62"/>
        <v>-40</v>
      </c>
      <c r="G140" s="95">
        <v>26790</v>
      </c>
      <c r="H140" s="90">
        <f t="shared" si="63"/>
        <v>-48</v>
      </c>
      <c r="I140" s="95">
        <v>50879</v>
      </c>
      <c r="J140" s="133">
        <f t="shared" si="64"/>
        <v>-88</v>
      </c>
      <c r="L140" s="99">
        <v>25</v>
      </c>
      <c r="M140" s="88">
        <f t="shared" si="65"/>
        <v>1</v>
      </c>
      <c r="N140" s="88">
        <v>90</v>
      </c>
      <c r="O140" s="88">
        <f t="shared" si="66"/>
        <v>23</v>
      </c>
      <c r="P140" s="88">
        <f t="shared" si="55"/>
        <v>-65</v>
      </c>
      <c r="Q140" s="88">
        <v>104</v>
      </c>
      <c r="R140" s="88">
        <f t="shared" si="67"/>
        <v>8</v>
      </c>
      <c r="S140" s="95">
        <v>127</v>
      </c>
      <c r="T140" s="88">
        <f t="shared" si="68"/>
        <v>31</v>
      </c>
      <c r="U140" s="133">
        <f t="shared" si="56"/>
        <v>-23</v>
      </c>
    </row>
    <row r="141" spans="1:21" x14ac:dyDescent="0.15">
      <c r="A141" s="85" t="s">
        <v>378</v>
      </c>
      <c r="B141" s="86">
        <v>24007</v>
      </c>
      <c r="C141" s="97">
        <f t="shared" si="61"/>
        <v>3</v>
      </c>
      <c r="D141" s="64"/>
      <c r="E141" s="87">
        <v>24068</v>
      </c>
      <c r="F141" s="127">
        <f t="shared" si="62"/>
        <v>-21</v>
      </c>
      <c r="G141" s="89">
        <v>26765</v>
      </c>
      <c r="H141" s="129">
        <f t="shared" si="63"/>
        <v>-25</v>
      </c>
      <c r="I141" s="89">
        <v>50833</v>
      </c>
      <c r="J141" s="97">
        <f t="shared" si="64"/>
        <v>-46</v>
      </c>
      <c r="L141" s="87">
        <v>26</v>
      </c>
      <c r="M141" s="127">
        <f t="shared" si="65"/>
        <v>1</v>
      </c>
      <c r="N141" s="127">
        <v>64</v>
      </c>
      <c r="O141" s="127">
        <f t="shared" si="66"/>
        <v>-26</v>
      </c>
      <c r="P141" s="127">
        <f t="shared" ref="P141:P146" si="69">L141-N141</f>
        <v>-38</v>
      </c>
      <c r="Q141" s="127">
        <v>108</v>
      </c>
      <c r="R141" s="127">
        <f t="shared" si="67"/>
        <v>4</v>
      </c>
      <c r="S141" s="89">
        <v>116</v>
      </c>
      <c r="T141" s="127">
        <f t="shared" si="68"/>
        <v>-11</v>
      </c>
      <c r="U141" s="97">
        <f t="shared" ref="U141:U146" si="70">Q141-S141</f>
        <v>-8</v>
      </c>
    </row>
    <row r="142" spans="1:21" x14ac:dyDescent="0.15">
      <c r="A142" s="85" t="s">
        <v>379</v>
      </c>
      <c r="B142" s="86">
        <v>23995</v>
      </c>
      <c r="C142" s="97">
        <f t="shared" si="61"/>
        <v>-12</v>
      </c>
      <c r="D142" s="64"/>
      <c r="E142" s="87">
        <v>23944</v>
      </c>
      <c r="F142" s="127">
        <f t="shared" si="62"/>
        <v>-124</v>
      </c>
      <c r="G142" s="89">
        <v>26678</v>
      </c>
      <c r="H142" s="129">
        <f t="shared" si="63"/>
        <v>-87</v>
      </c>
      <c r="I142" s="89">
        <v>50622</v>
      </c>
      <c r="J142" s="97">
        <f t="shared" si="64"/>
        <v>-211</v>
      </c>
      <c r="L142" s="87">
        <v>22</v>
      </c>
      <c r="M142" s="127">
        <f t="shared" si="65"/>
        <v>-4</v>
      </c>
      <c r="N142" s="127">
        <v>82</v>
      </c>
      <c r="O142" s="127">
        <f t="shared" si="66"/>
        <v>18</v>
      </c>
      <c r="P142" s="127">
        <f t="shared" si="69"/>
        <v>-60</v>
      </c>
      <c r="Q142" s="127">
        <v>257</v>
      </c>
      <c r="R142" s="127">
        <f t="shared" si="67"/>
        <v>149</v>
      </c>
      <c r="S142" s="89">
        <v>408</v>
      </c>
      <c r="T142" s="127">
        <f t="shared" si="68"/>
        <v>292</v>
      </c>
      <c r="U142" s="97">
        <f t="shared" si="70"/>
        <v>-151</v>
      </c>
    </row>
    <row r="143" spans="1:21" x14ac:dyDescent="0.15">
      <c r="A143" s="85" t="s">
        <v>380</v>
      </c>
      <c r="B143" s="86">
        <v>24059</v>
      </c>
      <c r="C143" s="97">
        <f t="shared" ref="C143:C148" si="71">SUM(B143-B142)</f>
        <v>64</v>
      </c>
      <c r="D143" s="64"/>
      <c r="E143" s="87">
        <v>23964</v>
      </c>
      <c r="F143" s="127">
        <f t="shared" ref="F143:F148" si="72">SUM(E143-E142)</f>
        <v>20</v>
      </c>
      <c r="G143" s="89">
        <v>26662</v>
      </c>
      <c r="H143" s="129">
        <f t="shared" ref="H143:H148" si="73">SUM(G143-G142)</f>
        <v>-16</v>
      </c>
      <c r="I143" s="89">
        <v>50626</v>
      </c>
      <c r="J143" s="97">
        <f t="shared" ref="J143:J148" si="74">SUM(I143-I142)</f>
        <v>4</v>
      </c>
      <c r="L143" s="87">
        <v>16</v>
      </c>
      <c r="M143" s="127">
        <f t="shared" si="65"/>
        <v>-6</v>
      </c>
      <c r="N143" s="127">
        <v>64</v>
      </c>
      <c r="O143" s="127">
        <f t="shared" si="66"/>
        <v>-18</v>
      </c>
      <c r="P143" s="127">
        <f t="shared" si="69"/>
        <v>-48</v>
      </c>
      <c r="Q143" s="127">
        <v>199</v>
      </c>
      <c r="R143" s="127">
        <f t="shared" si="67"/>
        <v>-58</v>
      </c>
      <c r="S143" s="89">
        <v>147</v>
      </c>
      <c r="T143" s="127">
        <f t="shared" si="68"/>
        <v>-261</v>
      </c>
      <c r="U143" s="97">
        <f t="shared" si="70"/>
        <v>52</v>
      </c>
    </row>
    <row r="144" spans="1:21" x14ac:dyDescent="0.15">
      <c r="A144" s="85" t="s">
        <v>381</v>
      </c>
      <c r="B144" s="86">
        <v>24055</v>
      </c>
      <c r="C144" s="97">
        <f t="shared" si="71"/>
        <v>-4</v>
      </c>
      <c r="D144" s="64"/>
      <c r="E144" s="87">
        <v>23959</v>
      </c>
      <c r="F144" s="127">
        <f t="shared" si="72"/>
        <v>-5</v>
      </c>
      <c r="G144" s="89">
        <v>26642</v>
      </c>
      <c r="H144" s="129">
        <f t="shared" si="73"/>
        <v>-20</v>
      </c>
      <c r="I144" s="89">
        <v>50601</v>
      </c>
      <c r="J144" s="97">
        <f t="shared" si="74"/>
        <v>-25</v>
      </c>
      <c r="L144" s="87">
        <v>30</v>
      </c>
      <c r="M144" s="127">
        <f t="shared" si="65"/>
        <v>14</v>
      </c>
      <c r="N144" s="127">
        <v>61</v>
      </c>
      <c r="O144" s="127">
        <f t="shared" si="66"/>
        <v>-3</v>
      </c>
      <c r="P144" s="127">
        <f t="shared" si="69"/>
        <v>-31</v>
      </c>
      <c r="Q144" s="127">
        <v>153</v>
      </c>
      <c r="R144" s="127">
        <f t="shared" si="67"/>
        <v>-46</v>
      </c>
      <c r="S144" s="89">
        <v>148</v>
      </c>
      <c r="T144" s="127">
        <f t="shared" si="68"/>
        <v>1</v>
      </c>
      <c r="U144" s="97">
        <f t="shared" si="70"/>
        <v>5</v>
      </c>
    </row>
    <row r="145" spans="1:21" x14ac:dyDescent="0.15">
      <c r="A145" s="85" t="s">
        <v>382</v>
      </c>
      <c r="B145" s="86">
        <v>24076</v>
      </c>
      <c r="C145" s="97">
        <f t="shared" si="71"/>
        <v>21</v>
      </c>
      <c r="D145" s="64"/>
      <c r="E145" s="87">
        <v>23962</v>
      </c>
      <c r="F145" s="127">
        <f t="shared" si="72"/>
        <v>3</v>
      </c>
      <c r="G145" s="89">
        <v>26634</v>
      </c>
      <c r="H145" s="129">
        <f t="shared" si="73"/>
        <v>-8</v>
      </c>
      <c r="I145" s="89">
        <v>50596</v>
      </c>
      <c r="J145" s="97">
        <f t="shared" si="74"/>
        <v>-5</v>
      </c>
      <c r="L145" s="87">
        <v>16</v>
      </c>
      <c r="M145" s="127">
        <f t="shared" ref="M145:M150" si="75">SUM(L145-L144)</f>
        <v>-14</v>
      </c>
      <c r="N145" s="127">
        <v>65</v>
      </c>
      <c r="O145" s="127">
        <f t="shared" ref="O145:O150" si="76">SUM(N145-N144)</f>
        <v>4</v>
      </c>
      <c r="P145" s="127">
        <f t="shared" si="69"/>
        <v>-49</v>
      </c>
      <c r="Q145" s="127">
        <v>134</v>
      </c>
      <c r="R145" s="127">
        <f t="shared" ref="R145:R150" si="77">SUM(Q145-Q144)</f>
        <v>-19</v>
      </c>
      <c r="S145" s="89">
        <v>90</v>
      </c>
      <c r="T145" s="127">
        <f t="shared" ref="T145:T150" si="78">SUM(S145-S144)</f>
        <v>-58</v>
      </c>
      <c r="U145" s="97">
        <f t="shared" si="70"/>
        <v>44</v>
      </c>
    </row>
    <row r="146" spans="1:21" x14ac:dyDescent="0.15">
      <c r="A146" s="85" t="s">
        <v>383</v>
      </c>
      <c r="B146" s="86">
        <v>24101</v>
      </c>
      <c r="C146" s="97">
        <f t="shared" si="71"/>
        <v>25</v>
      </c>
      <c r="D146" s="64"/>
      <c r="E146" s="87">
        <v>23944</v>
      </c>
      <c r="F146" s="127">
        <f t="shared" si="72"/>
        <v>-18</v>
      </c>
      <c r="G146" s="89">
        <v>26645</v>
      </c>
      <c r="H146" s="129">
        <f t="shared" si="73"/>
        <v>11</v>
      </c>
      <c r="I146" s="89">
        <v>50589</v>
      </c>
      <c r="J146" s="97">
        <f t="shared" si="74"/>
        <v>-7</v>
      </c>
      <c r="L146" s="87">
        <v>24</v>
      </c>
      <c r="M146" s="127">
        <f t="shared" si="75"/>
        <v>8</v>
      </c>
      <c r="N146" s="127">
        <v>66</v>
      </c>
      <c r="O146" s="127">
        <f t="shared" si="76"/>
        <v>1</v>
      </c>
      <c r="P146" s="127">
        <f t="shared" si="69"/>
        <v>-42</v>
      </c>
      <c r="Q146" s="127">
        <v>139</v>
      </c>
      <c r="R146" s="127">
        <f t="shared" si="77"/>
        <v>5</v>
      </c>
      <c r="S146" s="89">
        <v>104</v>
      </c>
      <c r="T146" s="127">
        <f t="shared" si="78"/>
        <v>14</v>
      </c>
      <c r="U146" s="97">
        <f t="shared" si="70"/>
        <v>35</v>
      </c>
    </row>
    <row r="147" spans="1:21" x14ac:dyDescent="0.15">
      <c r="A147" s="85" t="s">
        <v>384</v>
      </c>
      <c r="B147" s="86">
        <v>24083</v>
      </c>
      <c r="C147" s="97">
        <f t="shared" si="71"/>
        <v>-18</v>
      </c>
      <c r="D147" s="64"/>
      <c r="E147" s="87">
        <v>23931</v>
      </c>
      <c r="F147" s="127">
        <f t="shared" si="72"/>
        <v>-13</v>
      </c>
      <c r="G147" s="89">
        <v>26612</v>
      </c>
      <c r="H147" s="129">
        <f t="shared" si="73"/>
        <v>-33</v>
      </c>
      <c r="I147" s="89">
        <v>50543</v>
      </c>
      <c r="J147" s="97">
        <f t="shared" si="74"/>
        <v>-46</v>
      </c>
      <c r="L147" s="87">
        <v>31</v>
      </c>
      <c r="M147" s="127">
        <f t="shared" si="75"/>
        <v>7</v>
      </c>
      <c r="N147" s="127">
        <v>74</v>
      </c>
      <c r="O147" s="127">
        <f t="shared" si="76"/>
        <v>8</v>
      </c>
      <c r="P147" s="127">
        <f t="shared" ref="P147:P152" si="79">L147-N147</f>
        <v>-43</v>
      </c>
      <c r="Q147" s="127">
        <v>122</v>
      </c>
      <c r="R147" s="127">
        <f t="shared" si="77"/>
        <v>-17</v>
      </c>
      <c r="S147" s="89">
        <v>125</v>
      </c>
      <c r="T147" s="127">
        <f t="shared" si="78"/>
        <v>21</v>
      </c>
      <c r="U147" s="97">
        <f t="shared" ref="U147:U152" si="80">Q147-S147</f>
        <v>-3</v>
      </c>
    </row>
    <row r="148" spans="1:21" x14ac:dyDescent="0.15">
      <c r="A148" s="85" t="s">
        <v>385</v>
      </c>
      <c r="B148" s="86">
        <v>24064</v>
      </c>
      <c r="C148" s="97">
        <f t="shared" si="71"/>
        <v>-19</v>
      </c>
      <c r="D148" s="64"/>
      <c r="E148" s="87">
        <v>23897</v>
      </c>
      <c r="F148" s="127">
        <f t="shared" si="72"/>
        <v>-34</v>
      </c>
      <c r="G148" s="89">
        <v>26582</v>
      </c>
      <c r="H148" s="129">
        <f t="shared" si="73"/>
        <v>-30</v>
      </c>
      <c r="I148" s="89">
        <v>50479</v>
      </c>
      <c r="J148" s="97">
        <f t="shared" si="74"/>
        <v>-64</v>
      </c>
      <c r="L148" s="87">
        <v>21</v>
      </c>
      <c r="M148" s="127">
        <f t="shared" si="75"/>
        <v>-10</v>
      </c>
      <c r="N148" s="127">
        <v>65</v>
      </c>
      <c r="O148" s="127">
        <f t="shared" si="76"/>
        <v>-9</v>
      </c>
      <c r="P148" s="127">
        <f t="shared" si="79"/>
        <v>-44</v>
      </c>
      <c r="Q148" s="127">
        <v>121</v>
      </c>
      <c r="R148" s="127">
        <f t="shared" si="77"/>
        <v>-1</v>
      </c>
      <c r="S148" s="89">
        <v>141</v>
      </c>
      <c r="T148" s="127">
        <f t="shared" si="78"/>
        <v>16</v>
      </c>
      <c r="U148" s="97">
        <f t="shared" si="80"/>
        <v>-20</v>
      </c>
    </row>
    <row r="149" spans="1:21" x14ac:dyDescent="0.15">
      <c r="A149" s="85" t="s">
        <v>386</v>
      </c>
      <c r="B149" s="86">
        <v>24054</v>
      </c>
      <c r="C149" s="97">
        <f t="shared" ref="C149:C155" si="81">SUM(B149-B148)</f>
        <v>-10</v>
      </c>
      <c r="D149" s="64"/>
      <c r="E149" s="87">
        <v>23888</v>
      </c>
      <c r="F149" s="127">
        <f t="shared" ref="F149:F155" si="82">SUM(E149-E148)</f>
        <v>-9</v>
      </c>
      <c r="G149" s="89">
        <v>26556</v>
      </c>
      <c r="H149" s="129">
        <f t="shared" ref="H149:H155" si="83">SUM(G149-G148)</f>
        <v>-26</v>
      </c>
      <c r="I149" s="89">
        <v>50444</v>
      </c>
      <c r="J149" s="97">
        <f t="shared" ref="J149:J155" si="84">SUM(I149-I148)</f>
        <v>-35</v>
      </c>
      <c r="L149" s="87">
        <v>24</v>
      </c>
      <c r="M149" s="127">
        <f t="shared" si="75"/>
        <v>3</v>
      </c>
      <c r="N149" s="127">
        <v>62</v>
      </c>
      <c r="O149" s="127">
        <f t="shared" si="76"/>
        <v>-3</v>
      </c>
      <c r="P149" s="127">
        <f t="shared" si="79"/>
        <v>-38</v>
      </c>
      <c r="Q149" s="127">
        <v>113</v>
      </c>
      <c r="R149" s="127">
        <f t="shared" si="77"/>
        <v>-8</v>
      </c>
      <c r="S149" s="89">
        <v>110</v>
      </c>
      <c r="T149" s="127">
        <f t="shared" si="78"/>
        <v>-31</v>
      </c>
      <c r="U149" s="97">
        <f t="shared" si="80"/>
        <v>3</v>
      </c>
    </row>
    <row r="150" spans="1:21" x14ac:dyDescent="0.15">
      <c r="A150" s="85" t="s">
        <v>387</v>
      </c>
      <c r="B150" s="86">
        <v>24075</v>
      </c>
      <c r="C150" s="97">
        <f t="shared" si="81"/>
        <v>21</v>
      </c>
      <c r="D150" s="64"/>
      <c r="E150" s="87">
        <v>23887</v>
      </c>
      <c r="F150" s="127">
        <f t="shared" si="82"/>
        <v>-1</v>
      </c>
      <c r="G150" s="89">
        <v>26548</v>
      </c>
      <c r="H150" s="129">
        <f t="shared" si="83"/>
        <v>-8</v>
      </c>
      <c r="I150" s="89">
        <v>50435</v>
      </c>
      <c r="J150" s="97">
        <f t="shared" si="84"/>
        <v>-9</v>
      </c>
      <c r="L150" s="87">
        <v>17</v>
      </c>
      <c r="M150" s="127">
        <f t="shared" si="75"/>
        <v>-7</v>
      </c>
      <c r="N150" s="127">
        <v>74</v>
      </c>
      <c r="O150" s="127">
        <f t="shared" si="76"/>
        <v>12</v>
      </c>
      <c r="P150" s="127">
        <f t="shared" si="79"/>
        <v>-57</v>
      </c>
      <c r="Q150" s="127">
        <v>145</v>
      </c>
      <c r="R150" s="127">
        <f t="shared" si="77"/>
        <v>32</v>
      </c>
      <c r="S150" s="89">
        <v>97</v>
      </c>
      <c r="T150" s="127">
        <f t="shared" si="78"/>
        <v>-13</v>
      </c>
      <c r="U150" s="97">
        <f t="shared" si="80"/>
        <v>48</v>
      </c>
    </row>
    <row r="151" spans="1:21" ht="15" customHeight="1" thickBot="1" x14ac:dyDescent="0.2">
      <c r="A151" s="40" t="s">
        <v>388</v>
      </c>
      <c r="B151" s="45">
        <v>24063</v>
      </c>
      <c r="C151" s="63">
        <f t="shared" si="81"/>
        <v>-12</v>
      </c>
      <c r="D151" s="102"/>
      <c r="E151" s="41">
        <v>23889</v>
      </c>
      <c r="F151" s="55">
        <f t="shared" si="82"/>
        <v>2</v>
      </c>
      <c r="G151" s="42">
        <v>26521</v>
      </c>
      <c r="H151" s="59">
        <f t="shared" si="83"/>
        <v>-27</v>
      </c>
      <c r="I151" s="42">
        <v>50410</v>
      </c>
      <c r="J151" s="63">
        <f t="shared" si="84"/>
        <v>-25</v>
      </c>
      <c r="L151" s="41">
        <v>17</v>
      </c>
      <c r="M151" s="55">
        <f t="shared" ref="M151:M157" si="85">SUM(L151-L150)</f>
        <v>0</v>
      </c>
      <c r="N151" s="55">
        <v>84</v>
      </c>
      <c r="O151" s="55">
        <f t="shared" ref="O151:O157" si="86">SUM(N151-N150)</f>
        <v>10</v>
      </c>
      <c r="P151" s="55">
        <f t="shared" si="79"/>
        <v>-67</v>
      </c>
      <c r="Q151" s="55">
        <v>144</v>
      </c>
      <c r="R151" s="55">
        <f t="shared" ref="R151:R157" si="87">SUM(Q151-Q150)</f>
        <v>-1</v>
      </c>
      <c r="S151" s="42">
        <v>102</v>
      </c>
      <c r="T151" s="55">
        <f t="shared" ref="T151:T157" si="88">SUM(S151-S150)</f>
        <v>5</v>
      </c>
      <c r="U151" s="63">
        <f t="shared" si="80"/>
        <v>42</v>
      </c>
    </row>
    <row r="152" spans="1:21" x14ac:dyDescent="0.15">
      <c r="A152" s="93" t="s">
        <v>389</v>
      </c>
      <c r="B152" s="94">
        <v>24018</v>
      </c>
      <c r="C152" s="62">
        <f t="shared" si="81"/>
        <v>-45</v>
      </c>
      <c r="D152" s="64"/>
      <c r="E152" s="94">
        <v>23841</v>
      </c>
      <c r="F152" s="54">
        <f t="shared" si="82"/>
        <v>-48</v>
      </c>
      <c r="G152" s="120">
        <v>26484</v>
      </c>
      <c r="H152" s="58">
        <f t="shared" si="83"/>
        <v>-37</v>
      </c>
      <c r="I152" s="120">
        <v>50325</v>
      </c>
      <c r="J152" s="62">
        <f t="shared" si="84"/>
        <v>-85</v>
      </c>
      <c r="L152" s="94">
        <v>34</v>
      </c>
      <c r="M152" s="54">
        <f t="shared" si="85"/>
        <v>17</v>
      </c>
      <c r="N152" s="54">
        <v>100</v>
      </c>
      <c r="O152" s="54">
        <f t="shared" si="86"/>
        <v>16</v>
      </c>
      <c r="P152" s="54">
        <f t="shared" si="79"/>
        <v>-66</v>
      </c>
      <c r="Q152" s="54">
        <v>111</v>
      </c>
      <c r="R152" s="54">
        <f t="shared" si="87"/>
        <v>-33</v>
      </c>
      <c r="S152" s="120">
        <v>130</v>
      </c>
      <c r="T152" s="54">
        <f t="shared" si="88"/>
        <v>28</v>
      </c>
      <c r="U152" s="62">
        <f t="shared" si="80"/>
        <v>-19</v>
      </c>
    </row>
    <row r="153" spans="1:21" x14ac:dyDescent="0.15">
      <c r="A153" s="85" t="s">
        <v>390</v>
      </c>
      <c r="B153" s="33">
        <v>23989</v>
      </c>
      <c r="C153" s="61">
        <f t="shared" si="81"/>
        <v>-29</v>
      </c>
      <c r="D153" s="64"/>
      <c r="E153" s="33">
        <v>23822</v>
      </c>
      <c r="F153" s="53">
        <f t="shared" si="82"/>
        <v>-19</v>
      </c>
      <c r="G153" s="32">
        <v>26449</v>
      </c>
      <c r="H153" s="57">
        <f t="shared" si="83"/>
        <v>-35</v>
      </c>
      <c r="I153" s="32">
        <v>50271</v>
      </c>
      <c r="J153" s="61">
        <f t="shared" si="84"/>
        <v>-54</v>
      </c>
      <c r="L153" s="33">
        <v>30</v>
      </c>
      <c r="M153" s="53">
        <f t="shared" si="85"/>
        <v>-4</v>
      </c>
      <c r="N153" s="53">
        <v>71</v>
      </c>
      <c r="O153" s="53">
        <f t="shared" si="86"/>
        <v>-29</v>
      </c>
      <c r="P153" s="53">
        <f t="shared" ref="P153:P158" si="89">L153-N153</f>
        <v>-41</v>
      </c>
      <c r="Q153" s="53">
        <v>113</v>
      </c>
      <c r="R153" s="53">
        <f t="shared" si="87"/>
        <v>2</v>
      </c>
      <c r="S153" s="32">
        <v>126</v>
      </c>
      <c r="T153" s="53">
        <f t="shared" si="88"/>
        <v>-4</v>
      </c>
      <c r="U153" s="61">
        <f t="shared" ref="U153:U158" si="90">Q153-S153</f>
        <v>-13</v>
      </c>
    </row>
    <row r="154" spans="1:21" x14ac:dyDescent="0.15">
      <c r="A154" s="85" t="s">
        <v>391</v>
      </c>
      <c r="B154" s="98">
        <v>23980</v>
      </c>
      <c r="C154" s="133">
        <f t="shared" si="81"/>
        <v>-9</v>
      </c>
      <c r="D154" s="64"/>
      <c r="E154" s="99">
        <v>23722</v>
      </c>
      <c r="F154" s="88">
        <f t="shared" si="82"/>
        <v>-100</v>
      </c>
      <c r="G154" s="95">
        <v>26330</v>
      </c>
      <c r="H154" s="90">
        <f t="shared" si="83"/>
        <v>-119</v>
      </c>
      <c r="I154" s="95">
        <v>50052</v>
      </c>
      <c r="J154" s="133">
        <f t="shared" si="84"/>
        <v>-219</v>
      </c>
      <c r="L154" s="99">
        <v>35</v>
      </c>
      <c r="M154" s="88">
        <f t="shared" si="85"/>
        <v>5</v>
      </c>
      <c r="N154" s="88">
        <v>64</v>
      </c>
      <c r="O154" s="88">
        <f t="shared" si="86"/>
        <v>-7</v>
      </c>
      <c r="P154" s="88">
        <f t="shared" si="89"/>
        <v>-29</v>
      </c>
      <c r="Q154" s="88">
        <v>235</v>
      </c>
      <c r="R154" s="88">
        <f t="shared" si="87"/>
        <v>122</v>
      </c>
      <c r="S154" s="95">
        <v>425</v>
      </c>
      <c r="T154" s="88">
        <f t="shared" si="88"/>
        <v>299</v>
      </c>
      <c r="U154" s="133">
        <f t="shared" si="90"/>
        <v>-190</v>
      </c>
    </row>
    <row r="155" spans="1:21" x14ac:dyDescent="0.15">
      <c r="A155" s="85" t="s">
        <v>392</v>
      </c>
      <c r="B155" s="86">
        <v>24002</v>
      </c>
      <c r="C155" s="97">
        <f t="shared" si="81"/>
        <v>22</v>
      </c>
      <c r="D155" s="64"/>
      <c r="E155" s="87">
        <v>23699</v>
      </c>
      <c r="F155" s="127">
        <f t="shared" si="82"/>
        <v>-23</v>
      </c>
      <c r="G155" s="89">
        <v>26291</v>
      </c>
      <c r="H155" s="129">
        <f t="shared" si="83"/>
        <v>-39</v>
      </c>
      <c r="I155" s="89">
        <v>49990</v>
      </c>
      <c r="J155" s="97">
        <f t="shared" si="84"/>
        <v>-62</v>
      </c>
      <c r="L155" s="87">
        <v>18</v>
      </c>
      <c r="M155" s="127">
        <f t="shared" si="85"/>
        <v>-17</v>
      </c>
      <c r="N155" s="127">
        <v>55</v>
      </c>
      <c r="O155" s="127">
        <f t="shared" si="86"/>
        <v>-9</v>
      </c>
      <c r="P155" s="127">
        <f t="shared" si="89"/>
        <v>-37</v>
      </c>
      <c r="Q155" s="127">
        <v>139</v>
      </c>
      <c r="R155" s="127">
        <f t="shared" si="87"/>
        <v>-96</v>
      </c>
      <c r="S155" s="89">
        <v>164</v>
      </c>
      <c r="T155" s="127">
        <f t="shared" si="88"/>
        <v>-261</v>
      </c>
      <c r="U155" s="97">
        <f t="shared" si="90"/>
        <v>-25</v>
      </c>
    </row>
    <row r="156" spans="1:21" x14ac:dyDescent="0.15">
      <c r="A156" s="85" t="s">
        <v>393</v>
      </c>
      <c r="B156" s="86">
        <v>23996</v>
      </c>
      <c r="C156" s="97">
        <f t="shared" ref="C156:C161" si="91">SUM(B156-B155)</f>
        <v>-6</v>
      </c>
      <c r="D156" s="64"/>
      <c r="E156" s="87">
        <v>23650</v>
      </c>
      <c r="F156" s="127">
        <f t="shared" ref="F156:F161" si="92">SUM(E156-E155)</f>
        <v>-49</v>
      </c>
      <c r="G156" s="89">
        <v>26267</v>
      </c>
      <c r="H156" s="129">
        <f t="shared" ref="H156:H161" si="93">SUM(G156-G155)</f>
        <v>-24</v>
      </c>
      <c r="I156" s="89">
        <v>49917</v>
      </c>
      <c r="J156" s="97">
        <f t="shared" ref="J156:J161" si="94">SUM(I156-I155)</f>
        <v>-73</v>
      </c>
      <c r="L156" s="87">
        <v>22</v>
      </c>
      <c r="M156" s="127">
        <f t="shared" si="85"/>
        <v>4</v>
      </c>
      <c r="N156" s="127">
        <v>84</v>
      </c>
      <c r="O156" s="127">
        <f t="shared" si="86"/>
        <v>29</v>
      </c>
      <c r="P156" s="127">
        <f t="shared" si="89"/>
        <v>-62</v>
      </c>
      <c r="Q156" s="127">
        <v>110</v>
      </c>
      <c r="R156" s="127">
        <f t="shared" si="87"/>
        <v>-29</v>
      </c>
      <c r="S156" s="89">
        <v>121</v>
      </c>
      <c r="T156" s="127">
        <f t="shared" si="88"/>
        <v>-43</v>
      </c>
      <c r="U156" s="97">
        <f t="shared" si="90"/>
        <v>-11</v>
      </c>
    </row>
    <row r="157" spans="1:21" x14ac:dyDescent="0.15">
      <c r="A157" s="85" t="s">
        <v>394</v>
      </c>
      <c r="B157" s="86">
        <v>23991</v>
      </c>
      <c r="C157" s="97">
        <f t="shared" si="91"/>
        <v>-5</v>
      </c>
      <c r="D157" s="64"/>
      <c r="E157" s="87">
        <v>23640</v>
      </c>
      <c r="F157" s="127">
        <f t="shared" si="92"/>
        <v>-10</v>
      </c>
      <c r="G157" s="89">
        <v>26236</v>
      </c>
      <c r="H157" s="129">
        <f t="shared" si="93"/>
        <v>-31</v>
      </c>
      <c r="I157" s="89">
        <v>49876</v>
      </c>
      <c r="J157" s="97">
        <f t="shared" si="94"/>
        <v>-41</v>
      </c>
      <c r="L157" s="87">
        <v>25</v>
      </c>
      <c r="M157" s="127">
        <f t="shared" si="85"/>
        <v>3</v>
      </c>
      <c r="N157" s="127">
        <v>54</v>
      </c>
      <c r="O157" s="127">
        <f t="shared" si="86"/>
        <v>-30</v>
      </c>
      <c r="P157" s="127">
        <f t="shared" si="89"/>
        <v>-29</v>
      </c>
      <c r="Q157" s="127">
        <v>118</v>
      </c>
      <c r="R157" s="127">
        <f t="shared" si="87"/>
        <v>8</v>
      </c>
      <c r="S157" s="89">
        <v>130</v>
      </c>
      <c r="T157" s="127">
        <f t="shared" si="88"/>
        <v>9</v>
      </c>
      <c r="U157" s="97">
        <f t="shared" si="90"/>
        <v>-12</v>
      </c>
    </row>
    <row r="158" spans="1:21" x14ac:dyDescent="0.15">
      <c r="A158" s="85" t="s">
        <v>395</v>
      </c>
      <c r="B158" s="86">
        <v>24013</v>
      </c>
      <c r="C158" s="97">
        <f t="shared" si="91"/>
        <v>22</v>
      </c>
      <c r="D158" s="64"/>
      <c r="E158" s="87">
        <v>23622</v>
      </c>
      <c r="F158" s="127">
        <f t="shared" si="92"/>
        <v>-18</v>
      </c>
      <c r="G158" s="89">
        <v>26239</v>
      </c>
      <c r="H158" s="129">
        <f t="shared" si="93"/>
        <v>3</v>
      </c>
      <c r="I158" s="89">
        <v>49861</v>
      </c>
      <c r="J158" s="97">
        <f t="shared" si="94"/>
        <v>-15</v>
      </c>
      <c r="L158" s="87">
        <v>17</v>
      </c>
      <c r="M158" s="127">
        <f t="shared" ref="M158:M164" si="95">SUM(L158-L157)</f>
        <v>-8</v>
      </c>
      <c r="N158" s="127">
        <v>50</v>
      </c>
      <c r="O158" s="127">
        <f t="shared" ref="O158:O164" si="96">SUM(N158-N157)</f>
        <v>-4</v>
      </c>
      <c r="P158" s="127">
        <f t="shared" si="89"/>
        <v>-33</v>
      </c>
      <c r="Q158" s="127">
        <v>122</v>
      </c>
      <c r="R158" s="127">
        <f t="shared" ref="R158:R164" si="97">SUM(Q158-Q157)</f>
        <v>4</v>
      </c>
      <c r="S158" s="89">
        <v>104</v>
      </c>
      <c r="T158" s="127">
        <f t="shared" ref="T158:T164" si="98">SUM(S158-S157)</f>
        <v>-26</v>
      </c>
      <c r="U158" s="97">
        <f t="shared" si="90"/>
        <v>18</v>
      </c>
    </row>
    <row r="159" spans="1:21" x14ac:dyDescent="0.15">
      <c r="A159" s="85" t="s">
        <v>396</v>
      </c>
      <c r="B159" s="86">
        <v>24048</v>
      </c>
      <c r="C159" s="97">
        <f t="shared" si="91"/>
        <v>35</v>
      </c>
      <c r="D159" s="64"/>
      <c r="E159" s="87">
        <v>23632</v>
      </c>
      <c r="F159" s="127">
        <f t="shared" si="92"/>
        <v>10</v>
      </c>
      <c r="G159" s="89">
        <v>26205</v>
      </c>
      <c r="H159" s="129">
        <f t="shared" si="93"/>
        <v>-34</v>
      </c>
      <c r="I159" s="89">
        <v>49837</v>
      </c>
      <c r="J159" s="97">
        <f t="shared" si="94"/>
        <v>-24</v>
      </c>
      <c r="L159" s="87">
        <v>31</v>
      </c>
      <c r="M159" s="127">
        <f t="shared" si="95"/>
        <v>14</v>
      </c>
      <c r="N159" s="127">
        <v>65</v>
      </c>
      <c r="O159" s="127">
        <f t="shared" si="96"/>
        <v>15</v>
      </c>
      <c r="P159" s="127">
        <f t="shared" ref="P159:P164" si="99">L159-N159</f>
        <v>-34</v>
      </c>
      <c r="Q159" s="127">
        <v>149</v>
      </c>
      <c r="R159" s="127">
        <f t="shared" si="97"/>
        <v>27</v>
      </c>
      <c r="S159" s="89">
        <v>139</v>
      </c>
      <c r="T159" s="127">
        <f t="shared" si="98"/>
        <v>35</v>
      </c>
      <c r="U159" s="97">
        <f t="shared" ref="U159:U164" si="100">Q159-S159</f>
        <v>10</v>
      </c>
    </row>
    <row r="160" spans="1:21" x14ac:dyDescent="0.15">
      <c r="A160" s="85" t="s">
        <v>397</v>
      </c>
      <c r="B160" s="86">
        <v>24019</v>
      </c>
      <c r="C160" s="97">
        <f t="shared" si="91"/>
        <v>-29</v>
      </c>
      <c r="D160" s="64"/>
      <c r="E160" s="87">
        <v>23583</v>
      </c>
      <c r="F160" s="127">
        <f t="shared" si="92"/>
        <v>-49</v>
      </c>
      <c r="G160" s="89">
        <v>26196</v>
      </c>
      <c r="H160" s="129">
        <f t="shared" si="93"/>
        <v>-9</v>
      </c>
      <c r="I160" s="89">
        <v>49779</v>
      </c>
      <c r="J160" s="97">
        <f t="shared" si="94"/>
        <v>-58</v>
      </c>
      <c r="L160" s="87">
        <v>23</v>
      </c>
      <c r="M160" s="127">
        <f t="shared" si="95"/>
        <v>-8</v>
      </c>
      <c r="N160" s="127">
        <v>53</v>
      </c>
      <c r="O160" s="127">
        <f t="shared" si="96"/>
        <v>-12</v>
      </c>
      <c r="P160" s="127">
        <f t="shared" si="99"/>
        <v>-30</v>
      </c>
      <c r="Q160" s="127">
        <v>99</v>
      </c>
      <c r="R160" s="127">
        <f t="shared" si="97"/>
        <v>-50</v>
      </c>
      <c r="S160" s="89">
        <v>127</v>
      </c>
      <c r="T160" s="127">
        <f t="shared" si="98"/>
        <v>-12</v>
      </c>
      <c r="U160" s="97">
        <f t="shared" si="100"/>
        <v>-28</v>
      </c>
    </row>
    <row r="161" spans="1:21" x14ac:dyDescent="0.15">
      <c r="A161" s="85" t="s">
        <v>398</v>
      </c>
      <c r="B161" s="86">
        <v>23996</v>
      </c>
      <c r="C161" s="97">
        <f t="shared" si="91"/>
        <v>-23</v>
      </c>
      <c r="D161" s="64"/>
      <c r="E161" s="87">
        <v>23546</v>
      </c>
      <c r="F161" s="127">
        <f t="shared" si="92"/>
        <v>-37</v>
      </c>
      <c r="G161" s="89">
        <v>26162</v>
      </c>
      <c r="H161" s="129">
        <f t="shared" si="93"/>
        <v>-34</v>
      </c>
      <c r="I161" s="89">
        <v>49708</v>
      </c>
      <c r="J161" s="97">
        <f t="shared" si="94"/>
        <v>-71</v>
      </c>
      <c r="L161" s="87">
        <v>11</v>
      </c>
      <c r="M161" s="127">
        <f t="shared" si="95"/>
        <v>-12</v>
      </c>
      <c r="N161" s="127">
        <v>73</v>
      </c>
      <c r="O161" s="127">
        <f t="shared" si="96"/>
        <v>20</v>
      </c>
      <c r="P161" s="127">
        <f t="shared" si="99"/>
        <v>-62</v>
      </c>
      <c r="Q161" s="127">
        <v>107</v>
      </c>
      <c r="R161" s="127">
        <f t="shared" si="97"/>
        <v>8</v>
      </c>
      <c r="S161" s="89">
        <v>116</v>
      </c>
      <c r="T161" s="127">
        <f t="shared" si="98"/>
        <v>-11</v>
      </c>
      <c r="U161" s="97">
        <f t="shared" si="100"/>
        <v>-9</v>
      </c>
    </row>
    <row r="162" spans="1:21" x14ac:dyDescent="0.15">
      <c r="A162" s="85" t="s">
        <v>399</v>
      </c>
      <c r="B162" s="86">
        <v>24009</v>
      </c>
      <c r="C162" s="97">
        <f t="shared" ref="C162" si="101">SUM(B162-B161)</f>
        <v>13</v>
      </c>
      <c r="D162" s="64"/>
      <c r="E162" s="87">
        <v>23545</v>
      </c>
      <c r="F162" s="127">
        <f t="shared" ref="F162" si="102">SUM(E162-E161)</f>
        <v>-1</v>
      </c>
      <c r="G162" s="89">
        <v>26145</v>
      </c>
      <c r="H162" s="129">
        <f t="shared" ref="H162" si="103">SUM(G162-G161)</f>
        <v>-17</v>
      </c>
      <c r="I162" s="89">
        <v>49690</v>
      </c>
      <c r="J162" s="97">
        <f t="shared" ref="J162" si="104">SUM(I162-I161)</f>
        <v>-18</v>
      </c>
      <c r="L162" s="87">
        <v>22</v>
      </c>
      <c r="M162" s="127">
        <f t="shared" si="95"/>
        <v>11</v>
      </c>
      <c r="N162" s="127">
        <v>69</v>
      </c>
      <c r="O162" s="127">
        <f t="shared" si="96"/>
        <v>-4</v>
      </c>
      <c r="P162" s="127">
        <f t="shared" si="99"/>
        <v>-47</v>
      </c>
      <c r="Q162" s="127">
        <v>121</v>
      </c>
      <c r="R162" s="127">
        <f t="shared" si="97"/>
        <v>14</v>
      </c>
      <c r="S162" s="89">
        <v>92</v>
      </c>
      <c r="T162" s="127">
        <f t="shared" si="98"/>
        <v>-24</v>
      </c>
      <c r="U162" s="97">
        <f t="shared" si="100"/>
        <v>29</v>
      </c>
    </row>
    <row r="163" spans="1:21" ht="15" customHeight="1" thickBot="1" x14ac:dyDescent="0.2">
      <c r="A163" s="40" t="s">
        <v>400</v>
      </c>
      <c r="B163" s="45">
        <v>23995</v>
      </c>
      <c r="C163" s="97">
        <f t="shared" ref="C163" si="105">SUM(B163-B162)</f>
        <v>-14</v>
      </c>
      <c r="D163" s="64"/>
      <c r="E163" s="87">
        <v>23521</v>
      </c>
      <c r="F163" s="127">
        <f t="shared" ref="F163" si="106">SUM(E163-E162)</f>
        <v>-24</v>
      </c>
      <c r="G163" s="89">
        <v>26113</v>
      </c>
      <c r="H163" s="129">
        <f t="shared" ref="H163" si="107">SUM(G163-G162)</f>
        <v>-32</v>
      </c>
      <c r="I163" s="89">
        <v>49634</v>
      </c>
      <c r="J163" s="97">
        <f t="shared" ref="J163" si="108">SUM(I163-I162)</f>
        <v>-56</v>
      </c>
      <c r="L163" s="87">
        <v>21</v>
      </c>
      <c r="M163" s="127">
        <f t="shared" si="95"/>
        <v>-1</v>
      </c>
      <c r="N163" s="127">
        <v>79</v>
      </c>
      <c r="O163" s="127">
        <f t="shared" si="96"/>
        <v>10</v>
      </c>
      <c r="P163" s="127">
        <f t="shared" si="99"/>
        <v>-58</v>
      </c>
      <c r="Q163" s="127">
        <v>104</v>
      </c>
      <c r="R163" s="127">
        <f t="shared" si="97"/>
        <v>-17</v>
      </c>
      <c r="S163" s="89">
        <v>102</v>
      </c>
      <c r="T163" s="127">
        <f t="shared" si="98"/>
        <v>10</v>
      </c>
      <c r="U163" s="97">
        <f t="shared" si="100"/>
        <v>2</v>
      </c>
    </row>
    <row r="164" spans="1:21" x14ac:dyDescent="0.15">
      <c r="A164" s="93" t="s">
        <v>401</v>
      </c>
      <c r="B164" s="94">
        <v>24025</v>
      </c>
      <c r="C164" s="62">
        <f t="shared" ref="C164" si="109">SUM(B164-B163)</f>
        <v>30</v>
      </c>
      <c r="D164" s="64"/>
      <c r="E164" s="94">
        <v>23501</v>
      </c>
      <c r="F164" s="54">
        <f t="shared" ref="F164" si="110">SUM(E164-E163)</f>
        <v>-20</v>
      </c>
      <c r="G164" s="120">
        <v>26116</v>
      </c>
      <c r="H164" s="58">
        <f t="shared" ref="H164" si="111">SUM(G164-G163)</f>
        <v>3</v>
      </c>
      <c r="I164" s="120">
        <v>49617</v>
      </c>
      <c r="J164" s="62">
        <f t="shared" ref="J164" si="112">SUM(I164-I163)</f>
        <v>-17</v>
      </c>
      <c r="L164" s="94">
        <v>23</v>
      </c>
      <c r="M164" s="54">
        <f t="shared" si="95"/>
        <v>2</v>
      </c>
      <c r="N164" s="54">
        <v>78</v>
      </c>
      <c r="O164" s="54">
        <f t="shared" si="96"/>
        <v>-1</v>
      </c>
      <c r="P164" s="54">
        <f t="shared" si="99"/>
        <v>-55</v>
      </c>
      <c r="Q164" s="54">
        <v>138</v>
      </c>
      <c r="R164" s="54">
        <f t="shared" si="97"/>
        <v>34</v>
      </c>
      <c r="S164" s="120">
        <v>100</v>
      </c>
      <c r="T164" s="54">
        <f t="shared" si="98"/>
        <v>-2</v>
      </c>
      <c r="U164" s="62">
        <f t="shared" si="100"/>
        <v>38</v>
      </c>
    </row>
    <row r="165" spans="1:21" x14ac:dyDescent="0.15">
      <c r="A165" s="85" t="s">
        <v>402</v>
      </c>
      <c r="B165" s="33">
        <v>24010</v>
      </c>
      <c r="C165" s="61">
        <f t="shared" ref="C165" si="113">SUM(B165-B164)</f>
        <v>-15</v>
      </c>
      <c r="D165" s="64"/>
      <c r="E165" s="33">
        <v>23479</v>
      </c>
      <c r="F165" s="53">
        <f t="shared" ref="F165" si="114">SUM(E165-E164)</f>
        <v>-22</v>
      </c>
      <c r="G165" s="32">
        <v>26071</v>
      </c>
      <c r="H165" s="57">
        <f t="shared" ref="H165" si="115">SUM(G165-G164)</f>
        <v>-45</v>
      </c>
      <c r="I165" s="32">
        <v>49550</v>
      </c>
      <c r="J165" s="61">
        <f t="shared" ref="J165" si="116">SUM(I165-I164)</f>
        <v>-67</v>
      </c>
      <c r="L165" s="33">
        <v>17</v>
      </c>
      <c r="M165" s="53">
        <f t="shared" ref="M165" si="117">SUM(L165-L164)</f>
        <v>-6</v>
      </c>
      <c r="N165" s="53">
        <v>74</v>
      </c>
      <c r="O165" s="53">
        <f t="shared" ref="O165" si="118">SUM(N165-N164)</f>
        <v>-4</v>
      </c>
      <c r="P165" s="53">
        <f t="shared" ref="P165" si="119">L165-N165</f>
        <v>-57</v>
      </c>
      <c r="Q165" s="53">
        <v>113</v>
      </c>
      <c r="R165" s="53">
        <f t="shared" ref="R165" si="120">SUM(Q165-Q164)</f>
        <v>-25</v>
      </c>
      <c r="S165" s="32">
        <v>123</v>
      </c>
      <c r="T165" s="53">
        <f t="shared" ref="T165" si="121">SUM(S165-S164)</f>
        <v>23</v>
      </c>
      <c r="U165" s="61">
        <f t="shared" ref="U165" si="122">Q165-S165</f>
        <v>-10</v>
      </c>
    </row>
    <row r="166" spans="1:21" x14ac:dyDescent="0.15">
      <c r="A166" s="85" t="s">
        <v>403</v>
      </c>
      <c r="B166" s="33">
        <v>24038</v>
      </c>
      <c r="C166" s="61">
        <f t="shared" ref="C166" si="123">SUM(B166-B165)</f>
        <v>28</v>
      </c>
      <c r="D166" s="64"/>
      <c r="E166" s="33">
        <v>23379</v>
      </c>
      <c r="F166" s="53">
        <f t="shared" ref="F166" si="124">SUM(E166-E165)</f>
        <v>-100</v>
      </c>
      <c r="G166" s="32">
        <v>26015</v>
      </c>
      <c r="H166" s="57">
        <f t="shared" ref="H166" si="125">SUM(G166-G165)</f>
        <v>-56</v>
      </c>
      <c r="I166" s="32">
        <v>49394</v>
      </c>
      <c r="J166" s="61">
        <f t="shared" ref="J166" si="126">SUM(I166-I165)</f>
        <v>-156</v>
      </c>
      <c r="L166" s="33">
        <v>22</v>
      </c>
      <c r="M166" s="53">
        <f t="shared" ref="M166" si="127">SUM(L166-L165)</f>
        <v>5</v>
      </c>
      <c r="N166" s="53">
        <v>60</v>
      </c>
      <c r="O166" s="53">
        <f t="shared" ref="O166" si="128">SUM(N166-N165)</f>
        <v>-14</v>
      </c>
      <c r="P166" s="53">
        <f t="shared" ref="P166" si="129">L166-N166</f>
        <v>-38</v>
      </c>
      <c r="Q166" s="53">
        <v>238</v>
      </c>
      <c r="R166" s="53">
        <f t="shared" ref="R166" si="130">SUM(Q166-Q165)</f>
        <v>125</v>
      </c>
      <c r="S166" s="32">
        <v>356</v>
      </c>
      <c r="T166" s="53">
        <f t="shared" ref="T166" si="131">SUM(S166-S165)</f>
        <v>233</v>
      </c>
      <c r="U166" s="61">
        <f t="shared" ref="U166" si="132">Q166-S166</f>
        <v>-118</v>
      </c>
    </row>
    <row r="167" spans="1:21" x14ac:dyDescent="0.15">
      <c r="A167" s="85" t="s">
        <v>404</v>
      </c>
      <c r="B167" s="33">
        <v>24083</v>
      </c>
      <c r="C167" s="61">
        <f t="shared" ref="C167" si="133">SUM(B167-B166)</f>
        <v>45</v>
      </c>
      <c r="D167" s="64"/>
      <c r="E167" s="33">
        <v>23404</v>
      </c>
      <c r="F167" s="53">
        <f t="shared" ref="F167" si="134">SUM(E167-E166)</f>
        <v>25</v>
      </c>
      <c r="G167" s="32">
        <v>26007</v>
      </c>
      <c r="H167" s="57">
        <f t="shared" ref="H167" si="135">SUM(G167-G166)</f>
        <v>-8</v>
      </c>
      <c r="I167" s="32">
        <v>49411</v>
      </c>
      <c r="J167" s="61">
        <f t="shared" ref="J167" si="136">SUM(I167-I166)</f>
        <v>17</v>
      </c>
      <c r="L167" s="33">
        <v>18</v>
      </c>
      <c r="M167" s="53">
        <f t="shared" ref="M167" si="137">SUM(L167-L166)</f>
        <v>-4</v>
      </c>
      <c r="N167" s="53">
        <v>60</v>
      </c>
      <c r="O167" s="53">
        <f t="shared" ref="O167" si="138">SUM(N167-N166)</f>
        <v>0</v>
      </c>
      <c r="P167" s="53">
        <f t="shared" ref="P167" si="139">L167-N167</f>
        <v>-42</v>
      </c>
      <c r="Q167" s="53">
        <v>202</v>
      </c>
      <c r="R167" s="53">
        <f t="shared" ref="R167" si="140">SUM(Q167-Q166)</f>
        <v>-36</v>
      </c>
      <c r="S167" s="32">
        <v>143</v>
      </c>
      <c r="T167" s="53">
        <f t="shared" ref="T167" si="141">SUM(S167-S166)</f>
        <v>-213</v>
      </c>
      <c r="U167" s="61">
        <f t="shared" ref="U167" si="142">Q167-S167</f>
        <v>59</v>
      </c>
    </row>
    <row r="168" spans="1:21" x14ac:dyDescent="0.15">
      <c r="A168" s="85" t="s">
        <v>405</v>
      </c>
      <c r="B168" s="33">
        <v>24085</v>
      </c>
      <c r="C168" s="61">
        <f t="shared" ref="C168" si="143">SUM(B168-B167)</f>
        <v>2</v>
      </c>
      <c r="D168" s="64"/>
      <c r="E168" s="33">
        <v>23389</v>
      </c>
      <c r="F168" s="53">
        <f t="shared" ref="F168" si="144">SUM(E168-E167)</f>
        <v>-15</v>
      </c>
      <c r="G168" s="32">
        <v>25968</v>
      </c>
      <c r="H168" s="57">
        <f t="shared" ref="H168" si="145">SUM(G168-G167)</f>
        <v>-39</v>
      </c>
      <c r="I168" s="32">
        <v>49357</v>
      </c>
      <c r="J168" s="61">
        <f t="shared" ref="J168" si="146">SUM(I168-I167)</f>
        <v>-54</v>
      </c>
      <c r="L168" s="33">
        <v>15</v>
      </c>
      <c r="M168" s="53">
        <f t="shared" ref="M168" si="147">SUM(L168-L167)</f>
        <v>-3</v>
      </c>
      <c r="N168" s="53">
        <v>66</v>
      </c>
      <c r="O168" s="53">
        <f t="shared" ref="O168" si="148">SUM(N168-N167)</f>
        <v>6</v>
      </c>
      <c r="P168" s="53">
        <f t="shared" ref="P168" si="149">L168-N168</f>
        <v>-51</v>
      </c>
      <c r="Q168" s="53">
        <v>112</v>
      </c>
      <c r="R168" s="53">
        <f t="shared" ref="R168" si="150">SUM(Q168-Q167)</f>
        <v>-90</v>
      </c>
      <c r="S168" s="32">
        <v>115</v>
      </c>
      <c r="T168" s="53">
        <f t="shared" ref="T168" si="151">SUM(S168-S167)</f>
        <v>-28</v>
      </c>
      <c r="U168" s="61">
        <f t="shared" ref="U168" si="152">Q168-S168</f>
        <v>-3</v>
      </c>
    </row>
    <row r="169" spans="1:21" x14ac:dyDescent="0.15">
      <c r="A169" s="85" t="s">
        <v>406</v>
      </c>
      <c r="B169" s="33">
        <v>24097</v>
      </c>
      <c r="C169" s="61">
        <f t="shared" ref="C169" si="153">SUM(B169-B168)</f>
        <v>12</v>
      </c>
      <c r="D169" s="64"/>
      <c r="E169" s="33">
        <v>23367</v>
      </c>
      <c r="F169" s="53">
        <f t="shared" ref="F169" si="154">SUM(E169-E168)</f>
        <v>-22</v>
      </c>
      <c r="G169" s="32">
        <v>25975</v>
      </c>
      <c r="H169" s="57">
        <f t="shared" ref="H169" si="155">SUM(G169-G168)</f>
        <v>7</v>
      </c>
      <c r="I169" s="32">
        <v>49342</v>
      </c>
      <c r="J169" s="61">
        <f t="shared" ref="J169" si="156">SUM(I169-I168)</f>
        <v>-15</v>
      </c>
      <c r="L169" s="33">
        <v>16</v>
      </c>
      <c r="M169" s="53">
        <f t="shared" ref="M169" si="157">SUM(L169-L168)</f>
        <v>1</v>
      </c>
      <c r="N169" s="53">
        <v>67</v>
      </c>
      <c r="O169" s="53">
        <f t="shared" ref="O169" si="158">SUM(N169-N168)</f>
        <v>1</v>
      </c>
      <c r="P169" s="53">
        <f t="shared" ref="P169" si="159">L169-N169</f>
        <v>-51</v>
      </c>
      <c r="Q169" s="53">
        <v>132</v>
      </c>
      <c r="R169" s="53">
        <f t="shared" ref="R169" si="160">SUM(Q169-Q168)</f>
        <v>20</v>
      </c>
      <c r="S169" s="32">
        <v>96</v>
      </c>
      <c r="T169" s="53">
        <f t="shared" ref="T169" si="161">SUM(S169-S168)</f>
        <v>-19</v>
      </c>
      <c r="U169" s="61">
        <f t="shared" ref="U169" si="162">Q169-S169</f>
        <v>36</v>
      </c>
    </row>
    <row r="170" spans="1:21" x14ac:dyDescent="0.15">
      <c r="A170" s="85" t="s">
        <v>407</v>
      </c>
      <c r="B170" s="33">
        <v>24092</v>
      </c>
      <c r="C170" s="61">
        <f t="shared" ref="C170" si="163">SUM(B170-B169)</f>
        <v>-5</v>
      </c>
      <c r="D170" s="64"/>
      <c r="E170" s="33">
        <v>23376</v>
      </c>
      <c r="F170" s="53">
        <f t="shared" ref="F170" si="164">SUM(E170-E169)</f>
        <v>9</v>
      </c>
      <c r="G170" s="32">
        <v>25958</v>
      </c>
      <c r="H170" s="57">
        <f t="shared" ref="H170" si="165">SUM(G170-G169)</f>
        <v>-17</v>
      </c>
      <c r="I170" s="32">
        <v>49334</v>
      </c>
      <c r="J170" s="61">
        <f t="shared" ref="J170" si="166">SUM(I170-I169)</f>
        <v>-8</v>
      </c>
      <c r="L170" s="33">
        <v>30</v>
      </c>
      <c r="M170" s="53">
        <f t="shared" ref="M170" si="167">SUM(L170-L169)</f>
        <v>14</v>
      </c>
      <c r="N170" s="53">
        <v>68</v>
      </c>
      <c r="O170" s="53">
        <f t="shared" ref="O170" si="168">SUM(N170-N169)</f>
        <v>1</v>
      </c>
      <c r="P170" s="53">
        <f t="shared" ref="P170" si="169">L170-N170</f>
        <v>-38</v>
      </c>
      <c r="Q170" s="53">
        <v>119</v>
      </c>
      <c r="R170" s="53">
        <f t="shared" ref="R170" si="170">SUM(Q170-Q169)</f>
        <v>-13</v>
      </c>
      <c r="S170" s="32">
        <v>89</v>
      </c>
      <c r="T170" s="53">
        <f t="shared" ref="T170" si="171">SUM(S170-S169)</f>
        <v>-7</v>
      </c>
      <c r="U170" s="61">
        <f t="shared" ref="U170" si="172">Q170-S170</f>
        <v>30</v>
      </c>
    </row>
    <row r="171" spans="1:21" x14ac:dyDescent="0.15">
      <c r="A171" s="85" t="s">
        <v>408</v>
      </c>
      <c r="B171" s="33">
        <v>24087</v>
      </c>
      <c r="C171" s="61">
        <f t="shared" ref="C171" si="173">SUM(B171-B170)</f>
        <v>-5</v>
      </c>
      <c r="D171" s="64"/>
      <c r="E171" s="33">
        <v>23326</v>
      </c>
      <c r="F171" s="53">
        <f t="shared" ref="F171" si="174">SUM(E171-E170)</f>
        <v>-50</v>
      </c>
      <c r="G171" s="32">
        <v>25967</v>
      </c>
      <c r="H171" s="57">
        <f t="shared" ref="H171" si="175">SUM(G171-G170)</f>
        <v>9</v>
      </c>
      <c r="I171" s="32">
        <v>49293</v>
      </c>
      <c r="J171" s="61">
        <f t="shared" ref="J171" si="176">SUM(I171-I170)</f>
        <v>-41</v>
      </c>
      <c r="L171" s="33">
        <v>25</v>
      </c>
      <c r="M171" s="53">
        <f t="shared" ref="M171" si="177">SUM(L171-L170)</f>
        <v>-5</v>
      </c>
      <c r="N171" s="53">
        <v>73</v>
      </c>
      <c r="O171" s="53">
        <f t="shared" ref="O171" si="178">SUM(N171-N170)</f>
        <v>5</v>
      </c>
      <c r="P171" s="53">
        <f t="shared" ref="P171" si="179">L171-N171</f>
        <v>-48</v>
      </c>
      <c r="Q171" s="53">
        <v>104</v>
      </c>
      <c r="R171" s="53">
        <f t="shared" ref="R171" si="180">SUM(Q171-Q170)</f>
        <v>-15</v>
      </c>
      <c r="S171" s="32">
        <v>97</v>
      </c>
      <c r="T171" s="53">
        <f t="shared" ref="T171" si="181">SUM(S171-S170)</f>
        <v>8</v>
      </c>
      <c r="U171" s="61">
        <f t="shared" ref="U171" si="182">Q171-S171</f>
        <v>7</v>
      </c>
    </row>
    <row r="172" spans="1:21" x14ac:dyDescent="0.15">
      <c r="A172" s="85" t="s">
        <v>409</v>
      </c>
      <c r="B172" s="33">
        <v>24079</v>
      </c>
      <c r="C172" s="61">
        <f t="shared" ref="C172" si="183">SUM(B172-B171)</f>
        <v>-8</v>
      </c>
      <c r="D172" s="64"/>
      <c r="E172" s="33">
        <v>23312</v>
      </c>
      <c r="F172" s="53">
        <f t="shared" ref="F172" si="184">SUM(E172-E171)</f>
        <v>-14</v>
      </c>
      <c r="G172" s="32">
        <v>25930</v>
      </c>
      <c r="H172" s="57">
        <f t="shared" ref="H172" si="185">SUM(G172-G171)</f>
        <v>-37</v>
      </c>
      <c r="I172" s="32">
        <v>49242</v>
      </c>
      <c r="J172" s="61">
        <f t="shared" ref="J172" si="186">SUM(I172-I171)</f>
        <v>-51</v>
      </c>
      <c r="L172" s="33">
        <v>19</v>
      </c>
      <c r="M172" s="53">
        <f t="shared" ref="M172" si="187">SUM(L172-L171)</f>
        <v>-6</v>
      </c>
      <c r="N172" s="53">
        <v>48</v>
      </c>
      <c r="O172" s="53">
        <f t="shared" ref="O172" si="188">SUM(N172-N171)</f>
        <v>-25</v>
      </c>
      <c r="P172" s="53">
        <f t="shared" ref="P172" si="189">L172-N172</f>
        <v>-29</v>
      </c>
      <c r="Q172" s="53">
        <v>90</v>
      </c>
      <c r="R172" s="53">
        <f t="shared" ref="R172" si="190">SUM(Q172-Q171)</f>
        <v>-14</v>
      </c>
      <c r="S172" s="32">
        <v>112</v>
      </c>
      <c r="T172" s="53">
        <f t="shared" ref="T172" si="191">SUM(S172-S171)</f>
        <v>15</v>
      </c>
      <c r="U172" s="61">
        <f t="shared" ref="U172" si="192">Q172-S172</f>
        <v>-22</v>
      </c>
    </row>
    <row r="173" spans="1:21" x14ac:dyDescent="0.15">
      <c r="A173" s="85" t="s">
        <v>410</v>
      </c>
      <c r="B173" s="33">
        <v>24032</v>
      </c>
      <c r="C173" s="61">
        <f t="shared" ref="C173" si="193">SUM(B173-B172)</f>
        <v>-47</v>
      </c>
      <c r="D173" s="64"/>
      <c r="E173" s="33">
        <v>23268</v>
      </c>
      <c r="F173" s="53">
        <f t="shared" ref="F173" si="194">SUM(E173-E172)</f>
        <v>-44</v>
      </c>
      <c r="G173" s="32">
        <v>25881</v>
      </c>
      <c r="H173" s="57">
        <f t="shared" ref="H173" si="195">SUM(G173-G172)</f>
        <v>-49</v>
      </c>
      <c r="I173" s="32">
        <v>49149</v>
      </c>
      <c r="J173" s="61">
        <f t="shared" ref="J173" si="196">SUM(I173-I172)</f>
        <v>-93</v>
      </c>
      <c r="L173" s="33">
        <v>19</v>
      </c>
      <c r="M173" s="53">
        <f t="shared" ref="M173" si="197">SUM(L173-L172)</f>
        <v>0</v>
      </c>
      <c r="N173" s="53">
        <v>65</v>
      </c>
      <c r="O173" s="53">
        <f t="shared" ref="O173" si="198">SUM(N173-N172)</f>
        <v>17</v>
      </c>
      <c r="P173" s="53">
        <f t="shared" ref="P173" si="199">L173-N173</f>
        <v>-46</v>
      </c>
      <c r="Q173" s="53">
        <v>77</v>
      </c>
      <c r="R173" s="53">
        <f t="shared" ref="R173" si="200">SUM(Q173-Q172)</f>
        <v>-13</v>
      </c>
      <c r="S173" s="32">
        <v>124</v>
      </c>
      <c r="T173" s="53">
        <f t="shared" ref="T173" si="201">SUM(S173-S172)</f>
        <v>12</v>
      </c>
      <c r="U173" s="61">
        <f t="shared" ref="U173" si="202">Q173-S173</f>
        <v>-47</v>
      </c>
    </row>
    <row r="174" spans="1:21" x14ac:dyDescent="0.15">
      <c r="A174" s="85" t="s">
        <v>411</v>
      </c>
      <c r="B174" s="33">
        <v>24024</v>
      </c>
      <c r="C174" s="61">
        <f t="shared" ref="C174" si="203">SUM(B174-B173)</f>
        <v>-8</v>
      </c>
      <c r="D174" s="64"/>
      <c r="E174" s="33">
        <v>23242</v>
      </c>
      <c r="F174" s="53">
        <f t="shared" ref="F174" si="204">SUM(E174-E173)</f>
        <v>-26</v>
      </c>
      <c r="G174" s="32">
        <v>25854</v>
      </c>
      <c r="H174" s="57">
        <f t="shared" ref="H174" si="205">SUM(G174-G173)</f>
        <v>-27</v>
      </c>
      <c r="I174" s="32">
        <v>49096</v>
      </c>
      <c r="J174" s="61">
        <f t="shared" ref="J174" si="206">SUM(I174-I173)</f>
        <v>-53</v>
      </c>
      <c r="L174" s="33">
        <v>17</v>
      </c>
      <c r="M174" s="53">
        <f t="shared" ref="M174" si="207">SUM(L174-L173)</f>
        <v>-2</v>
      </c>
      <c r="N174" s="53">
        <v>60</v>
      </c>
      <c r="O174" s="53">
        <f t="shared" ref="O174" si="208">SUM(N174-N173)</f>
        <v>-5</v>
      </c>
      <c r="P174" s="53">
        <f t="shared" ref="P174" si="209">L174-N174</f>
        <v>-43</v>
      </c>
      <c r="Q174" s="53">
        <v>75</v>
      </c>
      <c r="R174" s="53">
        <f t="shared" ref="R174" si="210">SUM(Q174-Q173)</f>
        <v>-2</v>
      </c>
      <c r="S174" s="32">
        <v>85</v>
      </c>
      <c r="T174" s="53">
        <f t="shared" ref="T174" si="211">SUM(S174-S173)</f>
        <v>-39</v>
      </c>
      <c r="U174" s="61">
        <f t="shared" ref="U174" si="212">Q174-S174</f>
        <v>-10</v>
      </c>
    </row>
    <row r="175" spans="1:21" ht="15" customHeight="1" thickBot="1" x14ac:dyDescent="0.2">
      <c r="A175" s="40" t="s">
        <v>412</v>
      </c>
      <c r="B175" s="45">
        <v>24017</v>
      </c>
      <c r="C175" s="63">
        <f t="shared" ref="C175:C176" si="213">SUM(B175-B174)</f>
        <v>-7</v>
      </c>
      <c r="D175" s="102"/>
      <c r="E175" s="41">
        <v>23227</v>
      </c>
      <c r="F175" s="55">
        <f t="shared" ref="F175:F176" si="214">SUM(E175-E174)</f>
        <v>-15</v>
      </c>
      <c r="G175" s="42">
        <v>25810</v>
      </c>
      <c r="H175" s="59">
        <f t="shared" ref="H175:H176" si="215">SUM(G175-G174)</f>
        <v>-44</v>
      </c>
      <c r="I175" s="42">
        <v>49037</v>
      </c>
      <c r="J175" s="63">
        <f t="shared" ref="J175:J176" si="216">SUM(I175-I174)</f>
        <v>-59</v>
      </c>
      <c r="L175" s="41">
        <v>15</v>
      </c>
      <c r="M175" s="55">
        <f t="shared" ref="M175:M176" si="217">SUM(L175-L174)</f>
        <v>-2</v>
      </c>
      <c r="N175" s="55">
        <v>64</v>
      </c>
      <c r="O175" s="55">
        <f t="shared" ref="O175:O176" si="218">SUM(N175-N174)</f>
        <v>4</v>
      </c>
      <c r="P175" s="55">
        <f t="shared" ref="P175:P176" si="219">L175-N175</f>
        <v>-49</v>
      </c>
      <c r="Q175" s="55">
        <v>85</v>
      </c>
      <c r="R175" s="55">
        <f t="shared" ref="R175:R176" si="220">SUM(Q175-Q174)</f>
        <v>10</v>
      </c>
      <c r="S175" s="42">
        <v>95</v>
      </c>
      <c r="T175" s="55">
        <f t="shared" ref="T175:T176" si="221">SUM(S175-S174)</f>
        <v>10</v>
      </c>
      <c r="U175" s="63">
        <f t="shared" ref="U175:U176" si="222">Q175-S175</f>
        <v>-10</v>
      </c>
    </row>
    <row r="176" spans="1:21" ht="14.25" thickBot="1" x14ac:dyDescent="0.2">
      <c r="A176" s="93" t="s">
        <v>419</v>
      </c>
      <c r="B176" s="94">
        <v>24013</v>
      </c>
      <c r="C176" s="62">
        <f t="shared" si="213"/>
        <v>-4</v>
      </c>
      <c r="D176" s="64"/>
      <c r="E176" s="94">
        <v>23204</v>
      </c>
      <c r="F176" s="54">
        <f t="shared" si="214"/>
        <v>-23</v>
      </c>
      <c r="G176" s="120">
        <v>25790</v>
      </c>
      <c r="H176" s="58">
        <f t="shared" si="215"/>
        <v>-20</v>
      </c>
      <c r="I176" s="120">
        <v>48994</v>
      </c>
      <c r="J176" s="62">
        <f t="shared" si="216"/>
        <v>-43</v>
      </c>
      <c r="L176" s="94">
        <v>27</v>
      </c>
      <c r="M176" s="54">
        <f t="shared" si="217"/>
        <v>12</v>
      </c>
      <c r="N176" s="54">
        <v>101</v>
      </c>
      <c r="O176" s="54">
        <f t="shared" si="218"/>
        <v>37</v>
      </c>
      <c r="P176" s="54">
        <f t="shared" si="219"/>
        <v>-74</v>
      </c>
      <c r="Q176" s="54">
        <v>119</v>
      </c>
      <c r="R176" s="54">
        <f t="shared" si="220"/>
        <v>34</v>
      </c>
      <c r="S176" s="120">
        <v>88</v>
      </c>
      <c r="T176" s="54">
        <f t="shared" si="221"/>
        <v>-7</v>
      </c>
      <c r="U176" s="62">
        <f t="shared" si="222"/>
        <v>31</v>
      </c>
    </row>
    <row r="177" spans="1:21" x14ac:dyDescent="0.15">
      <c r="A177" s="85" t="s">
        <v>420</v>
      </c>
      <c r="B177" s="94">
        <v>24024</v>
      </c>
      <c r="C177" s="62">
        <f t="shared" ref="C177" si="223">SUM(B177-B176)</f>
        <v>11</v>
      </c>
      <c r="D177" s="64"/>
      <c r="E177" s="94">
        <v>23196</v>
      </c>
      <c r="F177" s="54">
        <f t="shared" ref="F177" si="224">SUM(E177-E176)</f>
        <v>-8</v>
      </c>
      <c r="G177" s="120">
        <v>25777</v>
      </c>
      <c r="H177" s="58">
        <f t="shared" ref="H177" si="225">SUM(G177-G176)</f>
        <v>-13</v>
      </c>
      <c r="I177" s="120">
        <v>48973</v>
      </c>
      <c r="J177" s="62">
        <f t="shared" ref="J177" si="226">SUM(I177-I176)</f>
        <v>-21</v>
      </c>
      <c r="L177" s="94">
        <v>17</v>
      </c>
      <c r="M177" s="54">
        <f t="shared" ref="M177" si="227">SUM(L177-L176)</f>
        <v>-10</v>
      </c>
      <c r="N177" s="54">
        <v>72</v>
      </c>
      <c r="O177" s="54">
        <f t="shared" ref="O177" si="228">SUM(N177-N176)</f>
        <v>-29</v>
      </c>
      <c r="P177" s="54">
        <f t="shared" ref="P177" si="229">L177-N177</f>
        <v>-55</v>
      </c>
      <c r="Q177" s="54">
        <v>115</v>
      </c>
      <c r="R177" s="54">
        <f t="shared" ref="R177" si="230">SUM(Q177-Q176)</f>
        <v>-4</v>
      </c>
      <c r="S177" s="120">
        <v>81</v>
      </c>
      <c r="T177" s="54">
        <f t="shared" ref="T177" si="231">SUM(S177-S176)</f>
        <v>-7</v>
      </c>
      <c r="U177" s="62">
        <f t="shared" ref="U177" si="232">Q177-S177</f>
        <v>34</v>
      </c>
    </row>
    <row r="178" spans="1:21" x14ac:dyDescent="0.15">
      <c r="A178" s="85" t="s">
        <v>421</v>
      </c>
      <c r="B178" s="33">
        <v>24049</v>
      </c>
      <c r="C178" s="61">
        <f t="shared" ref="C178" si="233">SUM(B178-B177)</f>
        <v>25</v>
      </c>
      <c r="D178" s="64"/>
      <c r="E178" s="33">
        <v>23108</v>
      </c>
      <c r="F178" s="53">
        <f t="shared" ref="F178" si="234">SUM(E178-E177)</f>
        <v>-88</v>
      </c>
      <c r="G178" s="32">
        <v>25698</v>
      </c>
      <c r="H178" s="57">
        <f t="shared" ref="H178" si="235">SUM(G178-G177)</f>
        <v>-79</v>
      </c>
      <c r="I178" s="32">
        <v>48806</v>
      </c>
      <c r="J178" s="61">
        <f t="shared" ref="J178" si="236">SUM(I178-I177)</f>
        <v>-167</v>
      </c>
      <c r="L178" s="33">
        <v>15</v>
      </c>
      <c r="M178" s="53">
        <f t="shared" ref="M178" si="237">SUM(L178-L177)</f>
        <v>-2</v>
      </c>
      <c r="N178" s="53">
        <v>71</v>
      </c>
      <c r="O178" s="53">
        <f t="shared" ref="O178" si="238">SUM(N178-N177)</f>
        <v>-1</v>
      </c>
      <c r="P178" s="53">
        <f t="shared" ref="P178" si="239">L178-N178</f>
        <v>-56</v>
      </c>
      <c r="Q178" s="53">
        <v>255</v>
      </c>
      <c r="R178" s="53">
        <f t="shared" ref="R178" si="240">SUM(Q178-Q177)</f>
        <v>140</v>
      </c>
      <c r="S178" s="32">
        <v>366</v>
      </c>
      <c r="T178" s="53">
        <f t="shared" ref="T178" si="241">SUM(S178-S177)</f>
        <v>285</v>
      </c>
      <c r="U178" s="61">
        <f t="shared" ref="U178" si="242">Q178-S178</f>
        <v>-111</v>
      </c>
    </row>
    <row r="179" spans="1:21" x14ac:dyDescent="0.15">
      <c r="A179" s="85" t="s">
        <v>422</v>
      </c>
      <c r="B179" s="33">
        <v>24062</v>
      </c>
      <c r="C179" s="61">
        <f t="shared" ref="C179" si="243">SUM(B179-B178)</f>
        <v>13</v>
      </c>
      <c r="D179" s="64"/>
      <c r="E179" s="33">
        <v>23071</v>
      </c>
      <c r="F179" s="53">
        <f t="shared" ref="F179" si="244">SUM(E179-E178)</f>
        <v>-37</v>
      </c>
      <c r="G179" s="32">
        <v>25676</v>
      </c>
      <c r="H179" s="57">
        <f t="shared" ref="H179" si="245">SUM(G179-G178)</f>
        <v>-22</v>
      </c>
      <c r="I179" s="32">
        <v>48747</v>
      </c>
      <c r="J179" s="61">
        <f t="shared" ref="J179" si="246">SUM(I179-I178)</f>
        <v>-59</v>
      </c>
      <c r="L179" s="33">
        <v>24</v>
      </c>
      <c r="M179" s="53">
        <f t="shared" ref="M179" si="247">SUM(L179-L178)</f>
        <v>9</v>
      </c>
      <c r="N179" s="53">
        <v>72</v>
      </c>
      <c r="O179" s="53">
        <f t="shared" ref="O179" si="248">SUM(N179-N178)</f>
        <v>1</v>
      </c>
      <c r="P179" s="53">
        <f t="shared" ref="P179" si="249">L179-N179</f>
        <v>-48</v>
      </c>
      <c r="Q179" s="53">
        <v>146</v>
      </c>
      <c r="R179" s="53">
        <f t="shared" ref="R179" si="250">SUM(Q179-Q178)</f>
        <v>-109</v>
      </c>
      <c r="S179" s="32">
        <v>157</v>
      </c>
      <c r="T179" s="53">
        <f t="shared" ref="T179" si="251">SUM(S179-S178)</f>
        <v>-209</v>
      </c>
      <c r="U179" s="61">
        <f t="shared" ref="U179" si="252">Q179-S179</f>
        <v>-11</v>
      </c>
    </row>
    <row r="180" spans="1:21" x14ac:dyDescent="0.15">
      <c r="A180" s="85" t="s">
        <v>423</v>
      </c>
      <c r="B180" s="33">
        <v>24058</v>
      </c>
      <c r="C180" s="61">
        <f t="shared" ref="C180" si="253">SUM(B180-B179)</f>
        <v>-4</v>
      </c>
      <c r="D180" s="64"/>
      <c r="E180" s="33">
        <v>23057</v>
      </c>
      <c r="F180" s="53">
        <f t="shared" ref="F180" si="254">SUM(E180-E179)</f>
        <v>-14</v>
      </c>
      <c r="G180" s="32">
        <v>25644</v>
      </c>
      <c r="H180" s="57">
        <f t="shared" ref="H180" si="255">SUM(G180-G179)</f>
        <v>-32</v>
      </c>
      <c r="I180" s="32">
        <v>48701</v>
      </c>
      <c r="J180" s="61">
        <f t="shared" ref="J180" si="256">SUM(I180-I179)</f>
        <v>-46</v>
      </c>
      <c r="L180" s="33">
        <v>18</v>
      </c>
      <c r="M180" s="53">
        <f t="shared" ref="M180" si="257">SUM(L180-L179)</f>
        <v>-6</v>
      </c>
      <c r="N180" s="53">
        <v>64</v>
      </c>
      <c r="O180" s="53">
        <f t="shared" ref="O180" si="258">SUM(N180-N179)</f>
        <v>-8</v>
      </c>
      <c r="P180" s="53">
        <f t="shared" ref="P180" si="259">L180-N180</f>
        <v>-46</v>
      </c>
      <c r="Q180" s="53">
        <v>101</v>
      </c>
      <c r="R180" s="53">
        <f t="shared" ref="R180" si="260">SUM(Q180-Q179)</f>
        <v>-45</v>
      </c>
      <c r="S180" s="32">
        <v>101</v>
      </c>
      <c r="T180" s="53">
        <f t="shared" ref="T180" si="261">SUM(S180-S179)</f>
        <v>-56</v>
      </c>
      <c r="U180" s="61">
        <f t="shared" ref="U180" si="262">Q180-S180</f>
        <v>0</v>
      </c>
    </row>
    <row r="181" spans="1:21" x14ac:dyDescent="0.15">
      <c r="A181" s="85" t="s">
        <v>424</v>
      </c>
      <c r="B181" s="33"/>
      <c r="C181" s="61"/>
      <c r="D181" s="64"/>
      <c r="E181" s="33"/>
      <c r="F181" s="53"/>
      <c r="G181" s="32"/>
      <c r="H181" s="57"/>
      <c r="I181" s="32"/>
      <c r="J181" s="61"/>
      <c r="L181" s="33"/>
      <c r="M181" s="53"/>
      <c r="N181" s="53"/>
      <c r="O181" s="53"/>
      <c r="P181" s="53"/>
      <c r="Q181" s="53"/>
      <c r="R181" s="53"/>
      <c r="S181" s="32"/>
      <c r="T181" s="53"/>
      <c r="U181" s="61"/>
    </row>
    <row r="182" spans="1:21" x14ac:dyDescent="0.15">
      <c r="A182" s="85" t="s">
        <v>425</v>
      </c>
      <c r="B182" s="33"/>
      <c r="C182" s="61"/>
      <c r="D182" s="64"/>
      <c r="E182" s="33"/>
      <c r="F182" s="53"/>
      <c r="G182" s="32"/>
      <c r="H182" s="57"/>
      <c r="I182" s="32"/>
      <c r="J182" s="61"/>
      <c r="L182" s="33"/>
      <c r="M182" s="53"/>
      <c r="N182" s="53"/>
      <c r="O182" s="53"/>
      <c r="P182" s="53"/>
      <c r="Q182" s="53"/>
      <c r="R182" s="53"/>
      <c r="S182" s="32"/>
      <c r="T182" s="53"/>
      <c r="U182" s="61"/>
    </row>
    <row r="183" spans="1:21" x14ac:dyDescent="0.15">
      <c r="A183" s="85" t="s">
        <v>426</v>
      </c>
      <c r="B183" s="33"/>
      <c r="C183" s="61"/>
      <c r="D183" s="64"/>
      <c r="E183" s="33"/>
      <c r="F183" s="53"/>
      <c r="G183" s="32"/>
      <c r="H183" s="57"/>
      <c r="I183" s="32"/>
      <c r="J183" s="61"/>
      <c r="L183" s="33"/>
      <c r="M183" s="53"/>
      <c r="N183" s="53"/>
      <c r="O183" s="53"/>
      <c r="P183" s="53"/>
      <c r="Q183" s="53"/>
      <c r="R183" s="53"/>
      <c r="S183" s="32"/>
      <c r="T183" s="53"/>
      <c r="U183" s="61"/>
    </row>
    <row r="184" spans="1:21" x14ac:dyDescent="0.15">
      <c r="A184" s="85" t="s">
        <v>427</v>
      </c>
      <c r="B184" s="33"/>
      <c r="C184" s="61"/>
      <c r="D184" s="64"/>
      <c r="E184" s="33"/>
      <c r="F184" s="53"/>
      <c r="G184" s="32"/>
      <c r="H184" s="57"/>
      <c r="I184" s="32"/>
      <c r="J184" s="61"/>
      <c r="L184" s="33"/>
      <c r="M184" s="53"/>
      <c r="N184" s="53"/>
      <c r="O184" s="53"/>
      <c r="P184" s="53"/>
      <c r="Q184" s="53"/>
      <c r="R184" s="53"/>
      <c r="S184" s="32"/>
      <c r="T184" s="53"/>
      <c r="U184" s="61"/>
    </row>
    <row r="185" spans="1:21" x14ac:dyDescent="0.15">
      <c r="A185" s="85" t="s">
        <v>428</v>
      </c>
      <c r="B185" s="33"/>
      <c r="C185" s="61"/>
      <c r="D185" s="64"/>
      <c r="E185" s="33"/>
      <c r="F185" s="53"/>
      <c r="G185" s="32"/>
      <c r="H185" s="57"/>
      <c r="I185" s="32"/>
      <c r="J185" s="61"/>
      <c r="L185" s="33"/>
      <c r="M185" s="53"/>
      <c r="N185" s="53"/>
      <c r="O185" s="53"/>
      <c r="P185" s="53"/>
      <c r="Q185" s="53"/>
      <c r="R185" s="53"/>
      <c r="S185" s="32"/>
      <c r="T185" s="53"/>
      <c r="U185" s="61"/>
    </row>
    <row r="186" spans="1:21" x14ac:dyDescent="0.15">
      <c r="A186" s="85" t="s">
        <v>429</v>
      </c>
      <c r="B186" s="33"/>
      <c r="C186" s="61"/>
      <c r="D186" s="64"/>
      <c r="E186" s="33"/>
      <c r="F186" s="53"/>
      <c r="G186" s="32"/>
      <c r="H186" s="57"/>
      <c r="I186" s="32"/>
      <c r="J186" s="61"/>
      <c r="L186" s="33"/>
      <c r="M186" s="53"/>
      <c r="N186" s="53"/>
      <c r="O186" s="53"/>
      <c r="P186" s="53"/>
      <c r="Q186" s="53"/>
      <c r="R186" s="53"/>
      <c r="S186" s="32"/>
      <c r="T186" s="53"/>
      <c r="U186" s="61"/>
    </row>
    <row r="187" spans="1:21" ht="15" customHeight="1" thickBot="1" x14ac:dyDescent="0.2">
      <c r="A187" s="40" t="s">
        <v>430</v>
      </c>
      <c r="B187" s="45"/>
      <c r="C187" s="63"/>
      <c r="D187" s="102"/>
      <c r="E187" s="41"/>
      <c r="F187" s="55"/>
      <c r="G187" s="42"/>
      <c r="H187" s="59"/>
      <c r="I187" s="42"/>
      <c r="J187" s="63"/>
      <c r="L187" s="41"/>
      <c r="M187" s="55"/>
      <c r="N187" s="55"/>
      <c r="O187" s="55"/>
      <c r="P187" s="55"/>
      <c r="Q187" s="55"/>
      <c r="R187" s="55"/>
      <c r="S187" s="42"/>
      <c r="T187" s="55"/>
      <c r="U187" s="63"/>
    </row>
    <row r="188" spans="1:21" ht="15" customHeight="1" x14ac:dyDescent="0.15">
      <c r="A188" s="197" t="s">
        <v>225</v>
      </c>
      <c r="B188" s="197"/>
      <c r="C188" s="197"/>
      <c r="D188" s="197"/>
      <c r="E188" s="197"/>
      <c r="F188" s="197"/>
      <c r="G188" s="197"/>
      <c r="H188" s="197"/>
      <c r="I188" s="197"/>
      <c r="J188" s="197"/>
    </row>
    <row r="189" spans="1:21" ht="14.25" customHeight="1" x14ac:dyDescent="0.15">
      <c r="A189" s="197"/>
      <c r="B189" s="197"/>
      <c r="C189" s="197"/>
      <c r="D189" s="197"/>
      <c r="E189" s="197"/>
      <c r="F189" s="197"/>
      <c r="G189" s="197"/>
      <c r="H189" s="197"/>
      <c r="I189" s="197"/>
      <c r="J189" s="197"/>
    </row>
    <row r="190" spans="1:21" x14ac:dyDescent="0.15">
      <c r="A190" s="197"/>
      <c r="B190" s="197"/>
      <c r="C190" s="197"/>
      <c r="D190" s="197"/>
      <c r="E190" s="197"/>
      <c r="F190" s="197"/>
      <c r="G190" s="197"/>
      <c r="H190" s="197"/>
      <c r="I190" s="197"/>
      <c r="J190" s="197"/>
    </row>
  </sheetData>
  <mergeCells count="7">
    <mergeCell ref="B3:C3"/>
    <mergeCell ref="E3:J3"/>
    <mergeCell ref="A3:A4"/>
    <mergeCell ref="A188:J190"/>
    <mergeCell ref="Q1:U1"/>
    <mergeCell ref="Q3:U3"/>
    <mergeCell ref="L3:P3"/>
  </mergeCells>
  <phoneticPr fontId="3"/>
  <printOptions horizontalCentered="1"/>
  <pageMargins left="0.31496062992125984" right="0.31496062992125984" top="0.35433070866141736" bottom="0.35433070866141736" header="0.31496062992125984" footer="0.31496062992125984"/>
  <pageSetup paperSize="8" scale="85" fitToHeight="0" orientation="portrait" blackAndWhite="1" r:id="rId1"/>
  <ignoredErrors>
    <ignoredError sqref="I107:I10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総人口・年齢階層別人口・地区別人口</vt:lpstr>
      <vt:lpstr>行政区別人口</vt:lpstr>
      <vt:lpstr>年齢各歳別人口</vt:lpstr>
      <vt:lpstr>人口・世帯数の推移</vt:lpstr>
      <vt:lpstr>人口・世帯数の推移!Print_Titles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角町　翔太</dc:creator>
  <cp:keywords/>
  <dc:description/>
  <cp:lastModifiedBy>角町　翔太</cp:lastModifiedBy>
  <cp:revision>0</cp:revision>
  <cp:lastPrinted>2025-03-04T01:17:26Z</cp:lastPrinted>
  <dcterms:created xsi:type="dcterms:W3CDTF">1601-01-01T00:00:00Z</dcterms:created>
  <dcterms:modified xsi:type="dcterms:W3CDTF">2025-06-02T05:55:28Z</dcterms:modified>
  <cp:category/>
</cp:coreProperties>
</file>