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推計人口\HP\R7\"/>
    </mc:Choice>
  </mc:AlternateContent>
  <bookViews>
    <workbookView xWindow="-120" yWindow="-120" windowWidth="29040" windowHeight="15840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C178" i="4" l="1"/>
  <c r="F178" i="4"/>
  <c r="H178" i="4"/>
  <c r="J178" i="4"/>
  <c r="M178" i="4"/>
  <c r="O178" i="4"/>
  <c r="P178" i="4"/>
  <c r="R178" i="4"/>
  <c r="T178" i="4"/>
  <c r="U178" i="4"/>
  <c r="U177" i="4" l="1"/>
  <c r="T177" i="4"/>
  <c r="R177" i="4"/>
  <c r="P177" i="4"/>
  <c r="O177" i="4"/>
  <c r="M177" i="4"/>
  <c r="J177" i="4"/>
  <c r="H177" i="4"/>
  <c r="F177" i="4"/>
  <c r="C177" i="4"/>
  <c r="U176" i="4" l="1"/>
  <c r="T176" i="4"/>
  <c r="R176" i="4"/>
  <c r="P176" i="4"/>
  <c r="O176" i="4"/>
  <c r="M176" i="4"/>
  <c r="J176" i="4"/>
  <c r="H176" i="4"/>
  <c r="F176" i="4"/>
  <c r="C176" i="4"/>
  <c r="C175" i="4" l="1"/>
  <c r="F175" i="4"/>
  <c r="H175" i="4"/>
  <c r="J175" i="4"/>
  <c r="M175" i="4"/>
  <c r="O175" i="4"/>
  <c r="P175" i="4"/>
  <c r="R175" i="4"/>
  <c r="T175" i="4"/>
  <c r="U175" i="4"/>
  <c r="H174" i="4" l="1"/>
  <c r="C174" i="4"/>
  <c r="F174" i="4"/>
  <c r="J174" i="4"/>
  <c r="M174" i="4"/>
  <c r="O174" i="4"/>
  <c r="P174" i="4"/>
  <c r="R174" i="4"/>
  <c r="T174" i="4"/>
  <c r="U174" i="4"/>
  <c r="C173" i="4" l="1"/>
  <c r="F173" i="4"/>
  <c r="H173" i="4"/>
  <c r="J173" i="4"/>
  <c r="M173" i="4"/>
  <c r="O173" i="4"/>
  <c r="P173" i="4"/>
  <c r="R173" i="4"/>
  <c r="T173" i="4"/>
  <c r="U173" i="4"/>
  <c r="C172" i="4" l="1"/>
  <c r="F172" i="4"/>
  <c r="H172" i="4"/>
  <c r="J172" i="4"/>
  <c r="M172" i="4"/>
  <c r="O172" i="4"/>
  <c r="P172" i="4"/>
  <c r="R172" i="4"/>
  <c r="T172" i="4"/>
  <c r="U172" i="4"/>
  <c r="C171" i="4" l="1"/>
  <c r="F171" i="4"/>
  <c r="H171" i="4"/>
  <c r="J171" i="4"/>
  <c r="M171" i="4"/>
  <c r="O171" i="4"/>
  <c r="P171" i="4"/>
  <c r="R171" i="4"/>
  <c r="T171" i="4"/>
  <c r="U171" i="4"/>
  <c r="C170" i="4" l="1"/>
  <c r="F170" i="4"/>
  <c r="H170" i="4"/>
  <c r="J170" i="4"/>
  <c r="M170" i="4"/>
  <c r="O170" i="4"/>
  <c r="P170" i="4"/>
  <c r="R170" i="4"/>
  <c r="T170" i="4"/>
  <c r="U170" i="4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J111" i="4" s="1"/>
  <c r="F111" i="4"/>
  <c r="H111" i="4"/>
  <c r="C111" i="4"/>
  <c r="I110" i="4"/>
  <c r="H110" i="4"/>
  <c r="F110" i="4"/>
  <c r="C110" i="4"/>
  <c r="I109" i="4"/>
  <c r="J109" i="4" s="1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8" i="4" s="1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07" i="4" l="1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 l="1"/>
  <c r="E41" i="3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<sst xmlns="http://schemas.openxmlformats.org/spreadsheetml/2006/main" count="736" uniqueCount="433">
  <si>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</si>
  <si>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</si>
  <si>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</si>
  <si>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</si>
  <si>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</si>
  <si>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</si>
  <si>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</si>
  <si>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</si>
  <si>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</si>
  <si>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</si>
  <si>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</si>
  <si>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</si>
  <si>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</si>
  <si>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</si>
  <si>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</si>
  <si>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</si>
  <si>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</si>
  <si>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</si>
  <si>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</si>
  <si>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</si>
  <si>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</si>
  <si>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</si>
  <si>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</si>
  <si>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</si>
  <si>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</si>
  <si>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</si>
  <si>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</si>
  <si>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</si>
  <si>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</si>
  <si>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</si>
  <si>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</si>
  <si>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</si>
  <si>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</si>
  <si>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</si>
  <si>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</si>
  <si>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</si>
  <si>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</si>
  <si>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</si>
  <si>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</si>
  <si>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</si>
  <si>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</si>
  <si>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</si>
  <si>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</si>
  <si>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</si>
  <si>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</si>
  <si>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</si>
  <si>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</si>
  <si>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</si>
  <si>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</si>
  <si>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</si>
  <si>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</si>
  <si>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</si>
  <si>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</si>
  <si>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</si>
  <si>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</si>
  <si>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</si>
  <si>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</si>
  <si>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</si>
  <si>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</si>
  <si>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</si>
  <si>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</si>
  <si>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</si>
  <si>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</si>
  <si>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</si>
  <si>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</si>
  <si>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</si>
  <si>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</si>
  <si>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</si>
  <si>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</si>
  <si>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</si>
  <si>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</si>
  <si>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</si>
  <si>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</si>
  <si>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</si>
  <si>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</si>
  <si>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</si>
  <si>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</si>
  <si>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</si>
  <si>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</si>
  <si>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</si>
  <si>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</si>
  <si>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</si>
  <si>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</si>
  <si>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</si>
  <si>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</si>
  <si>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</si>
  <si>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</si>
  <si>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</si>
  <si>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</si>
  <si>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</si>
  <si>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</si>
  <si>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</si>
  <si>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</si>
  <si>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</si>
  <si>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</si>
  <si>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</si>
  <si>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</si>
  <si>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</si>
  <si>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</si>
  <si>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</si>
  <si>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</si>
  <si>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</si>
  <si>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</si>
  <si>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</si>
  <si>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</si>
  <si>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</si>
  <si>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</si>
  <si>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</si>
  <si>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</si>
  <si>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</si>
  <si>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</si>
  <si>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</si>
  <si>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</si>
  <si>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</si>
  <si>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</si>
  <si>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</si>
  <si>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</si>
  <si>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</si>
  <si>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</si>
  <si>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</si>
  <si>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</si>
  <si>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</si>
  <si>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</si>
  <si>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</si>
  <si>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</si>
  <si>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</si>
  <si>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</si>
  <si>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</si>
  <si>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</si>
  <si>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</si>
  <si>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</si>
  <si>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</si>
  <si>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</si>
  <si>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</si>
  <si>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</si>
  <si>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</si>
  <si>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</si>
  <si>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</si>
  <si>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</si>
  <si>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</si>
  <si>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</si>
  <si>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</si>
  <si>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</si>
  <si>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</si>
  <si>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</si>
  <si>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</si>
  <si>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</si>
  <si>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</si>
  <si>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</si>
  <si>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</si>
  <si>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</si>
  <si>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</si>
  <si>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</si>
  <si>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</si>
  <si>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</si>
  <si>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</si>
  <si>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</si>
  <si>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</si>
  <si>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</si>
  <si>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</si>
  <si>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</si>
  <si>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</si>
  <si>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</si>
  <si>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</si>
  <si>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</si>
  <si>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</si>
  <si>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</si>
  <si>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</si>
  <si>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</si>
  <si>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</si>
  <si>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</si>
  <si>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</si>
  <si>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</si>
  <si>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</si>
  <si>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</si>
  <si>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</si>
  <si>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</si>
  <si>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</si>
  <si>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</si>
  <si>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</si>
  <si>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</si>
  <si>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</si>
  <si>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</si>
  <si>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</si>
  <si>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</si>
  <si>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</si>
  <si>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</si>
  <si>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</si>
  <si>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</si>
  <si>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</si>
  <si>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</si>
  <si>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</si>
  <si>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</si>
  <si>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</si>
  <si>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</si>
  <si>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</si>
  <si>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</si>
  <si>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</si>
  <si>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</si>
  <si>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</si>
  <si>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</si>
  <si>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</si>
  <si>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</si>
  <si>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</si>
  <si>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</si>
  <si>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</si>
  <si>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</si>
  <si>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</si>
  <si>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</si>
  <si>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</si>
  <si>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</si>
  <si>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</si>
  <si>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</si>
  <si>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</si>
  <si>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</si>
  <si>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</si>
  <si>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</si>
  <si>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</si>
  <si>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</si>
  <si>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</si>
  <si>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</si>
  <si>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</si>
  <si>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</si>
  <si>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</si>
  <si>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</si>
  <si>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</si>
  <si>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</si>
  <si>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</si>
  <si>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</si>
  <si>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</si>
  <si>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</si>
  <si>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</si>
  <si>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</si>
  <si>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</si>
  <si>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</si>
  <si>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</si>
  <si>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</si>
  <si>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</si>
  <si>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</si>
  <si>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</si>
  <si>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</si>
  <si>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</si>
  <si>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</si>
  <si>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</si>
  <si>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</si>
  <si>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</si>
  <si>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</si>
  <si>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</si>
  <si>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</si>
  <si>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</si>
  <si>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</si>
  <si>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</si>
  <si>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</si>
  <si>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</si>
  <si>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</si>
  <si>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</si>
  <si>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</si>
  <si>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</si>
  <si>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</si>
  <si>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</si>
  <si>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</si>
  <si>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</si>
  <si>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</si>
  <si>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</si>
  <si>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</si>
  <si>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</si>
  <si>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</si>
  <si>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</si>
  <si>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</si>
  <si>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</si>
  <si>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</si>
  <si>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</si>
  <si>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</si>
  <si>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</si>
  <si>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</si>
  <si>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</si>
  <si>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</si>
  <si>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</si>
  <si>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</si>
  <si>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</si>
  <si>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</si>
  <si>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</si>
  <si>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</si>
  <si>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</si>
  <si>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</si>
  <si>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</si>
  <si>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</si>
  <si>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</si>
  <si>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</si>
  <si>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</si>
  <si>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</si>
  <si>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</si>
  <si>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</si>
  <si>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</si>
  <si>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</si>
  <si>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</si>
  <si>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</si>
  <si>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</si>
  <si>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</si>
  <si>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</si>
  <si>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</si>
  <si>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</si>
  <si>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</si>
  <si>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</si>
  <si>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</si>
  <si>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</si>
  <si>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</si>
  <si>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</si>
  <si>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</si>
  <si>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</si>
  <si>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</si>
  <si>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</si>
  <si>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</si>
  <si>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</si>
  <si>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</si>
  <si>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</si>
  <si>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</si>
  <si>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</si>
  <si>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</si>
  <si>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</si>
  <si>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</si>
  <si>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</si>
  <si>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</si>
  <si>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</si>
  <si>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</si>
  <si>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</si>
  <si>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</si>
  <si>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</si>
  <si>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</si>
  <si>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</si>
  <si>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</si>
  <si>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</si>
  <si>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</si>
  <si>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</si>
  <si>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</si>
  <si>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</si>
  <si>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</si>
  <si>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</si>
  <si>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</si>
  <si>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</si>
  <si>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</si>
  <si>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</si>
  <si>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</si>
  <si>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</si>
  <si>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</si>
  <si>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</si>
  <si>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</si>
  <si>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</si>
  <si>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</si>
  <si>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</si>
  <si>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</si>
  <si>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</si>
  <si>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</si>
  <si>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</si>
  <si>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</si>
  <si>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</si>
  <si>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</si>
  <si>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</si>
  <si>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</si>
  <si>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</si>
  <si>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</si>
  <si>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</si>
  <si>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</si>
  <si>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</si>
  <si>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</si>
  <si>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</si>
  <si>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</si>
  <si>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</si>
  <si>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</si>
  <si>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</si>
  <si>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</si>
  <si>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</si>
  <si>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</si>
  <si>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</si>
  <si>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</si>
  <si>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</si>
  <si>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</si>
  <si>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</si>
  <si>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</si>
  <si>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</si>
  <si>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</si>
  <si>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</si>
  <si>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</si>
  <si>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</si>
  <si>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</si>
  <si>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</si>
  <si>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</si>
  <si>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</si>
  <si>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</si>
  <si>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</si>
  <si>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</si>
  <si>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</si>
  <si>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</si>
  <si>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</si>
  <si>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</si>
  <si>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</si>
  <si>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</si>
  <si>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</si>
  <si>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</si>
  <si>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</si>
  <si>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</si>
  <si>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</si>
  <si>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</si>
  <si>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</si>
  <si>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</si>
  <si>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</si>
  <si>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</si>
  <si>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</si>
  <si>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</si>
  <si>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</si>
  <si>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</si>
  <si>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</si>
  <si>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</si>
  <si>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</si>
  <si>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</si>
  <si>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</si>
  <si>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</si>
  <si>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</si>
  <si>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</si>
  <si>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令和7年1月末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</si>
  <si>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</si>
  <si>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</si>
  <si>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</si>
  <si>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</si>
  <si>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</si>
  <si>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</si>
  <si>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</si>
  <si>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</si>
  <si>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</si>
  <si>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</si>
  <si>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</si>
  <si>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7年3月末</t>
    <rPh sb="1" eb="2">
      <t>ネン</t>
    </rPh>
    <rPh sb="3" eb="4">
      <t>ガツ</t>
    </rPh>
    <rPh sb="4" eb="5">
      <t>マツ</t>
    </rPh>
    <phoneticPr fontId="3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</si>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</sst>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 t="s">
        <v>432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431</v>
      </c>
      <c r="D5" s="68">
        <f>人口・世帯数の推移!B5</f>
        <v>24049</v>
      </c>
      <c r="E5" s="72">
        <f>人口・世帯数の推移!E5</f>
        <v>23108</v>
      </c>
      <c r="F5" s="4">
        <f>人口・世帯数の推移!G5</f>
        <v>25698</v>
      </c>
      <c r="G5" s="73">
        <f>SUM(E5:F5)</f>
        <v>48806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25</v>
      </c>
      <c r="E6" s="81">
        <f>人口・世帯数の推移!F5</f>
        <v>-88</v>
      </c>
      <c r="F6" s="79">
        <f>人口・世帯数の推移!H5</f>
        <v>-79</v>
      </c>
      <c r="G6" s="80">
        <f>SUM(E6:F6)</f>
        <v>-167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7年3月末</v>
      </c>
      <c r="D10" s="72">
        <f>人口・世帯数の推移!L5</f>
        <v>15</v>
      </c>
      <c r="E10" s="115">
        <f>人口・世帯数の推移!N5</f>
        <v>71</v>
      </c>
      <c r="F10" s="131">
        <f>人口・世帯数の推移!P5</f>
        <v>-56</v>
      </c>
      <c r="G10" s="72">
        <f>人口・世帯数の推移!Q5</f>
        <v>255</v>
      </c>
      <c r="H10" s="4">
        <f>人口・世帯数の推移!S5</f>
        <v>366</v>
      </c>
      <c r="I10" s="131">
        <f>人口・世帯数の推移!U5</f>
        <v>-111</v>
      </c>
    </row>
    <row r="11" spans="1:11" ht="14.25" thickBot="1" x14ac:dyDescent="0.2">
      <c r="C11" s="114" t="s">
        <v>238</v>
      </c>
      <c r="D11" s="117">
        <f>人口・世帯数の推移!M5</f>
        <v>-2</v>
      </c>
      <c r="E11" s="79">
        <f>人口・世帯数の推移!O5</f>
        <v>-1</v>
      </c>
      <c r="F11" s="135" t="s">
        <v>354</v>
      </c>
      <c r="G11" s="119">
        <f>人口・世帯数の推移!R5</f>
        <v>140</v>
      </c>
      <c r="H11" s="79">
        <f>人口・世帯数の推移!T5</f>
        <v>285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23108</v>
      </c>
      <c r="C15" s="105">
        <f>SUM(C16:C36)</f>
        <v>25698</v>
      </c>
      <c r="D15" s="105">
        <f>SUM(D16:D36)</f>
        <v>48806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742</v>
      </c>
      <c r="C16" s="4">
        <f>SUM(年齢各歳別人口!C4:C8)</f>
        <v>722</v>
      </c>
      <c r="D16" s="4">
        <f>SUM(B16:C16)</f>
        <v>1464</v>
      </c>
      <c r="E16" s="24">
        <f>ROUND(D16/$D$15*100,2)</f>
        <v>3</v>
      </c>
    </row>
    <row r="17" spans="1:5" x14ac:dyDescent="0.15">
      <c r="A17" s="6" t="s">
        <v>309</v>
      </c>
      <c r="B17" s="4">
        <f>SUM(年齢各歳別人口!B9:B13)</f>
        <v>1012</v>
      </c>
      <c r="C17" s="4">
        <f>SUM(年齢各歳別人口!C9:C13)</f>
        <v>995</v>
      </c>
      <c r="D17" s="4">
        <f t="shared" ref="D17:D36" si="0">SUM(B17:C17)</f>
        <v>2007</v>
      </c>
      <c r="E17" s="24">
        <f t="shared" ref="E17:E36" si="1">ROUND(D17/$D$15*100,2)</f>
        <v>4.1100000000000003</v>
      </c>
    </row>
    <row r="18" spans="1:5" x14ac:dyDescent="0.15">
      <c r="A18" s="6" t="s">
        <v>310</v>
      </c>
      <c r="B18" s="4">
        <f>SUM(年齢各歳別人口!B14:B18)</f>
        <v>1127</v>
      </c>
      <c r="C18" s="4">
        <f>SUM(年齢各歳別人口!C14:C18)</f>
        <v>1129</v>
      </c>
      <c r="D18" s="4">
        <f t="shared" si="0"/>
        <v>2256</v>
      </c>
      <c r="E18" s="24">
        <f t="shared" si="1"/>
        <v>4.62</v>
      </c>
    </row>
    <row r="19" spans="1:5" x14ac:dyDescent="0.15">
      <c r="A19" s="6" t="s">
        <v>311</v>
      </c>
      <c r="B19" s="4">
        <f>SUM(年齢各歳別人口!B19:B23)</f>
        <v>1180</v>
      </c>
      <c r="C19" s="4">
        <f>SUM(年齢各歳別人口!C19:C23)</f>
        <v>1053</v>
      </c>
      <c r="D19" s="4">
        <f t="shared" si="0"/>
        <v>2233</v>
      </c>
      <c r="E19" s="24">
        <f t="shared" si="1"/>
        <v>4.58</v>
      </c>
    </row>
    <row r="20" spans="1:5" x14ac:dyDescent="0.15">
      <c r="A20" s="6" t="s">
        <v>312</v>
      </c>
      <c r="B20" s="4">
        <f>SUM(年齢各歳別人口!B24:B28)</f>
        <v>910</v>
      </c>
      <c r="C20" s="4">
        <f>SUM(年齢各歳別人口!C24:C28)</f>
        <v>896</v>
      </c>
      <c r="D20" s="4">
        <f t="shared" si="0"/>
        <v>1806</v>
      </c>
      <c r="E20" s="24">
        <f t="shared" si="1"/>
        <v>3.7</v>
      </c>
    </row>
    <row r="21" spans="1:5" x14ac:dyDescent="0.15">
      <c r="A21" s="6" t="s">
        <v>313</v>
      </c>
      <c r="B21" s="4">
        <f>SUM(年齢各歳別人口!F4:F8)</f>
        <v>944</v>
      </c>
      <c r="C21" s="4">
        <f>SUM(年齢各歳別人口!G4:G8)</f>
        <v>869</v>
      </c>
      <c r="D21" s="4">
        <f t="shared" si="0"/>
        <v>1813</v>
      </c>
      <c r="E21" s="24">
        <f t="shared" si="1"/>
        <v>3.71</v>
      </c>
    </row>
    <row r="22" spans="1:5" x14ac:dyDescent="0.15">
      <c r="A22" s="6" t="s">
        <v>314</v>
      </c>
      <c r="B22" s="4">
        <f>SUM(年齢各歳別人口!F9:F13)</f>
        <v>975</v>
      </c>
      <c r="C22" s="4">
        <f>SUM(年齢各歳別人口!G9:G13)</f>
        <v>928</v>
      </c>
      <c r="D22" s="4">
        <f t="shared" si="0"/>
        <v>1903</v>
      </c>
      <c r="E22" s="24">
        <f t="shared" si="1"/>
        <v>3.9</v>
      </c>
    </row>
    <row r="23" spans="1:5" x14ac:dyDescent="0.15">
      <c r="A23" s="6" t="s">
        <v>315</v>
      </c>
      <c r="B23" s="4">
        <f>SUM(年齢各歳別人口!F14:F18)</f>
        <v>1195</v>
      </c>
      <c r="C23" s="4">
        <f>SUM(年齢各歳別人口!G14:G18)</f>
        <v>1153</v>
      </c>
      <c r="D23" s="4">
        <f t="shared" si="0"/>
        <v>2348</v>
      </c>
      <c r="E23" s="24">
        <f t="shared" si="1"/>
        <v>4.8099999999999996</v>
      </c>
    </row>
    <row r="24" spans="1:5" x14ac:dyDescent="0.15">
      <c r="A24" s="6" t="s">
        <v>316</v>
      </c>
      <c r="B24" s="4">
        <f>SUM(年齢各歳別人口!F19:F23)</f>
        <v>1462</v>
      </c>
      <c r="C24" s="4">
        <f>SUM(年齢各歳別人口!G19:G23)</f>
        <v>1424</v>
      </c>
      <c r="D24" s="4">
        <f t="shared" si="0"/>
        <v>2886</v>
      </c>
      <c r="E24" s="24">
        <f t="shared" si="1"/>
        <v>5.91</v>
      </c>
    </row>
    <row r="25" spans="1:5" x14ac:dyDescent="0.15">
      <c r="A25" s="6" t="s">
        <v>317</v>
      </c>
      <c r="B25" s="4">
        <f>SUM(年齢各歳別人口!F24:F28)</f>
        <v>1697</v>
      </c>
      <c r="C25" s="4">
        <f>SUM(年齢各歳別人口!G24:G28)</f>
        <v>1620</v>
      </c>
      <c r="D25" s="4">
        <f t="shared" si="0"/>
        <v>3317</v>
      </c>
      <c r="E25" s="24">
        <f t="shared" si="1"/>
        <v>6.8</v>
      </c>
    </row>
    <row r="26" spans="1:5" x14ac:dyDescent="0.15">
      <c r="A26" s="6" t="s">
        <v>318</v>
      </c>
      <c r="B26" s="4">
        <f>SUM(年齢各歳別人口!J4:J8)</f>
        <v>1581</v>
      </c>
      <c r="C26" s="4">
        <f>SUM(年齢各歳別人口!K4:K8)</f>
        <v>1631</v>
      </c>
      <c r="D26" s="4">
        <f t="shared" si="0"/>
        <v>3212</v>
      </c>
      <c r="E26" s="24">
        <f t="shared" si="1"/>
        <v>6.58</v>
      </c>
    </row>
    <row r="27" spans="1:5" x14ac:dyDescent="0.15">
      <c r="A27" s="6" t="s">
        <v>319</v>
      </c>
      <c r="B27" s="4">
        <f>SUM(年齢各歳別人口!J9:J13)</f>
        <v>1313</v>
      </c>
      <c r="C27" s="4">
        <f>SUM(年齢各歳別人口!K9:K13)</f>
        <v>1380</v>
      </c>
      <c r="D27" s="4">
        <f t="shared" si="0"/>
        <v>2693</v>
      </c>
      <c r="E27" s="24">
        <f t="shared" si="1"/>
        <v>5.52</v>
      </c>
    </row>
    <row r="28" spans="1:5" x14ac:dyDescent="0.15">
      <c r="A28" s="6" t="s">
        <v>320</v>
      </c>
      <c r="B28" s="4">
        <f>SUM(年齢各歳別人口!J14:J18)</f>
        <v>1320</v>
      </c>
      <c r="C28" s="4">
        <f>SUM(年齢各歳別人口!K14:K18)</f>
        <v>1486</v>
      </c>
      <c r="D28" s="4">
        <f t="shared" si="0"/>
        <v>2806</v>
      </c>
      <c r="E28" s="24">
        <f t="shared" si="1"/>
        <v>5.75</v>
      </c>
    </row>
    <row r="29" spans="1:5" x14ac:dyDescent="0.15">
      <c r="A29" s="6" t="s">
        <v>321</v>
      </c>
      <c r="B29" s="4">
        <f>SUM(年齢各歳別人口!J19:J23)</f>
        <v>1611</v>
      </c>
      <c r="C29" s="4">
        <f>SUM(年齢各歳別人口!K19:K23)</f>
        <v>1843</v>
      </c>
      <c r="D29" s="4">
        <f t="shared" si="0"/>
        <v>3454</v>
      </c>
      <c r="E29" s="24">
        <f t="shared" si="1"/>
        <v>7.08</v>
      </c>
    </row>
    <row r="30" spans="1:5" x14ac:dyDescent="0.15">
      <c r="A30" s="6" t="s">
        <v>322</v>
      </c>
      <c r="B30" s="4">
        <f>SUM(年齢各歳別人口!J24:J28)</f>
        <v>2009</v>
      </c>
      <c r="C30" s="4">
        <f>SUM(年齢各歳別人口!K24:K28)</f>
        <v>2286</v>
      </c>
      <c r="D30" s="4">
        <f t="shared" si="0"/>
        <v>4295</v>
      </c>
      <c r="E30" s="24">
        <f t="shared" si="1"/>
        <v>8.8000000000000007</v>
      </c>
    </row>
    <row r="31" spans="1:5" x14ac:dyDescent="0.15">
      <c r="A31" s="6" t="s">
        <v>323</v>
      </c>
      <c r="B31" s="4">
        <f>SUM(年齢各歳別人口!N4:N8)</f>
        <v>1825</v>
      </c>
      <c r="C31" s="4">
        <f>SUM(年齢各歳別人口!O4:O8)</f>
        <v>2200</v>
      </c>
      <c r="D31" s="4">
        <f t="shared" si="0"/>
        <v>4025</v>
      </c>
      <c r="E31" s="24">
        <f t="shared" si="1"/>
        <v>8.25</v>
      </c>
    </row>
    <row r="32" spans="1:5" x14ac:dyDescent="0.15">
      <c r="A32" s="6" t="s">
        <v>324</v>
      </c>
      <c r="B32" s="4">
        <f>SUM(年齢各歳別人口!N9:N13)</f>
        <v>1136</v>
      </c>
      <c r="C32" s="4">
        <f>SUM(年齢各歳別人口!O9:O13)</f>
        <v>1577</v>
      </c>
      <c r="D32" s="4">
        <f t="shared" si="0"/>
        <v>2713</v>
      </c>
      <c r="E32" s="24">
        <f t="shared" si="1"/>
        <v>5.56</v>
      </c>
    </row>
    <row r="33" spans="1:6" x14ac:dyDescent="0.15">
      <c r="A33" s="6" t="s">
        <v>325</v>
      </c>
      <c r="B33" s="4">
        <f>SUM(年齢各歳別人口!N14:N18)</f>
        <v>710</v>
      </c>
      <c r="C33" s="4">
        <f>SUM(年齢各歳別人口!O14:O18)</f>
        <v>1299</v>
      </c>
      <c r="D33" s="4">
        <f t="shared" si="0"/>
        <v>2009</v>
      </c>
      <c r="E33" s="24">
        <f t="shared" si="1"/>
        <v>4.12</v>
      </c>
    </row>
    <row r="34" spans="1:6" x14ac:dyDescent="0.15">
      <c r="A34" s="6" t="s">
        <v>326</v>
      </c>
      <c r="B34" s="4">
        <f>SUM(年齢各歳別人口!N19:N23)</f>
        <v>287</v>
      </c>
      <c r="C34" s="4">
        <f>SUM(年齢各歳別人口!O19:O23)</f>
        <v>809</v>
      </c>
      <c r="D34" s="4">
        <f t="shared" si="0"/>
        <v>1096</v>
      </c>
      <c r="E34" s="24">
        <f t="shared" si="1"/>
        <v>2.25</v>
      </c>
    </row>
    <row r="35" spans="1:6" x14ac:dyDescent="0.15">
      <c r="A35" s="6" t="s">
        <v>327</v>
      </c>
      <c r="B35" s="4">
        <f>SUM(年齢各歳別人口!N24:N28)</f>
        <v>62</v>
      </c>
      <c r="C35" s="4">
        <f>SUM(年齢各歳別人口!O24:O28)</f>
        <v>323</v>
      </c>
      <c r="D35" s="4">
        <f t="shared" si="0"/>
        <v>385</v>
      </c>
      <c r="E35" s="24">
        <f t="shared" si="1"/>
        <v>0.79</v>
      </c>
    </row>
    <row r="36" spans="1:6" x14ac:dyDescent="0.15">
      <c r="A36" s="6" t="s">
        <v>328</v>
      </c>
      <c r="B36" s="4">
        <f>SUM(年齢各歳別人口!R4:R24)</f>
        <v>10</v>
      </c>
      <c r="C36" s="4">
        <f>SUM(年齢各歳別人口!S4:S24)</f>
        <v>75</v>
      </c>
      <c r="D36" s="4">
        <f t="shared" si="0"/>
        <v>85</v>
      </c>
      <c r="E36" s="24">
        <f t="shared" si="1"/>
        <v>0.17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23108</v>
      </c>
      <c r="C39" s="4">
        <f>SUM(C40:C42)</f>
        <v>25698</v>
      </c>
      <c r="D39" s="4">
        <f>SUM(D40:D42)</f>
        <v>48806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2881</v>
      </c>
      <c r="C40" s="78">
        <f>SUM(年齢各歳別人口!C4:C18)</f>
        <v>2846</v>
      </c>
      <c r="D40" s="78">
        <f>SUM(B40:C40)</f>
        <v>5727</v>
      </c>
      <c r="E40" s="25">
        <f>ROUND(D40/$D$39*100,2)</f>
        <v>11.73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12577</v>
      </c>
      <c r="C41" s="78">
        <f>SUM(年齢各歳別人口!C19:C28,年齢各歳別人口!G4:G28,年齢各歳別人口!K4:K18)</f>
        <v>12440</v>
      </c>
      <c r="D41" s="78">
        <f>SUM(B41:C41)</f>
        <v>25017</v>
      </c>
      <c r="E41" s="25">
        <f>ROUND(D41/$D$39*100,2)</f>
        <v>51.26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7650</v>
      </c>
      <c r="C42" s="78">
        <f>SUM(年齢各歳別人口!K19:K28,年齢各歳別人口!O4:O28,年齢各歳別人口!S4:S24)</f>
        <v>10412</v>
      </c>
      <c r="D42" s="78">
        <f>SUM(B42:C42)</f>
        <v>18062</v>
      </c>
      <c r="E42" s="25">
        <f>ROUND(D42/$D$39*100,2)</f>
        <v>37.01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3639</v>
      </c>
      <c r="C47" s="83">
        <f>行政区別人口!D28</f>
        <v>3585</v>
      </c>
      <c r="D47" s="83">
        <f>行政区別人口!E28</f>
        <v>3945</v>
      </c>
      <c r="E47" s="83">
        <f>行政区別人口!F28</f>
        <v>7530</v>
      </c>
      <c r="F47" s="1" t="s">
        <v>160</v>
      </c>
    </row>
    <row r="48" spans="1:6" x14ac:dyDescent="0.15">
      <c r="A48" s="6" t="s">
        <v>144</v>
      </c>
      <c r="B48" s="83">
        <f>行政区別人口!C51</f>
        <v>3130</v>
      </c>
      <c r="C48" s="83">
        <f>行政区別人口!D51</f>
        <v>2874</v>
      </c>
      <c r="D48" s="83">
        <f>行政区別人口!E51</f>
        <v>3159</v>
      </c>
      <c r="E48" s="83">
        <f>行政区別人口!F51</f>
        <v>6033</v>
      </c>
      <c r="F48" s="1" t="s">
        <v>161</v>
      </c>
    </row>
    <row r="49" spans="1:6" x14ac:dyDescent="0.15">
      <c r="A49" s="6" t="s">
        <v>145</v>
      </c>
      <c r="B49" s="83">
        <f>行政区別人口!C60</f>
        <v>1124</v>
      </c>
      <c r="C49" s="83">
        <f>行政区別人口!D60</f>
        <v>1067</v>
      </c>
      <c r="D49" s="83">
        <f>行政区別人口!E60</f>
        <v>1128</v>
      </c>
      <c r="E49" s="83">
        <f>行政区別人口!F60</f>
        <v>2195</v>
      </c>
      <c r="F49" s="1" t="s">
        <v>162</v>
      </c>
    </row>
    <row r="50" spans="1:6" x14ac:dyDescent="0.15">
      <c r="A50" s="6" t="s">
        <v>146</v>
      </c>
      <c r="B50" s="84">
        <f>行政区別人口!C73</f>
        <v>747</v>
      </c>
      <c r="C50" s="84">
        <f>行政区別人口!D73</f>
        <v>680</v>
      </c>
      <c r="D50" s="84">
        <f>行政区別人口!E73</f>
        <v>748</v>
      </c>
      <c r="E50" s="84">
        <f>行政区別人口!F73</f>
        <v>1428</v>
      </c>
      <c r="F50" s="1" t="s">
        <v>163</v>
      </c>
    </row>
    <row r="51" spans="1:6" x14ac:dyDescent="0.15">
      <c r="A51" s="6" t="s">
        <v>147</v>
      </c>
      <c r="B51" s="83">
        <f>行政区別人口!C90</f>
        <v>4255</v>
      </c>
      <c r="C51" s="83">
        <f>行政区別人口!D90</f>
        <v>4206</v>
      </c>
      <c r="D51" s="83">
        <f>行政区別人口!E90</f>
        <v>4771</v>
      </c>
      <c r="E51" s="83">
        <f>行政区別人口!F90</f>
        <v>8977</v>
      </c>
      <c r="F51" s="1" t="s">
        <v>164</v>
      </c>
    </row>
    <row r="52" spans="1:6" x14ac:dyDescent="0.15">
      <c r="A52" s="6" t="s">
        <v>148</v>
      </c>
      <c r="B52" s="83">
        <f>行政区別人口!C104</f>
        <v>2180</v>
      </c>
      <c r="C52" s="83">
        <f>行政区別人口!D104</f>
        <v>2230</v>
      </c>
      <c r="D52" s="83">
        <f>行政区別人口!E104</f>
        <v>2423</v>
      </c>
      <c r="E52" s="83">
        <f>行政区別人口!F104</f>
        <v>4653</v>
      </c>
      <c r="F52" s="1" t="s">
        <v>188</v>
      </c>
    </row>
    <row r="53" spans="1:6" x14ac:dyDescent="0.15">
      <c r="A53" s="6" t="s">
        <v>149</v>
      </c>
      <c r="B53" s="83">
        <f>行政区別人口!J24</f>
        <v>1448</v>
      </c>
      <c r="C53" s="83">
        <f>行政区別人口!K24</f>
        <v>1371</v>
      </c>
      <c r="D53" s="83">
        <f>行政区別人口!L24</f>
        <v>1558</v>
      </c>
      <c r="E53" s="83">
        <f>行政区別人口!M24</f>
        <v>2929</v>
      </c>
      <c r="F53" s="1" t="s">
        <v>165</v>
      </c>
    </row>
    <row r="54" spans="1:6" x14ac:dyDescent="0.15">
      <c r="A54" s="6" t="s">
        <v>150</v>
      </c>
      <c r="B54" s="83">
        <f>行政区別人口!J34</f>
        <v>909</v>
      </c>
      <c r="C54" s="83">
        <f>行政区別人口!K34</f>
        <v>899</v>
      </c>
      <c r="D54" s="83">
        <f>行政区別人口!L34</f>
        <v>925</v>
      </c>
      <c r="E54" s="83">
        <f>行政区別人口!M34</f>
        <v>1824</v>
      </c>
      <c r="F54" s="1" t="s">
        <v>166</v>
      </c>
    </row>
    <row r="55" spans="1:6" x14ac:dyDescent="0.15">
      <c r="A55" s="6" t="s">
        <v>151</v>
      </c>
      <c r="B55" s="83">
        <f>行政区別人口!J51</f>
        <v>2395</v>
      </c>
      <c r="C55" s="83">
        <f>行政区別人口!K51</f>
        <v>2311</v>
      </c>
      <c r="D55" s="83">
        <f>行政区別人口!L51</f>
        <v>2602</v>
      </c>
      <c r="E55" s="83">
        <f>行政区別人口!M51</f>
        <v>4913</v>
      </c>
      <c r="F55" s="1" t="s">
        <v>167</v>
      </c>
    </row>
    <row r="56" spans="1:6" x14ac:dyDescent="0.15">
      <c r="A56" s="6" t="s">
        <v>152</v>
      </c>
      <c r="B56" s="83">
        <f>行政区別人口!J64</f>
        <v>1602</v>
      </c>
      <c r="C56" s="83">
        <f>行政区別人口!K64</f>
        <v>1609</v>
      </c>
      <c r="D56" s="83">
        <f>行政区別人口!L64</f>
        <v>1770</v>
      </c>
      <c r="E56" s="83">
        <f>行政区別人口!M64</f>
        <v>3379</v>
      </c>
      <c r="F56" s="1" t="s">
        <v>168</v>
      </c>
    </row>
    <row r="57" spans="1:6" x14ac:dyDescent="0.15">
      <c r="A57" s="6" t="s">
        <v>153</v>
      </c>
      <c r="B57" s="83">
        <f>行政区別人口!J73</f>
        <v>1182</v>
      </c>
      <c r="C57" s="83">
        <f>行政区別人口!K73</f>
        <v>1084</v>
      </c>
      <c r="D57" s="83">
        <f>行政区別人口!L73</f>
        <v>1240</v>
      </c>
      <c r="E57" s="83">
        <f>行政区別人口!M73</f>
        <v>2324</v>
      </c>
      <c r="F57" s="1" t="s">
        <v>169</v>
      </c>
    </row>
    <row r="58" spans="1:6" x14ac:dyDescent="0.15">
      <c r="A58" s="6" t="s">
        <v>154</v>
      </c>
      <c r="B58" s="83">
        <f>行政区別人口!J82</f>
        <v>1438</v>
      </c>
      <c r="C58" s="83">
        <f>行政区別人口!K82</f>
        <v>1192</v>
      </c>
      <c r="D58" s="83">
        <f>行政区別人口!L82</f>
        <v>1429</v>
      </c>
      <c r="E58" s="83">
        <f>行政区別人口!M82</f>
        <v>2621</v>
      </c>
      <c r="F58" s="1" t="s">
        <v>170</v>
      </c>
    </row>
    <row r="59" spans="1:6" x14ac:dyDescent="0.15">
      <c r="A59" s="6" t="s">
        <v>137</v>
      </c>
      <c r="B59" s="83">
        <f>SUM(B47:B58)</f>
        <v>24049</v>
      </c>
      <c r="C59" s="5">
        <f>SUM(C47:C58)</f>
        <v>23108</v>
      </c>
      <c r="D59" s="5">
        <f>SUM(D47:D58)</f>
        <v>25698</v>
      </c>
      <c r="E59" s="5">
        <f>SUM(E47:E58)</f>
        <v>48806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89"/>
  <sheetViews>
    <sheetView zoomScaleNormal="100" workbookViewId="0">
      <selection activeCell="O15" sqref="O15"/>
    </sheetView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78" t="str">
        <f>総人口・年齢階層別人口・地区別人口!D1</f>
        <v>令和7年3月31日現在</v>
      </c>
      <c r="F1" s="178"/>
      <c r="G1" s="178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85" t="s">
        <v>171</v>
      </c>
      <c r="B10" s="3" t="s">
        <v>7</v>
      </c>
      <c r="C10" s="12">
        <v>141</v>
      </c>
      <c r="D10" s="12">
        <v>138</v>
      </c>
      <c r="E10" s="12">
        <v>156</v>
      </c>
      <c r="F10" s="12">
        <v>294</v>
      </c>
      <c r="H10" s="188" t="s">
        <v>180</v>
      </c>
      <c r="I10" s="167" t="s">
        <v>69</v>
      </c>
      <c r="J10" s="104">
        <v>41</v>
      </c>
      <c r="K10" s="104">
        <v>28</v>
      </c>
      <c r="L10" s="104">
        <v>43</v>
      </c>
      <c r="M10" s="104">
        <v>71</v>
      </c>
    </row>
    <row r="11" spans="1:16" x14ac:dyDescent="0.15">
      <c r="A11" s="186"/>
      <c r="B11" s="3" t="s">
        <v>10</v>
      </c>
      <c r="C11" s="12">
        <v>163</v>
      </c>
      <c r="D11" s="12">
        <v>154</v>
      </c>
      <c r="E11" s="12">
        <v>157</v>
      </c>
      <c r="F11" s="12">
        <v>311</v>
      </c>
      <c r="H11" s="188"/>
      <c r="I11" s="167" t="s">
        <v>72</v>
      </c>
      <c r="J11" s="104">
        <v>40</v>
      </c>
      <c r="K11" s="104">
        <v>39</v>
      </c>
      <c r="L11" s="104">
        <v>42</v>
      </c>
      <c r="M11" s="104">
        <v>81</v>
      </c>
    </row>
    <row r="12" spans="1:16" x14ac:dyDescent="0.15">
      <c r="A12" s="186"/>
      <c r="B12" s="3" t="s">
        <v>13</v>
      </c>
      <c r="C12" s="12">
        <v>342</v>
      </c>
      <c r="D12" s="12">
        <v>307</v>
      </c>
      <c r="E12" s="12">
        <v>358</v>
      </c>
      <c r="F12" s="12">
        <v>665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86"/>
      <c r="B13" s="3" t="s">
        <v>15</v>
      </c>
      <c r="C13" s="12">
        <v>186</v>
      </c>
      <c r="D13" s="12">
        <v>169</v>
      </c>
      <c r="E13" s="12">
        <v>203</v>
      </c>
      <c r="F13" s="12">
        <v>372</v>
      </c>
      <c r="H13" s="188"/>
      <c r="I13" s="167" t="s">
        <v>77</v>
      </c>
      <c r="J13" s="104">
        <v>34</v>
      </c>
      <c r="K13" s="104">
        <v>38</v>
      </c>
      <c r="L13" s="104">
        <v>34</v>
      </c>
      <c r="M13" s="104">
        <v>72</v>
      </c>
    </row>
    <row r="14" spans="1:16" x14ac:dyDescent="0.15">
      <c r="A14" s="186"/>
      <c r="B14" s="3" t="s">
        <v>18</v>
      </c>
      <c r="C14" s="12">
        <v>120</v>
      </c>
      <c r="D14" s="12">
        <v>109</v>
      </c>
      <c r="E14" s="12">
        <v>138</v>
      </c>
      <c r="F14" s="12">
        <v>247</v>
      </c>
      <c r="H14" s="188"/>
      <c r="I14" s="167" t="s">
        <v>80</v>
      </c>
      <c r="J14" s="104">
        <v>43</v>
      </c>
      <c r="K14" s="104">
        <v>34</v>
      </c>
      <c r="L14" s="104">
        <v>45</v>
      </c>
      <c r="M14" s="104">
        <v>79</v>
      </c>
    </row>
    <row r="15" spans="1:16" x14ac:dyDescent="0.15">
      <c r="A15" s="186"/>
      <c r="B15" s="3" t="s">
        <v>21</v>
      </c>
      <c r="C15" s="12">
        <v>205</v>
      </c>
      <c r="D15" s="12">
        <v>230</v>
      </c>
      <c r="E15" s="12">
        <v>253</v>
      </c>
      <c r="F15" s="12">
        <v>483</v>
      </c>
      <c r="H15" s="188"/>
      <c r="I15" s="167" t="s">
        <v>83</v>
      </c>
      <c r="J15" s="104">
        <v>44</v>
      </c>
      <c r="K15" s="104">
        <v>45</v>
      </c>
      <c r="L15" s="104">
        <v>50</v>
      </c>
      <c r="M15" s="104">
        <v>95</v>
      </c>
    </row>
    <row r="16" spans="1:16" x14ac:dyDescent="0.15">
      <c r="A16" s="186"/>
      <c r="B16" s="3" t="s">
        <v>23</v>
      </c>
      <c r="C16" s="12">
        <v>312</v>
      </c>
      <c r="D16" s="12">
        <v>266</v>
      </c>
      <c r="E16" s="12">
        <v>299</v>
      </c>
      <c r="F16" s="12">
        <v>565</v>
      </c>
      <c r="H16" s="188"/>
      <c r="I16" s="167" t="s">
        <v>86</v>
      </c>
      <c r="J16" s="104">
        <v>93</v>
      </c>
      <c r="K16" s="104">
        <v>94</v>
      </c>
      <c r="L16" s="104">
        <v>105</v>
      </c>
      <c r="M16" s="104">
        <v>199</v>
      </c>
    </row>
    <row r="17" spans="1:13" x14ac:dyDescent="0.15">
      <c r="A17" s="186"/>
      <c r="B17" s="3" t="s">
        <v>26</v>
      </c>
      <c r="C17" s="12">
        <v>178</v>
      </c>
      <c r="D17" s="12">
        <v>160</v>
      </c>
      <c r="E17" s="12">
        <v>151</v>
      </c>
      <c r="F17" s="12">
        <v>311</v>
      </c>
      <c r="H17" s="188"/>
      <c r="I17" s="167" t="s">
        <v>88</v>
      </c>
      <c r="J17" s="104">
        <v>246</v>
      </c>
      <c r="K17" s="104">
        <v>247</v>
      </c>
      <c r="L17" s="104">
        <v>263</v>
      </c>
      <c r="M17" s="104">
        <v>510</v>
      </c>
    </row>
    <row r="18" spans="1:13" x14ac:dyDescent="0.15">
      <c r="A18" s="186"/>
      <c r="B18" s="3" t="s">
        <v>29</v>
      </c>
      <c r="C18" s="12">
        <v>374</v>
      </c>
      <c r="D18" s="12">
        <v>403</v>
      </c>
      <c r="E18" s="12">
        <v>410</v>
      </c>
      <c r="F18" s="12">
        <v>813</v>
      </c>
      <c r="H18" s="188"/>
      <c r="I18" s="167" t="s">
        <v>90</v>
      </c>
      <c r="J18" s="104">
        <v>89</v>
      </c>
      <c r="K18" s="104">
        <v>79</v>
      </c>
      <c r="L18" s="104">
        <v>75</v>
      </c>
      <c r="M18" s="104">
        <v>154</v>
      </c>
    </row>
    <row r="19" spans="1:13" x14ac:dyDescent="0.15">
      <c r="A19" s="186"/>
      <c r="B19" s="3" t="s">
        <v>32</v>
      </c>
      <c r="C19" s="12">
        <v>257</v>
      </c>
      <c r="D19" s="12">
        <v>241</v>
      </c>
      <c r="E19" s="12">
        <v>271</v>
      </c>
      <c r="F19" s="12">
        <v>512</v>
      </c>
      <c r="H19" s="188"/>
      <c r="I19" s="167" t="s">
        <v>92</v>
      </c>
      <c r="J19" s="104">
        <v>171</v>
      </c>
      <c r="K19" s="104">
        <v>164</v>
      </c>
      <c r="L19" s="104">
        <v>221</v>
      </c>
      <c r="M19" s="104">
        <v>385</v>
      </c>
    </row>
    <row r="20" spans="1:13" x14ac:dyDescent="0.15">
      <c r="A20" s="186"/>
      <c r="B20" s="3" t="s">
        <v>35</v>
      </c>
      <c r="C20" s="12">
        <v>276</v>
      </c>
      <c r="D20" s="12">
        <v>239</v>
      </c>
      <c r="E20" s="12">
        <v>269</v>
      </c>
      <c r="F20" s="12">
        <v>508</v>
      </c>
      <c r="H20" s="188"/>
      <c r="I20" s="167" t="s">
        <v>95</v>
      </c>
      <c r="J20" s="104">
        <v>260</v>
      </c>
      <c r="K20" s="104">
        <v>233</v>
      </c>
      <c r="L20" s="104">
        <v>264</v>
      </c>
      <c r="M20" s="104">
        <v>497</v>
      </c>
    </row>
    <row r="21" spans="1:13" x14ac:dyDescent="0.15">
      <c r="A21" s="186"/>
      <c r="B21" s="3" t="s">
        <v>38</v>
      </c>
      <c r="C21" s="12">
        <v>162</v>
      </c>
      <c r="D21" s="12">
        <v>175</v>
      </c>
      <c r="E21" s="12">
        <v>179</v>
      </c>
      <c r="F21" s="12">
        <v>354</v>
      </c>
      <c r="H21" s="188"/>
      <c r="I21" s="167" t="s">
        <v>98</v>
      </c>
      <c r="J21" s="104">
        <v>136</v>
      </c>
      <c r="K21" s="104">
        <v>143</v>
      </c>
      <c r="L21" s="104">
        <v>160</v>
      </c>
      <c r="M21" s="104">
        <v>303</v>
      </c>
    </row>
    <row r="22" spans="1:13" x14ac:dyDescent="0.15">
      <c r="A22" s="186"/>
      <c r="B22" s="3" t="s">
        <v>79</v>
      </c>
      <c r="C22" s="12">
        <v>223</v>
      </c>
      <c r="D22" s="12">
        <v>232</v>
      </c>
      <c r="E22" s="12">
        <v>240</v>
      </c>
      <c r="F22" s="12">
        <v>472</v>
      </c>
      <c r="H22" s="188"/>
      <c r="I22" s="167" t="s">
        <v>101</v>
      </c>
      <c r="J22" s="104">
        <v>62</v>
      </c>
      <c r="K22" s="104">
        <v>58</v>
      </c>
      <c r="L22" s="104">
        <v>67</v>
      </c>
      <c r="M22" s="104">
        <v>125</v>
      </c>
    </row>
    <row r="23" spans="1:13" x14ac:dyDescent="0.15">
      <c r="A23" s="186"/>
      <c r="B23" s="3" t="s">
        <v>40</v>
      </c>
      <c r="C23" s="104">
        <v>297</v>
      </c>
      <c r="D23" s="104">
        <v>330</v>
      </c>
      <c r="E23" s="104">
        <v>357</v>
      </c>
      <c r="F23" s="104">
        <v>687</v>
      </c>
      <c r="H23" s="188"/>
      <c r="I23" s="167" t="s">
        <v>104</v>
      </c>
      <c r="J23" s="104">
        <v>163</v>
      </c>
      <c r="K23" s="104">
        <v>146</v>
      </c>
      <c r="L23" s="104">
        <v>162</v>
      </c>
      <c r="M23" s="104">
        <v>308</v>
      </c>
    </row>
    <row r="24" spans="1:13" x14ac:dyDescent="0.15">
      <c r="A24" s="186"/>
      <c r="B24" s="3" t="s">
        <v>42</v>
      </c>
      <c r="C24" s="104">
        <v>199</v>
      </c>
      <c r="D24" s="104">
        <v>244</v>
      </c>
      <c r="E24" s="104">
        <v>290</v>
      </c>
      <c r="F24" s="104">
        <v>534</v>
      </c>
      <c r="H24" s="188"/>
      <c r="I24" s="161" t="s">
        <v>187</v>
      </c>
      <c r="J24" s="163">
        <f>SUM(J10:J23)</f>
        <v>1448</v>
      </c>
      <c r="K24" s="163">
        <f>SUM(K10:K23)</f>
        <v>1371</v>
      </c>
      <c r="L24" s="163">
        <f>SUM(L10:L23)</f>
        <v>1558</v>
      </c>
      <c r="M24" s="163">
        <f>SUM(M10:M23)</f>
        <v>2929</v>
      </c>
    </row>
    <row r="25" spans="1:13" x14ac:dyDescent="0.15">
      <c r="A25" s="186"/>
      <c r="B25" s="3" t="s">
        <v>45</v>
      </c>
      <c r="C25" s="104">
        <v>78</v>
      </c>
      <c r="D25" s="104">
        <v>73</v>
      </c>
      <c r="E25" s="104">
        <v>83</v>
      </c>
      <c r="F25" s="104">
        <v>156</v>
      </c>
    </row>
    <row r="26" spans="1:13" ht="13.5" customHeight="1" x14ac:dyDescent="0.15">
      <c r="A26" s="186"/>
      <c r="B26" s="3" t="s">
        <v>47</v>
      </c>
      <c r="C26" s="104">
        <v>75</v>
      </c>
      <c r="D26" s="104">
        <v>63</v>
      </c>
      <c r="E26" s="104">
        <v>75</v>
      </c>
      <c r="F26" s="104">
        <v>138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86"/>
      <c r="B27" s="3" t="s">
        <v>49</v>
      </c>
      <c r="C27" s="104">
        <v>51</v>
      </c>
      <c r="D27" s="104">
        <v>52</v>
      </c>
      <c r="E27" s="104">
        <v>56</v>
      </c>
      <c r="F27" s="104">
        <v>108</v>
      </c>
      <c r="H27" s="184" t="s">
        <v>181</v>
      </c>
      <c r="I27" s="3" t="s">
        <v>106</v>
      </c>
      <c r="J27" s="12">
        <v>116</v>
      </c>
      <c r="K27" s="12">
        <v>114</v>
      </c>
      <c r="L27" s="12">
        <v>116</v>
      </c>
      <c r="M27" s="12">
        <v>230</v>
      </c>
    </row>
    <row r="28" spans="1:13" ht="13.5" customHeight="1" x14ac:dyDescent="0.15">
      <c r="A28" s="187"/>
      <c r="B28" s="161" t="s">
        <v>187</v>
      </c>
      <c r="C28" s="12">
        <f>SUM(C10:C27)</f>
        <v>3639</v>
      </c>
      <c r="D28" s="12">
        <f>SUM(D10:D27)</f>
        <v>3585</v>
      </c>
      <c r="E28" s="12">
        <f>SUM(E10:E27)</f>
        <v>3945</v>
      </c>
      <c r="F28" s="12">
        <f>SUM(F10:F27)</f>
        <v>7530</v>
      </c>
      <c r="H28" s="184"/>
      <c r="I28" s="3" t="s">
        <v>58</v>
      </c>
      <c r="J28" s="12">
        <v>137</v>
      </c>
      <c r="K28" s="12">
        <v>141</v>
      </c>
      <c r="L28" s="12">
        <v>143</v>
      </c>
      <c r="M28" s="12">
        <v>284</v>
      </c>
    </row>
    <row r="29" spans="1:13" ht="13.5" customHeight="1" x14ac:dyDescent="0.15">
      <c r="H29" s="184"/>
      <c r="I29" s="3" t="s">
        <v>61</v>
      </c>
      <c r="J29" s="12">
        <v>104</v>
      </c>
      <c r="K29" s="12">
        <v>89</v>
      </c>
      <c r="L29" s="12">
        <v>111</v>
      </c>
      <c r="M29" s="12">
        <v>200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4"/>
      <c r="I30" s="3" t="s">
        <v>64</v>
      </c>
      <c r="J30" s="12">
        <v>117</v>
      </c>
      <c r="K30" s="12">
        <v>120</v>
      </c>
      <c r="L30" s="12">
        <v>130</v>
      </c>
      <c r="M30" s="12">
        <v>250</v>
      </c>
    </row>
    <row r="31" spans="1:13" ht="13.5" customHeight="1" x14ac:dyDescent="0.15">
      <c r="A31" s="185" t="s">
        <v>173</v>
      </c>
      <c r="B31" t="s">
        <v>8</v>
      </c>
      <c r="C31" s="104">
        <v>216</v>
      </c>
      <c r="D31" s="104">
        <v>196</v>
      </c>
      <c r="E31" s="104">
        <v>207</v>
      </c>
      <c r="F31" s="104">
        <v>403</v>
      </c>
      <c r="H31" s="184"/>
      <c r="I31" s="3" t="s">
        <v>67</v>
      </c>
      <c r="J31" s="12">
        <v>303</v>
      </c>
      <c r="K31" s="12">
        <v>324</v>
      </c>
      <c r="L31" s="12">
        <v>304</v>
      </c>
      <c r="M31" s="12">
        <v>628</v>
      </c>
    </row>
    <row r="32" spans="1:13" x14ac:dyDescent="0.15">
      <c r="A32" s="186"/>
      <c r="B32" s="156" t="s">
        <v>11</v>
      </c>
      <c r="C32" s="104">
        <v>241</v>
      </c>
      <c r="D32" s="104">
        <v>246</v>
      </c>
      <c r="E32" s="104">
        <v>260</v>
      </c>
      <c r="F32" s="104">
        <v>506</v>
      </c>
      <c r="H32" s="184"/>
      <c r="I32" s="3" t="s">
        <v>70</v>
      </c>
      <c r="J32" s="12">
        <v>117</v>
      </c>
      <c r="K32" s="12">
        <v>109</v>
      </c>
      <c r="L32" s="12">
        <v>108</v>
      </c>
      <c r="M32" s="12">
        <v>217</v>
      </c>
    </row>
    <row r="33" spans="1:13" x14ac:dyDescent="0.15">
      <c r="A33" s="186"/>
      <c r="B33" s="3" t="s">
        <v>14</v>
      </c>
      <c r="C33" s="104">
        <v>132</v>
      </c>
      <c r="D33" s="104">
        <v>109</v>
      </c>
      <c r="E33" s="104">
        <v>145</v>
      </c>
      <c r="F33" s="104">
        <v>254</v>
      </c>
      <c r="H33" s="184"/>
      <c r="I33" s="3" t="s">
        <v>307</v>
      </c>
      <c r="J33" s="12">
        <v>15</v>
      </c>
      <c r="K33" s="12">
        <v>2</v>
      </c>
      <c r="L33" s="12">
        <v>13</v>
      </c>
      <c r="M33" s="12">
        <v>15</v>
      </c>
    </row>
    <row r="34" spans="1:13" x14ac:dyDescent="0.15">
      <c r="A34" s="186"/>
      <c r="B34" s="3" t="s">
        <v>16</v>
      </c>
      <c r="C34" s="104">
        <v>132</v>
      </c>
      <c r="D34" s="104">
        <v>119</v>
      </c>
      <c r="E34" s="104">
        <v>134</v>
      </c>
      <c r="F34" s="104">
        <v>253</v>
      </c>
      <c r="H34" s="184"/>
      <c r="I34" s="161" t="s">
        <v>187</v>
      </c>
      <c r="J34" s="12">
        <f>SUM(J27:J33)</f>
        <v>909</v>
      </c>
      <c r="K34" s="12">
        <f>SUM(K27:K33)</f>
        <v>899</v>
      </c>
      <c r="L34" s="12">
        <f>SUM(L27:L33)</f>
        <v>925</v>
      </c>
      <c r="M34" s="12">
        <f>SUM(M27:M33)</f>
        <v>1824</v>
      </c>
    </row>
    <row r="35" spans="1:13" ht="13.5" customHeight="1" x14ac:dyDescent="0.15">
      <c r="A35" s="186"/>
      <c r="B35" s="3" t="s">
        <v>19</v>
      </c>
      <c r="C35" s="104">
        <v>221</v>
      </c>
      <c r="D35" s="104">
        <v>216</v>
      </c>
      <c r="E35" s="104">
        <v>229</v>
      </c>
      <c r="F35" s="104">
        <v>445</v>
      </c>
      <c r="I35" s="162"/>
      <c r="J35" s="17"/>
      <c r="K35" s="17"/>
      <c r="L35" s="17"/>
      <c r="M35" s="17"/>
    </row>
    <row r="36" spans="1:13" x14ac:dyDescent="0.15">
      <c r="A36" s="186"/>
      <c r="B36" s="3" t="s">
        <v>22</v>
      </c>
      <c r="C36" s="104">
        <v>76</v>
      </c>
      <c r="D36" s="104">
        <v>69</v>
      </c>
      <c r="E36" s="104">
        <v>91</v>
      </c>
      <c r="F36" s="104">
        <v>160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86"/>
      <c r="B37" s="3" t="s">
        <v>24</v>
      </c>
      <c r="C37" s="104">
        <v>221</v>
      </c>
      <c r="D37" s="104">
        <v>211</v>
      </c>
      <c r="E37" s="104">
        <v>242</v>
      </c>
      <c r="F37" s="104">
        <v>453</v>
      </c>
      <c r="H37" s="185" t="s">
        <v>182</v>
      </c>
      <c r="I37" s="170" t="s">
        <v>75</v>
      </c>
      <c r="J37" s="163">
        <v>245</v>
      </c>
      <c r="K37" s="163">
        <v>225</v>
      </c>
      <c r="L37" s="163">
        <v>253</v>
      </c>
      <c r="M37" s="163">
        <v>478</v>
      </c>
    </row>
    <row r="38" spans="1:13" x14ac:dyDescent="0.15">
      <c r="A38" s="186"/>
      <c r="B38" s="3" t="s">
        <v>27</v>
      </c>
      <c r="C38" s="104">
        <v>105</v>
      </c>
      <c r="D38" s="104">
        <v>101</v>
      </c>
      <c r="E38" s="104">
        <v>100</v>
      </c>
      <c r="F38" s="104">
        <v>201</v>
      </c>
      <c r="H38" s="186"/>
      <c r="I38" s="3" t="s">
        <v>78</v>
      </c>
      <c r="J38" s="12">
        <v>250</v>
      </c>
      <c r="K38" s="12">
        <v>245</v>
      </c>
      <c r="L38" s="12">
        <v>257</v>
      </c>
      <c r="M38" s="12">
        <v>502</v>
      </c>
    </row>
    <row r="39" spans="1:13" x14ac:dyDescent="0.15">
      <c r="A39" s="186"/>
      <c r="B39" s="3" t="s">
        <v>30</v>
      </c>
      <c r="C39" s="104">
        <v>183</v>
      </c>
      <c r="D39" s="104">
        <v>159</v>
      </c>
      <c r="E39" s="104">
        <v>166</v>
      </c>
      <c r="F39" s="104">
        <v>325</v>
      </c>
      <c r="H39" s="186"/>
      <c r="I39" s="3" t="s">
        <v>81</v>
      </c>
      <c r="J39" s="12">
        <v>86</v>
      </c>
      <c r="K39" s="12">
        <v>93</v>
      </c>
      <c r="L39" s="12">
        <v>106</v>
      </c>
      <c r="M39" s="12">
        <v>199</v>
      </c>
    </row>
    <row r="40" spans="1:13" x14ac:dyDescent="0.15">
      <c r="A40" s="186"/>
      <c r="B40" s="3" t="s">
        <v>33</v>
      </c>
      <c r="C40" s="104">
        <v>153</v>
      </c>
      <c r="D40" s="104">
        <v>139</v>
      </c>
      <c r="E40" s="104">
        <v>149</v>
      </c>
      <c r="F40" s="104">
        <v>288</v>
      </c>
      <c r="H40" s="186"/>
      <c r="I40" s="3" t="s">
        <v>84</v>
      </c>
      <c r="J40" s="12">
        <v>144</v>
      </c>
      <c r="K40" s="12">
        <v>158</v>
      </c>
      <c r="L40" s="12">
        <v>172</v>
      </c>
      <c r="M40" s="12">
        <v>330</v>
      </c>
    </row>
    <row r="41" spans="1:13" x14ac:dyDescent="0.15">
      <c r="A41" s="186"/>
      <c r="B41" s="3" t="s">
        <v>36</v>
      </c>
      <c r="C41" s="104">
        <v>164</v>
      </c>
      <c r="D41" s="104">
        <v>130</v>
      </c>
      <c r="E41" s="104">
        <v>167</v>
      </c>
      <c r="F41" s="104">
        <v>297</v>
      </c>
      <c r="H41" s="186"/>
      <c r="I41" s="3" t="s">
        <v>87</v>
      </c>
      <c r="J41" s="12">
        <v>93</v>
      </c>
      <c r="K41" s="12">
        <v>92</v>
      </c>
      <c r="L41" s="12">
        <v>100</v>
      </c>
      <c r="M41" s="12">
        <v>192</v>
      </c>
    </row>
    <row r="42" spans="1:13" x14ac:dyDescent="0.15">
      <c r="A42" s="186"/>
      <c r="B42" s="3" t="s">
        <v>39</v>
      </c>
      <c r="C42" s="104">
        <v>335</v>
      </c>
      <c r="D42" s="104">
        <v>299</v>
      </c>
      <c r="E42" s="104">
        <v>325</v>
      </c>
      <c r="F42" s="104">
        <v>624</v>
      </c>
      <c r="H42" s="186"/>
      <c r="I42" s="3" t="s">
        <v>89</v>
      </c>
      <c r="J42" s="12">
        <v>150</v>
      </c>
      <c r="K42" s="12">
        <v>160</v>
      </c>
      <c r="L42" s="12">
        <v>140</v>
      </c>
      <c r="M42" s="12">
        <v>300</v>
      </c>
    </row>
    <row r="43" spans="1:13" x14ac:dyDescent="0.15">
      <c r="A43" s="186"/>
      <c r="B43" s="3" t="s">
        <v>41</v>
      </c>
      <c r="C43" s="104">
        <v>218</v>
      </c>
      <c r="D43" s="104">
        <v>203</v>
      </c>
      <c r="E43" s="104">
        <v>215</v>
      </c>
      <c r="F43" s="104">
        <v>418</v>
      </c>
      <c r="H43" s="186"/>
      <c r="I43" s="3" t="s">
        <v>91</v>
      </c>
      <c r="J43" s="12">
        <v>131</v>
      </c>
      <c r="K43" s="12">
        <v>122</v>
      </c>
      <c r="L43" s="12">
        <v>151</v>
      </c>
      <c r="M43" s="12">
        <v>273</v>
      </c>
    </row>
    <row r="44" spans="1:13" x14ac:dyDescent="0.15">
      <c r="A44" s="186"/>
      <c r="B44" s="3" t="s">
        <v>43</v>
      </c>
      <c r="C44" s="104">
        <v>148</v>
      </c>
      <c r="D44" s="104">
        <v>128</v>
      </c>
      <c r="E44" s="104">
        <v>169</v>
      </c>
      <c r="F44" s="104">
        <v>297</v>
      </c>
      <c r="H44" s="186"/>
      <c r="I44" s="3" t="s">
        <v>93</v>
      </c>
      <c r="J44" s="12">
        <v>90</v>
      </c>
      <c r="K44" s="12">
        <v>83</v>
      </c>
      <c r="L44" s="12">
        <v>108</v>
      </c>
      <c r="M44" s="12">
        <v>191</v>
      </c>
    </row>
    <row r="45" spans="1:13" x14ac:dyDescent="0.15">
      <c r="A45" s="186"/>
      <c r="B45" s="3" t="s">
        <v>46</v>
      </c>
      <c r="C45" s="104">
        <v>174</v>
      </c>
      <c r="D45" s="104">
        <v>174</v>
      </c>
      <c r="E45" s="104">
        <v>183</v>
      </c>
      <c r="F45" s="104">
        <v>357</v>
      </c>
      <c r="H45" s="186"/>
      <c r="I45" s="3" t="s">
        <v>96</v>
      </c>
      <c r="J45" s="12">
        <v>152</v>
      </c>
      <c r="K45" s="12">
        <v>150</v>
      </c>
      <c r="L45" s="12">
        <v>173</v>
      </c>
      <c r="M45" s="12">
        <v>323</v>
      </c>
    </row>
    <row r="46" spans="1:13" x14ac:dyDescent="0.15">
      <c r="A46" s="186"/>
      <c r="B46" s="3" t="s">
        <v>48</v>
      </c>
      <c r="C46" s="104">
        <v>102</v>
      </c>
      <c r="D46" s="104">
        <v>89</v>
      </c>
      <c r="E46" s="104">
        <v>74</v>
      </c>
      <c r="F46" s="104">
        <v>163</v>
      </c>
      <c r="H46" s="186"/>
      <c r="I46" s="3" t="s">
        <v>99</v>
      </c>
      <c r="J46" s="12">
        <v>87</v>
      </c>
      <c r="K46" s="12">
        <v>104</v>
      </c>
      <c r="L46" s="12">
        <v>118</v>
      </c>
      <c r="M46" s="12">
        <v>222</v>
      </c>
    </row>
    <row r="47" spans="1:13" x14ac:dyDescent="0.15">
      <c r="A47" s="186"/>
      <c r="B47" s="3" t="s">
        <v>50</v>
      </c>
      <c r="C47" s="104">
        <v>110</v>
      </c>
      <c r="D47" s="104">
        <v>112</v>
      </c>
      <c r="E47" s="104">
        <v>131</v>
      </c>
      <c r="F47" s="104">
        <v>243</v>
      </c>
      <c r="H47" s="186"/>
      <c r="I47" s="3" t="s">
        <v>102</v>
      </c>
      <c r="J47" s="12">
        <v>283</v>
      </c>
      <c r="K47" s="12">
        <v>267</v>
      </c>
      <c r="L47" s="12">
        <v>307</v>
      </c>
      <c r="M47" s="12">
        <v>574</v>
      </c>
    </row>
    <row r="48" spans="1:13" x14ac:dyDescent="0.15">
      <c r="A48" s="186"/>
      <c r="B48" s="3" t="s">
        <v>52</v>
      </c>
      <c r="C48" s="104">
        <v>126</v>
      </c>
      <c r="D48" s="104">
        <v>112</v>
      </c>
      <c r="E48" s="104">
        <v>116</v>
      </c>
      <c r="F48" s="104">
        <v>228</v>
      </c>
      <c r="H48" s="186"/>
      <c r="I48" s="3" t="s">
        <v>105</v>
      </c>
      <c r="J48" s="12">
        <v>178</v>
      </c>
      <c r="K48" s="12">
        <v>167</v>
      </c>
      <c r="L48" s="12">
        <v>194</v>
      </c>
      <c r="M48" s="12">
        <v>361</v>
      </c>
    </row>
    <row r="49" spans="1:13" ht="13.5" customHeight="1" x14ac:dyDescent="0.15">
      <c r="A49" s="186"/>
      <c r="B49" s="3" t="s">
        <v>415</v>
      </c>
      <c r="C49" s="104">
        <v>27</v>
      </c>
      <c r="D49" s="104">
        <v>27</v>
      </c>
      <c r="E49" s="104">
        <v>33</v>
      </c>
      <c r="F49" s="104">
        <v>60</v>
      </c>
      <c r="H49" s="186"/>
      <c r="I49" s="3" t="s">
        <v>107</v>
      </c>
      <c r="J49" s="164">
        <v>155</v>
      </c>
      <c r="K49" s="164">
        <v>146</v>
      </c>
      <c r="L49" s="164">
        <v>176</v>
      </c>
      <c r="M49" s="164">
        <v>322</v>
      </c>
    </row>
    <row r="50" spans="1:13" x14ac:dyDescent="0.15">
      <c r="A50" s="186"/>
      <c r="B50" s="3" t="s">
        <v>416</v>
      </c>
      <c r="C50" s="104">
        <v>46</v>
      </c>
      <c r="D50" s="104">
        <v>35</v>
      </c>
      <c r="E50" s="104">
        <v>23</v>
      </c>
      <c r="F50" s="104">
        <v>58</v>
      </c>
      <c r="H50" s="186"/>
      <c r="I50" s="156" t="s">
        <v>108</v>
      </c>
      <c r="J50" s="104">
        <v>351</v>
      </c>
      <c r="K50" s="104">
        <v>299</v>
      </c>
      <c r="L50" s="104">
        <v>347</v>
      </c>
      <c r="M50" s="104">
        <v>646</v>
      </c>
    </row>
    <row r="51" spans="1:13" x14ac:dyDescent="0.15">
      <c r="A51" s="187"/>
      <c r="B51" s="161" t="s">
        <v>187</v>
      </c>
      <c r="C51" s="171">
        <f>SUM(C31:C50)</f>
        <v>3130</v>
      </c>
      <c r="D51" s="171">
        <f t="shared" ref="D51:F51" si="0">SUM(D31:D50)</f>
        <v>2874</v>
      </c>
      <c r="E51" s="171">
        <f t="shared" si="0"/>
        <v>3159</v>
      </c>
      <c r="F51" s="171">
        <f t="shared" si="0"/>
        <v>6033</v>
      </c>
      <c r="H51" s="187"/>
      <c r="I51" s="161" t="s">
        <v>187</v>
      </c>
      <c r="J51" s="163">
        <f>SUM(J37:J50)</f>
        <v>2395</v>
      </c>
      <c r="K51" s="163">
        <f>SUM(K37:K50)</f>
        <v>2311</v>
      </c>
      <c r="L51" s="163">
        <f>SUM(L37:L50)</f>
        <v>2602</v>
      </c>
      <c r="M51" s="163">
        <f>SUM(M37:M50)</f>
        <v>4913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85" t="s">
        <v>176</v>
      </c>
      <c r="B54" s="3" t="s">
        <v>54</v>
      </c>
      <c r="C54" s="12">
        <v>40</v>
      </c>
      <c r="D54" s="12">
        <v>38</v>
      </c>
      <c r="E54" s="12">
        <v>37</v>
      </c>
      <c r="F54" s="12">
        <v>75</v>
      </c>
      <c r="H54" s="179" t="s">
        <v>183</v>
      </c>
      <c r="I54" s="3" t="s">
        <v>111</v>
      </c>
      <c r="J54" s="12">
        <v>357</v>
      </c>
      <c r="K54" s="12">
        <v>385</v>
      </c>
      <c r="L54" s="12">
        <v>393</v>
      </c>
      <c r="M54" s="12">
        <v>778</v>
      </c>
    </row>
    <row r="55" spans="1:13" x14ac:dyDescent="0.15">
      <c r="A55" s="186"/>
      <c r="B55" s="3" t="s">
        <v>9</v>
      </c>
      <c r="C55" s="12">
        <v>55</v>
      </c>
      <c r="D55" s="12">
        <v>37</v>
      </c>
      <c r="E55" s="12">
        <v>53</v>
      </c>
      <c r="F55" s="12">
        <v>90</v>
      </c>
      <c r="H55" s="180"/>
      <c r="I55" s="3" t="s">
        <v>112</v>
      </c>
      <c r="J55" s="12">
        <v>63</v>
      </c>
      <c r="K55" s="12">
        <v>62</v>
      </c>
      <c r="L55" s="12">
        <v>68</v>
      </c>
      <c r="M55" s="12">
        <v>130</v>
      </c>
    </row>
    <row r="56" spans="1:13" x14ac:dyDescent="0.15">
      <c r="A56" s="186"/>
      <c r="B56" s="3" t="s">
        <v>12</v>
      </c>
      <c r="C56" s="12">
        <v>121</v>
      </c>
      <c r="D56" s="12">
        <v>113</v>
      </c>
      <c r="E56" s="12">
        <v>130</v>
      </c>
      <c r="F56" s="12">
        <v>243</v>
      </c>
      <c r="H56" s="180"/>
      <c r="I56" s="3" t="s">
        <v>114</v>
      </c>
      <c r="J56" s="12">
        <v>91</v>
      </c>
      <c r="K56" s="12">
        <v>100</v>
      </c>
      <c r="L56" s="12">
        <v>97</v>
      </c>
      <c r="M56" s="12">
        <v>197</v>
      </c>
    </row>
    <row r="57" spans="1:13" x14ac:dyDescent="0.15">
      <c r="A57" s="186"/>
      <c r="B57" s="3" t="s">
        <v>413</v>
      </c>
      <c r="C57" s="12">
        <v>297</v>
      </c>
      <c r="D57" s="12">
        <v>303</v>
      </c>
      <c r="E57" s="12">
        <v>297</v>
      </c>
      <c r="F57" s="12">
        <v>600</v>
      </c>
      <c r="H57" s="180"/>
      <c r="I57" s="3" t="s">
        <v>116</v>
      </c>
      <c r="J57" s="12">
        <v>173</v>
      </c>
      <c r="K57" s="12">
        <v>167</v>
      </c>
      <c r="L57" s="12">
        <v>192</v>
      </c>
      <c r="M57" s="12">
        <v>359</v>
      </c>
    </row>
    <row r="58" spans="1:13" ht="13.5" customHeight="1" x14ac:dyDescent="0.15">
      <c r="A58" s="186"/>
      <c r="B58" s="3" t="s">
        <v>17</v>
      </c>
      <c r="C58" s="12">
        <v>186</v>
      </c>
      <c r="D58" s="12">
        <v>175</v>
      </c>
      <c r="E58" s="12">
        <v>197</v>
      </c>
      <c r="F58" s="12">
        <v>372</v>
      </c>
      <c r="H58" s="180"/>
      <c r="I58" s="3" t="s">
        <v>118</v>
      </c>
      <c r="J58" s="12">
        <v>53</v>
      </c>
      <c r="K58" s="12">
        <v>47</v>
      </c>
      <c r="L58" s="12">
        <v>60</v>
      </c>
      <c r="M58" s="12">
        <v>107</v>
      </c>
    </row>
    <row r="59" spans="1:13" x14ac:dyDescent="0.15">
      <c r="A59" s="186"/>
      <c r="B59" s="3" t="s">
        <v>20</v>
      </c>
      <c r="C59" s="12">
        <v>425</v>
      </c>
      <c r="D59" s="12">
        <v>401</v>
      </c>
      <c r="E59" s="12">
        <v>414</v>
      </c>
      <c r="F59" s="12">
        <v>815</v>
      </c>
      <c r="H59" s="180"/>
      <c r="I59" s="3" t="s">
        <v>119</v>
      </c>
      <c r="J59" s="12">
        <v>115</v>
      </c>
      <c r="K59" s="12">
        <v>104</v>
      </c>
      <c r="L59" s="12">
        <v>114</v>
      </c>
      <c r="M59" s="12">
        <v>218</v>
      </c>
    </row>
    <row r="60" spans="1:13" ht="13.5" customHeight="1" x14ac:dyDescent="0.15">
      <c r="A60" s="187"/>
      <c r="B60" s="161" t="s">
        <v>187</v>
      </c>
      <c r="C60" s="12">
        <f>SUM(C54:C59)</f>
        <v>1124</v>
      </c>
      <c r="D60" s="12">
        <f>SUM(D54:D59)</f>
        <v>1067</v>
      </c>
      <c r="E60" s="12">
        <f>SUM(E54:E59)</f>
        <v>1128</v>
      </c>
      <c r="F60" s="12">
        <f>SUM(F54:F59)</f>
        <v>2195</v>
      </c>
      <c r="H60" s="180"/>
      <c r="I60" s="3" t="s">
        <v>120</v>
      </c>
      <c r="J60" s="12">
        <v>379</v>
      </c>
      <c r="K60" s="12">
        <v>387</v>
      </c>
      <c r="L60" s="12">
        <v>440</v>
      </c>
      <c r="M60" s="12">
        <v>827</v>
      </c>
    </row>
    <row r="61" spans="1:13" ht="13.5" customHeight="1" x14ac:dyDescent="0.15">
      <c r="A61" s="11"/>
      <c r="H61" s="180"/>
      <c r="I61" s="3" t="s">
        <v>121</v>
      </c>
      <c r="J61" s="12">
        <v>217</v>
      </c>
      <c r="K61" s="12">
        <v>206</v>
      </c>
      <c r="L61" s="12">
        <v>233</v>
      </c>
      <c r="M61" s="12">
        <v>439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0"/>
      <c r="I62" s="3" t="s">
        <v>122</v>
      </c>
      <c r="J62" s="12">
        <v>88</v>
      </c>
      <c r="K62" s="12">
        <v>82</v>
      </c>
      <c r="L62" s="12">
        <v>91</v>
      </c>
      <c r="M62" s="12">
        <v>173</v>
      </c>
    </row>
    <row r="63" spans="1:13" ht="13.5" customHeight="1" x14ac:dyDescent="0.15">
      <c r="A63" s="185" t="s">
        <v>177</v>
      </c>
      <c r="B63" s="3" t="s">
        <v>25</v>
      </c>
      <c r="C63" s="21">
        <v>78</v>
      </c>
      <c r="D63" s="12">
        <v>63</v>
      </c>
      <c r="E63" s="12">
        <v>68</v>
      </c>
      <c r="F63" s="12">
        <v>131</v>
      </c>
      <c r="H63" s="180"/>
      <c r="I63" s="3" t="s">
        <v>123</v>
      </c>
      <c r="J63" s="12">
        <v>66</v>
      </c>
      <c r="K63" s="12">
        <v>69</v>
      </c>
      <c r="L63" s="12">
        <v>82</v>
      </c>
      <c r="M63" s="12">
        <v>151</v>
      </c>
    </row>
    <row r="64" spans="1:13" x14ac:dyDescent="0.15">
      <c r="A64" s="186"/>
      <c r="B64" s="3" t="s">
        <v>28</v>
      </c>
      <c r="C64" s="21">
        <v>54</v>
      </c>
      <c r="D64" s="12">
        <v>47</v>
      </c>
      <c r="E64" s="12">
        <v>56</v>
      </c>
      <c r="F64" s="12">
        <v>103</v>
      </c>
      <c r="H64" s="181"/>
      <c r="I64" s="161" t="s">
        <v>187</v>
      </c>
      <c r="J64" s="12">
        <f>SUM(J54:J63)</f>
        <v>1602</v>
      </c>
      <c r="K64" s="12">
        <f>SUM(K54:K63)</f>
        <v>1609</v>
      </c>
      <c r="L64" s="12">
        <f>SUM(L54:L63)</f>
        <v>1770</v>
      </c>
      <c r="M64" s="12">
        <f>SUM(M54:M63)</f>
        <v>3379</v>
      </c>
    </row>
    <row r="65" spans="1:13" x14ac:dyDescent="0.15">
      <c r="A65" s="186"/>
      <c r="B65" s="3" t="s">
        <v>31</v>
      </c>
      <c r="C65" s="21">
        <v>39</v>
      </c>
      <c r="D65" s="12">
        <v>36</v>
      </c>
      <c r="E65" s="12">
        <v>41</v>
      </c>
      <c r="F65" s="12">
        <v>77</v>
      </c>
    </row>
    <row r="66" spans="1:13" x14ac:dyDescent="0.15">
      <c r="A66" s="186"/>
      <c r="B66" s="3" t="s">
        <v>34</v>
      </c>
      <c r="C66" s="21">
        <v>23</v>
      </c>
      <c r="D66" s="12">
        <v>26</v>
      </c>
      <c r="E66" s="12">
        <v>23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86"/>
      <c r="B67" s="3" t="s">
        <v>37</v>
      </c>
      <c r="C67" s="21">
        <v>22</v>
      </c>
      <c r="D67" s="12">
        <v>19</v>
      </c>
      <c r="E67" s="12">
        <v>17</v>
      </c>
      <c r="F67" s="12">
        <v>36</v>
      </c>
      <c r="H67" s="179" t="s">
        <v>184</v>
      </c>
      <c r="I67" s="170" t="s">
        <v>124</v>
      </c>
      <c r="J67" s="163">
        <v>380</v>
      </c>
      <c r="K67" s="163">
        <v>357</v>
      </c>
      <c r="L67" s="163">
        <v>410</v>
      </c>
      <c r="M67" s="163">
        <v>767</v>
      </c>
    </row>
    <row r="68" spans="1:13" x14ac:dyDescent="0.15">
      <c r="A68" s="186"/>
      <c r="B68" s="3" t="s">
        <v>157</v>
      </c>
      <c r="C68" s="21">
        <v>115</v>
      </c>
      <c r="D68" s="12">
        <v>102</v>
      </c>
      <c r="E68" s="12">
        <v>104</v>
      </c>
      <c r="F68" s="12">
        <v>206</v>
      </c>
      <c r="H68" s="180"/>
      <c r="I68" s="3" t="s">
        <v>125</v>
      </c>
      <c r="J68" s="12">
        <v>123</v>
      </c>
      <c r="K68" s="12">
        <v>111</v>
      </c>
      <c r="L68" s="12">
        <v>112</v>
      </c>
      <c r="M68" s="12">
        <v>223</v>
      </c>
    </row>
    <row r="69" spans="1:13" x14ac:dyDescent="0.15">
      <c r="A69" s="186"/>
      <c r="B69" s="3" t="s">
        <v>44</v>
      </c>
      <c r="C69" s="21">
        <v>237</v>
      </c>
      <c r="D69" s="12">
        <v>247</v>
      </c>
      <c r="E69" s="12">
        <v>263</v>
      </c>
      <c r="F69" s="12">
        <v>510</v>
      </c>
      <c r="H69" s="180"/>
      <c r="I69" s="3" t="s">
        <v>126</v>
      </c>
      <c r="J69" s="12">
        <v>158</v>
      </c>
      <c r="K69" s="12">
        <v>136</v>
      </c>
      <c r="L69" s="12">
        <v>177</v>
      </c>
      <c r="M69" s="12">
        <v>313</v>
      </c>
    </row>
    <row r="70" spans="1:13" x14ac:dyDescent="0.15">
      <c r="A70" s="186"/>
      <c r="B70" s="3" t="s">
        <v>304</v>
      </c>
      <c r="C70" s="21">
        <v>114</v>
      </c>
      <c r="D70" s="12">
        <v>89</v>
      </c>
      <c r="E70" s="12">
        <v>118</v>
      </c>
      <c r="F70" s="12">
        <v>207</v>
      </c>
      <c r="H70" s="180"/>
      <c r="I70" s="3" t="s">
        <v>127</v>
      </c>
      <c r="J70" s="12">
        <v>143</v>
      </c>
      <c r="K70" s="12">
        <v>125</v>
      </c>
      <c r="L70" s="12">
        <v>152</v>
      </c>
      <c r="M70" s="12">
        <v>277</v>
      </c>
    </row>
    <row r="71" spans="1:13" x14ac:dyDescent="0.15">
      <c r="A71" s="186"/>
      <c r="B71" s="3" t="s">
        <v>305</v>
      </c>
      <c r="C71" s="22">
        <v>34</v>
      </c>
      <c r="D71" s="104">
        <v>42</v>
      </c>
      <c r="E71" s="104">
        <v>36</v>
      </c>
      <c r="F71" s="104">
        <v>78</v>
      </c>
      <c r="H71" s="180"/>
      <c r="I71" s="3" t="s">
        <v>128</v>
      </c>
      <c r="J71" s="12">
        <v>156</v>
      </c>
      <c r="K71" s="12">
        <v>151</v>
      </c>
      <c r="L71" s="12">
        <v>179</v>
      </c>
      <c r="M71" s="12">
        <v>330</v>
      </c>
    </row>
    <row r="72" spans="1:13" x14ac:dyDescent="0.15">
      <c r="A72" s="186"/>
      <c r="B72" s="3" t="s">
        <v>306</v>
      </c>
      <c r="C72" s="22">
        <v>31</v>
      </c>
      <c r="D72" s="104">
        <v>9</v>
      </c>
      <c r="E72" s="104">
        <v>22</v>
      </c>
      <c r="F72" s="104">
        <v>31</v>
      </c>
      <c r="H72" s="180"/>
      <c r="I72" s="3" t="s">
        <v>129</v>
      </c>
      <c r="J72" s="12">
        <v>222</v>
      </c>
      <c r="K72" s="12">
        <v>204</v>
      </c>
      <c r="L72" s="12">
        <v>210</v>
      </c>
      <c r="M72" s="12">
        <v>414</v>
      </c>
    </row>
    <row r="73" spans="1:13" x14ac:dyDescent="0.15">
      <c r="A73" s="187"/>
      <c r="B73" s="161" t="s">
        <v>187</v>
      </c>
      <c r="C73" s="12">
        <f>SUM(C63:C72)</f>
        <v>747</v>
      </c>
      <c r="D73" s="12">
        <f>SUM(D63:D72)</f>
        <v>680</v>
      </c>
      <c r="E73" s="12">
        <f>SUM(E63:E72)</f>
        <v>748</v>
      </c>
      <c r="F73" s="12">
        <f>SUM(F63:F72)</f>
        <v>1428</v>
      </c>
      <c r="H73" s="181"/>
      <c r="I73" s="161" t="s">
        <v>187</v>
      </c>
      <c r="J73" s="12">
        <f>SUM(J67:J72)</f>
        <v>1182</v>
      </c>
      <c r="K73" s="12">
        <f>SUM(K67:K72)</f>
        <v>1084</v>
      </c>
      <c r="L73" s="12">
        <f>SUM(L67:L72)</f>
        <v>1240</v>
      </c>
      <c r="M73" s="12">
        <f>SUM(M67:M72)</f>
        <v>2324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85" t="s">
        <v>178</v>
      </c>
      <c r="B76" s="156" t="s">
        <v>51</v>
      </c>
      <c r="C76" s="104">
        <v>791</v>
      </c>
      <c r="D76" s="104">
        <v>773</v>
      </c>
      <c r="E76" s="104">
        <v>868</v>
      </c>
      <c r="F76" s="104">
        <v>1641</v>
      </c>
      <c r="H76" s="179" t="s">
        <v>185</v>
      </c>
      <c r="I76" s="156" t="s">
        <v>130</v>
      </c>
      <c r="J76" s="104">
        <v>149</v>
      </c>
      <c r="K76" s="104">
        <v>141</v>
      </c>
      <c r="L76" s="104">
        <v>158</v>
      </c>
      <c r="M76" s="104">
        <v>299</v>
      </c>
    </row>
    <row r="77" spans="1:13" x14ac:dyDescent="0.15">
      <c r="A77" s="186"/>
      <c r="B77" s="156" t="s">
        <v>53</v>
      </c>
      <c r="C77" s="104">
        <v>234</v>
      </c>
      <c r="D77" s="104">
        <v>212</v>
      </c>
      <c r="E77" s="104">
        <v>243</v>
      </c>
      <c r="F77" s="104">
        <v>455</v>
      </c>
      <c r="H77" s="182"/>
      <c r="I77" s="156" t="s">
        <v>117</v>
      </c>
      <c r="J77" s="104">
        <v>298</v>
      </c>
      <c r="K77" s="104">
        <v>243</v>
      </c>
      <c r="L77" s="104">
        <v>302</v>
      </c>
      <c r="M77" s="104">
        <v>545</v>
      </c>
    </row>
    <row r="78" spans="1:13" ht="13.5" customHeight="1" x14ac:dyDescent="0.15">
      <c r="A78" s="186"/>
      <c r="B78" s="156" t="s">
        <v>55</v>
      </c>
      <c r="C78" s="104">
        <v>303</v>
      </c>
      <c r="D78" s="104">
        <v>222</v>
      </c>
      <c r="E78" s="104">
        <v>350</v>
      </c>
      <c r="F78" s="104">
        <v>572</v>
      </c>
      <c r="H78" s="182"/>
      <c r="I78" s="156" t="s">
        <v>109</v>
      </c>
      <c r="J78" s="104">
        <v>228</v>
      </c>
      <c r="K78" s="104">
        <v>198</v>
      </c>
      <c r="L78" s="104">
        <v>238</v>
      </c>
      <c r="M78" s="104">
        <v>436</v>
      </c>
    </row>
    <row r="79" spans="1:13" x14ac:dyDescent="0.15">
      <c r="A79" s="186"/>
      <c r="B79" s="156" t="s">
        <v>56</v>
      </c>
      <c r="C79" s="104">
        <v>391</v>
      </c>
      <c r="D79" s="104">
        <v>384</v>
      </c>
      <c r="E79" s="104">
        <v>454</v>
      </c>
      <c r="F79" s="104">
        <v>838</v>
      </c>
      <c r="H79" s="182"/>
      <c r="I79" s="168" t="s">
        <v>110</v>
      </c>
      <c r="J79" s="104">
        <v>406</v>
      </c>
      <c r="K79" s="104">
        <v>289</v>
      </c>
      <c r="L79" s="104">
        <v>373</v>
      </c>
      <c r="M79" s="104">
        <v>662</v>
      </c>
    </row>
    <row r="80" spans="1:13" x14ac:dyDescent="0.15">
      <c r="A80" s="186"/>
      <c r="B80" s="3" t="s">
        <v>59</v>
      </c>
      <c r="C80" s="165">
        <v>320</v>
      </c>
      <c r="D80" s="165">
        <v>301</v>
      </c>
      <c r="E80" s="165">
        <v>335</v>
      </c>
      <c r="F80" s="165">
        <v>636</v>
      </c>
      <c r="H80" s="182"/>
      <c r="I80" s="156" t="s">
        <v>113</v>
      </c>
      <c r="J80" s="104">
        <v>306</v>
      </c>
      <c r="K80" s="104">
        <v>283</v>
      </c>
      <c r="L80" s="104">
        <v>320</v>
      </c>
      <c r="M80" s="104">
        <v>603</v>
      </c>
    </row>
    <row r="81" spans="1:13" x14ac:dyDescent="0.15">
      <c r="A81" s="186"/>
      <c r="B81" s="3" t="s">
        <v>62</v>
      </c>
      <c r="C81" s="166">
        <v>621</v>
      </c>
      <c r="D81" s="166">
        <v>591</v>
      </c>
      <c r="E81" s="166">
        <v>675</v>
      </c>
      <c r="F81" s="166">
        <v>1266</v>
      </c>
      <c r="H81" s="182"/>
      <c r="I81" s="156" t="s">
        <v>115</v>
      </c>
      <c r="J81" s="104">
        <v>51</v>
      </c>
      <c r="K81" s="104">
        <v>38</v>
      </c>
      <c r="L81" s="104">
        <v>38</v>
      </c>
      <c r="M81" s="104">
        <v>76</v>
      </c>
    </row>
    <row r="82" spans="1:13" x14ac:dyDescent="0.15">
      <c r="A82" s="186"/>
      <c r="B82" s="3" t="s">
        <v>65</v>
      </c>
      <c r="C82" s="166">
        <v>15</v>
      </c>
      <c r="D82" s="166">
        <v>6</v>
      </c>
      <c r="E82" s="166">
        <v>11</v>
      </c>
      <c r="F82" s="166">
        <v>17</v>
      </c>
      <c r="H82" s="183"/>
      <c r="I82" s="169" t="s">
        <v>187</v>
      </c>
      <c r="J82" s="12">
        <f>SUM(J76:J81)</f>
        <v>1438</v>
      </c>
      <c r="K82" s="12">
        <f>SUM(K76:K81)</f>
        <v>1192</v>
      </c>
      <c r="L82" s="12">
        <f>SUM(L76:L81)</f>
        <v>1429</v>
      </c>
      <c r="M82" s="12">
        <f>SUM(M76:M81)</f>
        <v>2621</v>
      </c>
    </row>
    <row r="83" spans="1:13" x14ac:dyDescent="0.15">
      <c r="A83" s="186"/>
      <c r="B83" s="3" t="s">
        <v>68</v>
      </c>
      <c r="C83" s="166">
        <v>480</v>
      </c>
      <c r="D83" s="166">
        <v>590</v>
      </c>
      <c r="E83" s="166">
        <v>594</v>
      </c>
      <c r="F83" s="166">
        <v>1184</v>
      </c>
    </row>
    <row r="84" spans="1:13" x14ac:dyDescent="0.15">
      <c r="A84" s="186"/>
      <c r="B84" s="3" t="s">
        <v>73</v>
      </c>
      <c r="C84" s="166">
        <v>194</v>
      </c>
      <c r="D84" s="166">
        <v>185</v>
      </c>
      <c r="E84" s="166">
        <v>226</v>
      </c>
      <c r="F84" s="166">
        <v>411</v>
      </c>
    </row>
    <row r="85" spans="1:13" x14ac:dyDescent="0.15">
      <c r="A85" s="186"/>
      <c r="B85" s="3" t="s">
        <v>76</v>
      </c>
      <c r="C85" s="166">
        <v>401</v>
      </c>
      <c r="D85" s="166">
        <v>411</v>
      </c>
      <c r="E85" s="166">
        <v>485</v>
      </c>
      <c r="F85" s="166">
        <v>896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86"/>
      <c r="B86" s="3" t="s">
        <v>82</v>
      </c>
      <c r="C86" s="166">
        <v>139</v>
      </c>
      <c r="D86" s="166">
        <v>165</v>
      </c>
      <c r="E86" s="166">
        <v>183</v>
      </c>
      <c r="F86" s="166">
        <v>348</v>
      </c>
      <c r="I86" s="18" t="s">
        <v>196</v>
      </c>
      <c r="J86" s="12">
        <f>SUM(C28,C51,C60,C73,C90,C104,J24,J34,J51,J64,J73,J82)</f>
        <v>24049</v>
      </c>
      <c r="K86" s="12">
        <f>SUM(D28,D51,D60,D73,D90,D104,K24,K34,K51,K64,K73,K82)</f>
        <v>23108</v>
      </c>
      <c r="L86" s="12">
        <f>SUM(E28,E51,E60,E73,E90,E104,L24,L34,L51,L64,L73,L82)</f>
        <v>25698</v>
      </c>
      <c r="M86" s="12">
        <f>SUM(F28,F51,F60,F73,F90,F104,M24,M34,M51,M64,M73,M82)</f>
        <v>48806</v>
      </c>
    </row>
    <row r="87" spans="1:13" x14ac:dyDescent="0.15">
      <c r="A87" s="186"/>
      <c r="B87" s="3" t="s">
        <v>85</v>
      </c>
      <c r="C87" s="166">
        <v>235</v>
      </c>
      <c r="D87" s="166">
        <v>302</v>
      </c>
      <c r="E87" s="166">
        <v>280</v>
      </c>
      <c r="F87" s="166">
        <v>582</v>
      </c>
    </row>
    <row r="88" spans="1:13" x14ac:dyDescent="0.15">
      <c r="A88" s="186"/>
      <c r="B88" s="3" t="s">
        <v>194</v>
      </c>
      <c r="C88" s="166">
        <v>120</v>
      </c>
      <c r="D88" s="166">
        <v>62</v>
      </c>
      <c r="E88" s="166">
        <v>58</v>
      </c>
      <c r="F88" s="166">
        <v>120</v>
      </c>
    </row>
    <row r="89" spans="1:13" x14ac:dyDescent="0.15">
      <c r="A89" s="186"/>
      <c r="B89" s="3" t="s">
        <v>195</v>
      </c>
      <c r="C89" s="166">
        <v>11</v>
      </c>
      <c r="D89" s="166">
        <v>2</v>
      </c>
      <c r="E89" s="166">
        <v>9</v>
      </c>
      <c r="F89" s="166">
        <v>11</v>
      </c>
    </row>
    <row r="90" spans="1:13" x14ac:dyDescent="0.15">
      <c r="A90" s="187"/>
      <c r="B90" s="161" t="s">
        <v>187</v>
      </c>
      <c r="C90" s="166">
        <f>SUM(C76:C89)</f>
        <v>4255</v>
      </c>
      <c r="D90" s="166">
        <f>SUM(D76:D89)</f>
        <v>4206</v>
      </c>
      <c r="E90" s="166">
        <f>SUM(E76:E89)</f>
        <v>4771</v>
      </c>
      <c r="F90" s="166">
        <f>SUM(F76:F89)</f>
        <v>8977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85" t="s">
        <v>179</v>
      </c>
      <c r="B93" s="3" t="s">
        <v>94</v>
      </c>
      <c r="C93" s="104">
        <v>205</v>
      </c>
      <c r="D93" s="104">
        <v>211</v>
      </c>
      <c r="E93" s="104">
        <v>196</v>
      </c>
      <c r="F93" s="104">
        <v>407</v>
      </c>
    </row>
    <row r="94" spans="1:13" ht="13.5" customHeight="1" x14ac:dyDescent="0.15">
      <c r="A94" s="186"/>
      <c r="B94" s="3" t="s">
        <v>97</v>
      </c>
      <c r="C94" s="104">
        <v>214</v>
      </c>
      <c r="D94" s="104">
        <v>193</v>
      </c>
      <c r="E94" s="104">
        <v>245</v>
      </c>
      <c r="F94" s="104">
        <v>438</v>
      </c>
    </row>
    <row r="95" spans="1:13" x14ac:dyDescent="0.15">
      <c r="A95" s="186"/>
      <c r="B95" s="3" t="s">
        <v>100</v>
      </c>
      <c r="C95" s="104">
        <v>131</v>
      </c>
      <c r="D95" s="104">
        <v>135</v>
      </c>
      <c r="E95" s="104">
        <v>157</v>
      </c>
      <c r="F95" s="104">
        <v>292</v>
      </c>
    </row>
    <row r="96" spans="1:13" x14ac:dyDescent="0.15">
      <c r="A96" s="186"/>
      <c r="B96" s="3" t="s">
        <v>103</v>
      </c>
      <c r="C96" s="104">
        <v>136</v>
      </c>
      <c r="D96" s="104">
        <v>151</v>
      </c>
      <c r="E96" s="104">
        <v>162</v>
      </c>
      <c r="F96" s="104">
        <v>313</v>
      </c>
    </row>
    <row r="97" spans="1:6" x14ac:dyDescent="0.15">
      <c r="A97" s="186"/>
      <c r="B97" s="3" t="s">
        <v>140</v>
      </c>
      <c r="C97" s="104">
        <v>132</v>
      </c>
      <c r="D97" s="104">
        <v>147</v>
      </c>
      <c r="E97" s="104">
        <v>150</v>
      </c>
      <c r="F97" s="104">
        <v>297</v>
      </c>
    </row>
    <row r="98" spans="1:6" x14ac:dyDescent="0.15">
      <c r="A98" s="186"/>
      <c r="B98" s="3" t="s">
        <v>57</v>
      </c>
      <c r="C98" s="104">
        <v>119</v>
      </c>
      <c r="D98" s="104">
        <v>110</v>
      </c>
      <c r="E98" s="104">
        <v>115</v>
      </c>
      <c r="F98" s="104">
        <v>225</v>
      </c>
    </row>
    <row r="99" spans="1:6" ht="13.5" customHeight="1" x14ac:dyDescent="0.15">
      <c r="A99" s="186"/>
      <c r="B99" s="3" t="s">
        <v>60</v>
      </c>
      <c r="C99" s="104">
        <v>411</v>
      </c>
      <c r="D99" s="104">
        <v>419</v>
      </c>
      <c r="E99" s="104">
        <v>435</v>
      </c>
      <c r="F99" s="104">
        <v>854</v>
      </c>
    </row>
    <row r="100" spans="1:6" x14ac:dyDescent="0.15">
      <c r="A100" s="186"/>
      <c r="B100" s="3" t="s">
        <v>63</v>
      </c>
      <c r="C100" s="104">
        <v>335</v>
      </c>
      <c r="D100" s="104">
        <v>295</v>
      </c>
      <c r="E100" s="104">
        <v>344</v>
      </c>
      <c r="F100" s="104">
        <v>639</v>
      </c>
    </row>
    <row r="101" spans="1:6" x14ac:dyDescent="0.15">
      <c r="A101" s="186"/>
      <c r="B101" s="3" t="s">
        <v>66</v>
      </c>
      <c r="C101" s="104">
        <v>231</v>
      </c>
      <c r="D101" s="104">
        <v>300</v>
      </c>
      <c r="E101" s="104">
        <v>321</v>
      </c>
      <c r="F101" s="104">
        <v>621</v>
      </c>
    </row>
    <row r="102" spans="1:6" x14ac:dyDescent="0.15">
      <c r="A102" s="186"/>
      <c r="B102" s="3" t="s">
        <v>142</v>
      </c>
      <c r="C102" s="104">
        <v>135</v>
      </c>
      <c r="D102" s="104">
        <v>147</v>
      </c>
      <c r="E102" s="104">
        <v>156</v>
      </c>
      <c r="F102" s="104">
        <v>303</v>
      </c>
    </row>
    <row r="103" spans="1:6" x14ac:dyDescent="0.15">
      <c r="A103" s="186"/>
      <c r="B103" s="3" t="s">
        <v>71</v>
      </c>
      <c r="C103" s="166">
        <v>131</v>
      </c>
      <c r="D103" s="166">
        <v>122</v>
      </c>
      <c r="E103" s="166">
        <v>142</v>
      </c>
      <c r="F103" s="166">
        <v>264</v>
      </c>
    </row>
    <row r="104" spans="1:6" x14ac:dyDescent="0.15">
      <c r="A104" s="187"/>
      <c r="B104" s="161" t="s">
        <v>187</v>
      </c>
      <c r="C104" s="12">
        <f>SUM(C93:C103)</f>
        <v>2180</v>
      </c>
      <c r="D104" s="12">
        <f>SUM(D93:D103)</f>
        <v>2230</v>
      </c>
      <c r="E104" s="12">
        <f>SUM(E93:E103)</f>
        <v>2423</v>
      </c>
      <c r="F104" s="12">
        <f>SUM(F93:F103)</f>
        <v>4653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A93:A104"/>
    <mergeCell ref="A76:A90"/>
    <mergeCell ref="A63:A73"/>
    <mergeCell ref="A54:A60"/>
    <mergeCell ref="A10:A28"/>
    <mergeCell ref="A31:A51"/>
    <mergeCell ref="E1:G1"/>
    <mergeCell ref="H67:H73"/>
    <mergeCell ref="H76:H82"/>
    <mergeCell ref="H27:H34"/>
    <mergeCell ref="H37:H51"/>
    <mergeCell ref="H10:H24"/>
    <mergeCell ref="H54:H6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 t="str">
        <f>総人口・年齢階層別人口・地区別人口!D1</f>
        <v>令和7年3月31日現在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103</v>
      </c>
      <c r="C4" s="3">
        <v>125</v>
      </c>
      <c r="D4" s="3">
        <v>228</v>
      </c>
      <c r="E4" s="19">
        <v>25</v>
      </c>
      <c r="F4" s="3">
        <v>194</v>
      </c>
      <c r="G4" s="3">
        <v>181</v>
      </c>
      <c r="H4" s="3">
        <v>375</v>
      </c>
      <c r="I4" s="19">
        <v>50</v>
      </c>
      <c r="J4" s="3">
        <v>316</v>
      </c>
      <c r="K4" s="3">
        <v>353</v>
      </c>
      <c r="L4" s="3">
        <v>669</v>
      </c>
      <c r="M4" s="19">
        <v>75</v>
      </c>
      <c r="N4" s="3">
        <v>462</v>
      </c>
      <c r="O4" s="3">
        <v>532</v>
      </c>
      <c r="P4" s="3">
        <v>994</v>
      </c>
      <c r="Q4" s="19">
        <v>100</v>
      </c>
      <c r="R4" s="3">
        <v>5</v>
      </c>
      <c r="S4" s="3">
        <v>27</v>
      </c>
      <c r="T4" s="3">
        <v>32</v>
      </c>
    </row>
    <row r="5" spans="1:20" ht="15.6" customHeight="1" x14ac:dyDescent="0.15">
      <c r="A5" s="19">
        <v>1</v>
      </c>
      <c r="B5" s="3">
        <v>135</v>
      </c>
      <c r="C5" s="3">
        <v>133</v>
      </c>
      <c r="D5" s="3">
        <v>268</v>
      </c>
      <c r="E5" s="19">
        <v>26</v>
      </c>
      <c r="F5" s="3">
        <v>175</v>
      </c>
      <c r="G5" s="3">
        <v>174</v>
      </c>
      <c r="H5" s="3">
        <v>349</v>
      </c>
      <c r="I5" s="19">
        <v>51</v>
      </c>
      <c r="J5" s="3">
        <v>312</v>
      </c>
      <c r="K5" s="3">
        <v>347</v>
      </c>
      <c r="L5" s="3">
        <v>659</v>
      </c>
      <c r="M5" s="19">
        <v>76</v>
      </c>
      <c r="N5" s="3">
        <v>449</v>
      </c>
      <c r="O5" s="3">
        <v>554</v>
      </c>
      <c r="P5" s="3">
        <v>1003</v>
      </c>
      <c r="Q5" s="19">
        <v>101</v>
      </c>
      <c r="R5" s="3">
        <v>3</v>
      </c>
      <c r="S5" s="3">
        <v>18</v>
      </c>
      <c r="T5" s="3">
        <v>21</v>
      </c>
    </row>
    <row r="6" spans="1:20" ht="15.6" customHeight="1" x14ac:dyDescent="0.15">
      <c r="A6" s="19">
        <v>2</v>
      </c>
      <c r="B6" s="3">
        <v>161</v>
      </c>
      <c r="C6" s="3">
        <v>127</v>
      </c>
      <c r="D6" s="3">
        <v>288</v>
      </c>
      <c r="E6" s="19">
        <v>27</v>
      </c>
      <c r="F6" s="3">
        <v>174</v>
      </c>
      <c r="G6" s="3">
        <v>176</v>
      </c>
      <c r="H6" s="3">
        <v>350</v>
      </c>
      <c r="I6" s="19">
        <v>52</v>
      </c>
      <c r="J6" s="3">
        <v>331</v>
      </c>
      <c r="K6" s="3">
        <v>318</v>
      </c>
      <c r="L6" s="3">
        <v>649</v>
      </c>
      <c r="M6" s="19">
        <v>77</v>
      </c>
      <c r="N6" s="3">
        <v>422</v>
      </c>
      <c r="O6" s="3">
        <v>498</v>
      </c>
      <c r="P6" s="3">
        <v>920</v>
      </c>
      <c r="Q6" s="19">
        <v>102</v>
      </c>
      <c r="R6" s="3">
        <v>2</v>
      </c>
      <c r="S6" s="3">
        <v>12</v>
      </c>
      <c r="T6" s="3">
        <v>14</v>
      </c>
    </row>
    <row r="7" spans="1:20" ht="15.6" customHeight="1" x14ac:dyDescent="0.15">
      <c r="A7" s="19">
        <v>3</v>
      </c>
      <c r="B7" s="3">
        <v>166</v>
      </c>
      <c r="C7" s="3">
        <v>170</v>
      </c>
      <c r="D7" s="3">
        <v>336</v>
      </c>
      <c r="E7" s="19">
        <v>28</v>
      </c>
      <c r="F7" s="3">
        <v>210</v>
      </c>
      <c r="G7" s="3">
        <v>177</v>
      </c>
      <c r="H7" s="3">
        <v>387</v>
      </c>
      <c r="I7" s="19">
        <v>53</v>
      </c>
      <c r="J7" s="3">
        <v>323</v>
      </c>
      <c r="K7" s="3">
        <v>314</v>
      </c>
      <c r="L7" s="3">
        <v>637</v>
      </c>
      <c r="M7" s="19">
        <v>78</v>
      </c>
      <c r="N7" s="3">
        <v>324</v>
      </c>
      <c r="O7" s="3">
        <v>366</v>
      </c>
      <c r="P7" s="3">
        <v>690</v>
      </c>
      <c r="Q7" s="19">
        <v>103</v>
      </c>
      <c r="R7" s="3">
        <v>0</v>
      </c>
      <c r="S7" s="3">
        <v>8</v>
      </c>
      <c r="T7" s="3">
        <v>8</v>
      </c>
    </row>
    <row r="8" spans="1:20" ht="15.6" customHeight="1" x14ac:dyDescent="0.15">
      <c r="A8" s="19">
        <v>4</v>
      </c>
      <c r="B8" s="3">
        <v>177</v>
      </c>
      <c r="C8" s="3">
        <v>167</v>
      </c>
      <c r="D8" s="3">
        <v>344</v>
      </c>
      <c r="E8" s="19">
        <v>29</v>
      </c>
      <c r="F8" s="3">
        <v>191</v>
      </c>
      <c r="G8" s="3">
        <v>161</v>
      </c>
      <c r="H8" s="3">
        <v>352</v>
      </c>
      <c r="I8" s="19">
        <v>54</v>
      </c>
      <c r="J8" s="3">
        <v>299</v>
      </c>
      <c r="K8" s="3">
        <v>299</v>
      </c>
      <c r="L8" s="3">
        <v>598</v>
      </c>
      <c r="M8" s="19">
        <v>79</v>
      </c>
      <c r="N8" s="3">
        <v>168</v>
      </c>
      <c r="O8" s="3">
        <v>250</v>
      </c>
      <c r="P8" s="3">
        <v>418</v>
      </c>
      <c r="Q8" s="19">
        <v>104</v>
      </c>
      <c r="R8" s="3">
        <v>0</v>
      </c>
      <c r="S8" s="3">
        <v>7</v>
      </c>
      <c r="T8" s="3">
        <v>7</v>
      </c>
    </row>
    <row r="9" spans="1:20" ht="15.6" customHeight="1" x14ac:dyDescent="0.15">
      <c r="A9" s="19">
        <v>5</v>
      </c>
      <c r="B9" s="3">
        <v>173</v>
      </c>
      <c r="C9" s="3">
        <v>162</v>
      </c>
      <c r="D9" s="3">
        <v>335</v>
      </c>
      <c r="E9" s="19">
        <v>30</v>
      </c>
      <c r="F9" s="3">
        <v>189</v>
      </c>
      <c r="G9" s="3">
        <v>168</v>
      </c>
      <c r="H9" s="3">
        <v>357</v>
      </c>
      <c r="I9" s="19">
        <v>55</v>
      </c>
      <c r="J9" s="3">
        <v>301</v>
      </c>
      <c r="K9" s="3">
        <v>259</v>
      </c>
      <c r="L9" s="3">
        <v>560</v>
      </c>
      <c r="M9" s="19">
        <v>80</v>
      </c>
      <c r="N9" s="3">
        <v>247</v>
      </c>
      <c r="O9" s="3">
        <v>325</v>
      </c>
      <c r="P9" s="3">
        <v>572</v>
      </c>
      <c r="Q9" s="19">
        <v>105</v>
      </c>
      <c r="R9" s="3">
        <v>0</v>
      </c>
      <c r="S9" s="3">
        <v>1</v>
      </c>
      <c r="T9" s="3">
        <v>1</v>
      </c>
    </row>
    <row r="10" spans="1:20" ht="15.6" customHeight="1" x14ac:dyDescent="0.15">
      <c r="A10" s="19">
        <v>6</v>
      </c>
      <c r="B10" s="3">
        <v>202</v>
      </c>
      <c r="C10" s="3">
        <v>191</v>
      </c>
      <c r="D10" s="3">
        <v>393</v>
      </c>
      <c r="E10" s="19">
        <v>31</v>
      </c>
      <c r="F10" s="3">
        <v>188</v>
      </c>
      <c r="G10" s="3">
        <v>190</v>
      </c>
      <c r="H10" s="3">
        <v>378</v>
      </c>
      <c r="I10" s="19">
        <v>56</v>
      </c>
      <c r="J10" s="3">
        <v>264</v>
      </c>
      <c r="K10" s="3">
        <v>288</v>
      </c>
      <c r="L10" s="3">
        <v>552</v>
      </c>
      <c r="M10" s="19">
        <v>81</v>
      </c>
      <c r="N10" s="3">
        <v>238</v>
      </c>
      <c r="O10" s="3">
        <v>323</v>
      </c>
      <c r="P10" s="3">
        <v>561</v>
      </c>
      <c r="Q10" s="19">
        <v>106</v>
      </c>
      <c r="R10" s="3">
        <v>0</v>
      </c>
      <c r="S10" s="3">
        <v>2</v>
      </c>
      <c r="T10" s="3">
        <v>2</v>
      </c>
    </row>
    <row r="11" spans="1:20" ht="15.6" customHeight="1" x14ac:dyDescent="0.15">
      <c r="A11" s="19">
        <v>7</v>
      </c>
      <c r="B11" s="3">
        <v>217</v>
      </c>
      <c r="C11" s="3">
        <v>215</v>
      </c>
      <c r="D11" s="3">
        <v>432</v>
      </c>
      <c r="E11" s="19">
        <v>32</v>
      </c>
      <c r="F11" s="3">
        <v>214</v>
      </c>
      <c r="G11" s="3">
        <v>201</v>
      </c>
      <c r="H11" s="3">
        <v>415</v>
      </c>
      <c r="I11" s="19">
        <v>57</v>
      </c>
      <c r="J11" s="3">
        <v>284</v>
      </c>
      <c r="K11" s="3">
        <v>291</v>
      </c>
      <c r="L11" s="3">
        <v>575</v>
      </c>
      <c r="M11" s="19">
        <v>82</v>
      </c>
      <c r="N11" s="3">
        <v>210</v>
      </c>
      <c r="O11" s="3">
        <v>314</v>
      </c>
      <c r="P11" s="3">
        <v>524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206</v>
      </c>
      <c r="C12" s="3">
        <v>201</v>
      </c>
      <c r="D12" s="3">
        <v>407</v>
      </c>
      <c r="E12" s="19">
        <v>33</v>
      </c>
      <c r="F12" s="3">
        <v>183</v>
      </c>
      <c r="G12" s="3">
        <v>183</v>
      </c>
      <c r="H12" s="3">
        <v>366</v>
      </c>
      <c r="I12" s="19">
        <v>58</v>
      </c>
      <c r="J12" s="3">
        <v>226</v>
      </c>
      <c r="K12" s="3">
        <v>263</v>
      </c>
      <c r="L12" s="3">
        <v>489</v>
      </c>
      <c r="M12" s="19">
        <v>83</v>
      </c>
      <c r="N12" s="3">
        <v>230</v>
      </c>
      <c r="O12" s="3">
        <v>317</v>
      </c>
      <c r="P12" s="3">
        <v>547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214</v>
      </c>
      <c r="C13" s="3">
        <v>226</v>
      </c>
      <c r="D13" s="3">
        <v>440</v>
      </c>
      <c r="E13" s="19">
        <v>34</v>
      </c>
      <c r="F13" s="3">
        <v>201</v>
      </c>
      <c r="G13" s="3">
        <v>186</v>
      </c>
      <c r="H13" s="3">
        <v>387</v>
      </c>
      <c r="I13" s="19">
        <v>59</v>
      </c>
      <c r="J13" s="3">
        <v>238</v>
      </c>
      <c r="K13" s="3">
        <v>279</v>
      </c>
      <c r="L13" s="3">
        <v>517</v>
      </c>
      <c r="M13" s="19">
        <v>84</v>
      </c>
      <c r="N13" s="3">
        <v>211</v>
      </c>
      <c r="O13" s="3">
        <v>298</v>
      </c>
      <c r="P13" s="3">
        <v>509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240</v>
      </c>
      <c r="C14" s="3">
        <v>202</v>
      </c>
      <c r="D14" s="3">
        <v>442</v>
      </c>
      <c r="E14" s="19">
        <v>35</v>
      </c>
      <c r="F14" s="3">
        <v>210</v>
      </c>
      <c r="G14" s="3">
        <v>203</v>
      </c>
      <c r="H14" s="3">
        <v>413</v>
      </c>
      <c r="I14" s="19">
        <v>60</v>
      </c>
      <c r="J14" s="3">
        <v>252</v>
      </c>
      <c r="K14" s="3">
        <v>282</v>
      </c>
      <c r="L14" s="3">
        <v>534</v>
      </c>
      <c r="M14" s="19">
        <v>85</v>
      </c>
      <c r="N14" s="3">
        <v>155</v>
      </c>
      <c r="O14" s="3">
        <v>301</v>
      </c>
      <c r="P14" s="3">
        <v>456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195</v>
      </c>
      <c r="C15" s="3">
        <v>213</v>
      </c>
      <c r="D15" s="3">
        <v>408</v>
      </c>
      <c r="E15" s="19">
        <v>36</v>
      </c>
      <c r="F15" s="3">
        <v>224</v>
      </c>
      <c r="G15" s="3">
        <v>223</v>
      </c>
      <c r="H15" s="3">
        <v>447</v>
      </c>
      <c r="I15" s="19">
        <v>61</v>
      </c>
      <c r="J15" s="3">
        <v>263</v>
      </c>
      <c r="K15" s="3">
        <v>285</v>
      </c>
      <c r="L15" s="3">
        <v>548</v>
      </c>
      <c r="M15" s="19">
        <v>86</v>
      </c>
      <c r="N15" s="3">
        <v>154</v>
      </c>
      <c r="O15" s="3">
        <v>267</v>
      </c>
      <c r="P15" s="3">
        <v>421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234</v>
      </c>
      <c r="C16" s="3">
        <v>241</v>
      </c>
      <c r="D16" s="3">
        <v>475</v>
      </c>
      <c r="E16" s="19">
        <v>37</v>
      </c>
      <c r="F16" s="3">
        <v>235</v>
      </c>
      <c r="G16" s="3">
        <v>238</v>
      </c>
      <c r="H16" s="3">
        <v>473</v>
      </c>
      <c r="I16" s="19">
        <v>62</v>
      </c>
      <c r="J16" s="3">
        <v>258</v>
      </c>
      <c r="K16" s="3">
        <v>291</v>
      </c>
      <c r="L16" s="3">
        <v>549</v>
      </c>
      <c r="M16" s="19">
        <v>87</v>
      </c>
      <c r="N16" s="3">
        <v>161</v>
      </c>
      <c r="O16" s="3">
        <v>261</v>
      </c>
      <c r="P16" s="3">
        <v>422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231</v>
      </c>
      <c r="C17" s="3">
        <v>240</v>
      </c>
      <c r="D17" s="3">
        <v>471</v>
      </c>
      <c r="E17" s="19">
        <v>38</v>
      </c>
      <c r="F17" s="3">
        <v>251</v>
      </c>
      <c r="G17" s="3">
        <v>226</v>
      </c>
      <c r="H17" s="3">
        <v>477</v>
      </c>
      <c r="I17" s="19">
        <v>63</v>
      </c>
      <c r="J17" s="3">
        <v>283</v>
      </c>
      <c r="K17" s="3">
        <v>301</v>
      </c>
      <c r="L17" s="3">
        <v>584</v>
      </c>
      <c r="M17" s="19">
        <v>88</v>
      </c>
      <c r="N17" s="3">
        <v>137</v>
      </c>
      <c r="O17" s="3">
        <v>241</v>
      </c>
      <c r="P17" s="3">
        <v>378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227</v>
      </c>
      <c r="C18" s="3">
        <v>233</v>
      </c>
      <c r="D18" s="3">
        <v>460</v>
      </c>
      <c r="E18" s="19">
        <v>39</v>
      </c>
      <c r="F18" s="3">
        <v>275</v>
      </c>
      <c r="G18" s="3">
        <v>263</v>
      </c>
      <c r="H18" s="3">
        <v>538</v>
      </c>
      <c r="I18" s="19">
        <v>64</v>
      </c>
      <c r="J18" s="3">
        <v>264</v>
      </c>
      <c r="K18" s="3">
        <v>327</v>
      </c>
      <c r="L18" s="3">
        <v>591</v>
      </c>
      <c r="M18" s="19">
        <v>89</v>
      </c>
      <c r="N18" s="3">
        <v>103</v>
      </c>
      <c r="O18" s="3">
        <v>229</v>
      </c>
      <c r="P18" s="3">
        <v>332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265</v>
      </c>
      <c r="C19" s="3">
        <v>212</v>
      </c>
      <c r="D19" s="3">
        <v>477</v>
      </c>
      <c r="E19" s="19">
        <v>40</v>
      </c>
      <c r="F19" s="3">
        <v>281</v>
      </c>
      <c r="G19" s="3">
        <v>282</v>
      </c>
      <c r="H19" s="3">
        <v>563</v>
      </c>
      <c r="I19" s="19">
        <v>65</v>
      </c>
      <c r="J19" s="3">
        <v>307</v>
      </c>
      <c r="K19" s="3">
        <v>340</v>
      </c>
      <c r="L19" s="3">
        <v>647</v>
      </c>
      <c r="M19" s="19">
        <v>90</v>
      </c>
      <c r="N19" s="3">
        <v>88</v>
      </c>
      <c r="O19" s="3">
        <v>189</v>
      </c>
      <c r="P19" s="3">
        <v>277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227</v>
      </c>
      <c r="C20" s="3">
        <v>224</v>
      </c>
      <c r="D20" s="3">
        <v>451</v>
      </c>
      <c r="E20" s="19">
        <v>41</v>
      </c>
      <c r="F20" s="3">
        <v>300</v>
      </c>
      <c r="G20" s="3">
        <v>288</v>
      </c>
      <c r="H20" s="3">
        <v>588</v>
      </c>
      <c r="I20" s="19">
        <v>66</v>
      </c>
      <c r="J20" s="3">
        <v>318</v>
      </c>
      <c r="K20" s="3">
        <v>379</v>
      </c>
      <c r="L20" s="3">
        <v>697</v>
      </c>
      <c r="M20" s="19">
        <v>91</v>
      </c>
      <c r="N20" s="3">
        <v>59</v>
      </c>
      <c r="O20" s="3">
        <v>184</v>
      </c>
      <c r="P20" s="3">
        <v>243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285</v>
      </c>
      <c r="C21" s="3">
        <v>193</v>
      </c>
      <c r="D21" s="3">
        <v>478</v>
      </c>
      <c r="E21" s="19">
        <v>42</v>
      </c>
      <c r="F21" s="3">
        <v>299</v>
      </c>
      <c r="G21" s="3">
        <v>281</v>
      </c>
      <c r="H21" s="3">
        <v>580</v>
      </c>
      <c r="I21" s="19">
        <v>67</v>
      </c>
      <c r="J21" s="3">
        <v>280</v>
      </c>
      <c r="K21" s="3">
        <v>345</v>
      </c>
      <c r="L21" s="3">
        <v>625</v>
      </c>
      <c r="M21" s="19">
        <v>92</v>
      </c>
      <c r="N21" s="3">
        <v>53</v>
      </c>
      <c r="O21" s="3">
        <v>173</v>
      </c>
      <c r="P21" s="3">
        <v>226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201</v>
      </c>
      <c r="C22" s="3">
        <v>216</v>
      </c>
      <c r="D22" s="3">
        <v>417</v>
      </c>
      <c r="E22" s="19">
        <v>43</v>
      </c>
      <c r="F22" s="3">
        <v>289</v>
      </c>
      <c r="G22" s="3">
        <v>278</v>
      </c>
      <c r="H22" s="3">
        <v>567</v>
      </c>
      <c r="I22" s="19">
        <v>68</v>
      </c>
      <c r="J22" s="3">
        <v>326</v>
      </c>
      <c r="K22" s="3">
        <v>362</v>
      </c>
      <c r="L22" s="3">
        <v>688</v>
      </c>
      <c r="M22" s="19">
        <v>93</v>
      </c>
      <c r="N22" s="3">
        <v>46</v>
      </c>
      <c r="O22" s="3">
        <v>148</v>
      </c>
      <c r="P22" s="3">
        <v>194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202</v>
      </c>
      <c r="C23" s="3">
        <v>208</v>
      </c>
      <c r="D23" s="3">
        <v>410</v>
      </c>
      <c r="E23" s="19">
        <v>44</v>
      </c>
      <c r="F23" s="3">
        <v>293</v>
      </c>
      <c r="G23" s="3">
        <v>295</v>
      </c>
      <c r="H23" s="3">
        <v>588</v>
      </c>
      <c r="I23" s="19">
        <v>69</v>
      </c>
      <c r="J23" s="3">
        <v>380</v>
      </c>
      <c r="K23" s="3">
        <v>417</v>
      </c>
      <c r="L23" s="3">
        <v>797</v>
      </c>
      <c r="M23" s="19">
        <v>94</v>
      </c>
      <c r="N23" s="3">
        <v>41</v>
      </c>
      <c r="O23" s="3">
        <v>115</v>
      </c>
      <c r="P23" s="3">
        <v>156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206</v>
      </c>
      <c r="C24" s="3">
        <v>187</v>
      </c>
      <c r="D24" s="3">
        <v>393</v>
      </c>
      <c r="E24" s="19">
        <v>45</v>
      </c>
      <c r="F24" s="3">
        <v>333</v>
      </c>
      <c r="G24" s="3">
        <v>307</v>
      </c>
      <c r="H24" s="3">
        <v>640</v>
      </c>
      <c r="I24" s="19">
        <v>70</v>
      </c>
      <c r="J24" s="3">
        <v>330</v>
      </c>
      <c r="K24" s="3">
        <v>369</v>
      </c>
      <c r="L24" s="3">
        <v>699</v>
      </c>
      <c r="M24" s="19">
        <v>95</v>
      </c>
      <c r="N24" s="3">
        <v>22</v>
      </c>
      <c r="O24" s="3">
        <v>97</v>
      </c>
      <c r="P24" s="3">
        <v>119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200</v>
      </c>
      <c r="C25" s="3">
        <v>185</v>
      </c>
      <c r="D25" s="3">
        <v>385</v>
      </c>
      <c r="E25" s="19">
        <v>46</v>
      </c>
      <c r="F25" s="3">
        <v>339</v>
      </c>
      <c r="G25" s="3">
        <v>329</v>
      </c>
      <c r="H25" s="3">
        <v>668</v>
      </c>
      <c r="I25" s="19">
        <v>71</v>
      </c>
      <c r="J25" s="3">
        <v>363</v>
      </c>
      <c r="K25" s="3">
        <v>459</v>
      </c>
      <c r="L25" s="3">
        <v>822</v>
      </c>
      <c r="M25" s="19">
        <v>96</v>
      </c>
      <c r="N25" s="3">
        <v>23</v>
      </c>
      <c r="O25" s="3">
        <v>81</v>
      </c>
      <c r="P25" s="3">
        <v>104</v>
      </c>
    </row>
    <row r="26" spans="1:24" ht="15.6" customHeight="1" x14ac:dyDescent="0.15">
      <c r="A26" s="19">
        <v>22</v>
      </c>
      <c r="B26" s="3">
        <v>176</v>
      </c>
      <c r="C26" s="3">
        <v>173</v>
      </c>
      <c r="D26" s="3">
        <v>349</v>
      </c>
      <c r="E26" s="19">
        <v>47</v>
      </c>
      <c r="F26" s="3">
        <v>344</v>
      </c>
      <c r="G26" s="3">
        <v>333</v>
      </c>
      <c r="H26" s="3">
        <v>677</v>
      </c>
      <c r="I26" s="19">
        <v>72</v>
      </c>
      <c r="J26" s="3">
        <v>439</v>
      </c>
      <c r="K26" s="3">
        <v>465</v>
      </c>
      <c r="L26" s="3">
        <v>904</v>
      </c>
      <c r="M26" s="19">
        <v>97</v>
      </c>
      <c r="N26" s="3">
        <v>8</v>
      </c>
      <c r="O26" s="3">
        <v>68</v>
      </c>
      <c r="P26" s="3">
        <v>76</v>
      </c>
    </row>
    <row r="27" spans="1:24" ht="15.6" customHeight="1" x14ac:dyDescent="0.15">
      <c r="A27" s="19">
        <v>23</v>
      </c>
      <c r="B27" s="3">
        <v>152</v>
      </c>
      <c r="C27" s="3">
        <v>164</v>
      </c>
      <c r="D27" s="3">
        <v>316</v>
      </c>
      <c r="E27" s="19">
        <v>48</v>
      </c>
      <c r="F27" s="3">
        <v>337</v>
      </c>
      <c r="G27" s="3">
        <v>327</v>
      </c>
      <c r="H27" s="3">
        <v>664</v>
      </c>
      <c r="I27" s="19">
        <v>73</v>
      </c>
      <c r="J27" s="3">
        <v>426</v>
      </c>
      <c r="K27" s="3">
        <v>499</v>
      </c>
      <c r="L27" s="3">
        <v>925</v>
      </c>
      <c r="M27" s="19">
        <v>98</v>
      </c>
      <c r="N27" s="3">
        <v>5</v>
      </c>
      <c r="O27" s="3">
        <v>42</v>
      </c>
      <c r="P27" s="3">
        <v>47</v>
      </c>
    </row>
    <row r="28" spans="1:24" ht="15.6" customHeight="1" x14ac:dyDescent="0.15">
      <c r="A28" s="19">
        <v>24</v>
      </c>
      <c r="B28" s="3">
        <v>176</v>
      </c>
      <c r="C28" s="3">
        <v>187</v>
      </c>
      <c r="D28" s="3">
        <v>363</v>
      </c>
      <c r="E28" s="19">
        <v>49</v>
      </c>
      <c r="F28" s="3">
        <v>344</v>
      </c>
      <c r="G28" s="3">
        <v>324</v>
      </c>
      <c r="H28" s="3">
        <v>668</v>
      </c>
      <c r="I28" s="19">
        <v>74</v>
      </c>
      <c r="J28" s="3">
        <v>451</v>
      </c>
      <c r="K28" s="3">
        <v>494</v>
      </c>
      <c r="L28" s="3">
        <v>945</v>
      </c>
      <c r="M28" s="19">
        <v>99</v>
      </c>
      <c r="N28" s="3">
        <v>4</v>
      </c>
      <c r="O28" s="3">
        <v>35</v>
      </c>
      <c r="P28" s="3">
        <v>39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24049</v>
      </c>
      <c r="P32" s="12">
        <f>SUM(B4:B28,F4:F28,J4:J28,N4:N28,R4:R24)</f>
        <v>23108</v>
      </c>
      <c r="Q32" s="12">
        <f>SUM(C4:C28,G4:G28,K4:K28,O4:O28,S4:S24)</f>
        <v>25698</v>
      </c>
      <c r="R32" s="12">
        <f>SUM(D4:D28,H4:H28,L4:L28,P4:P28,T4:T24)</f>
        <v>48806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90"/>
  <sheetViews>
    <sheetView zoomScale="98" zoomScaleNormal="98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 t="str">
        <f>総人口・年齢階層別人口・地区別人口!D1</f>
        <v>令和7年3月31日現在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421</v>
      </c>
      <c r="B5" s="74">
        <v>24049</v>
      </c>
      <c r="C5" s="63">
        <v>25</v>
      </c>
      <c r="D5" s="75"/>
      <c r="E5" s="76">
        <v>23108</v>
      </c>
      <c r="F5" s="55">
        <v>-88</v>
      </c>
      <c r="G5" s="77">
        <v>25698</v>
      </c>
      <c r="H5" s="59">
        <v>-79</v>
      </c>
      <c r="I5" s="77">
        <v>48806</v>
      </c>
      <c r="J5" s="63">
        <v>-167</v>
      </c>
      <c r="L5" s="150">
        <v>15</v>
      </c>
      <c r="M5" s="134">
        <v>-2</v>
      </c>
      <c r="N5" s="151">
        <v>71</v>
      </c>
      <c r="O5" s="55">
        <v>-1</v>
      </c>
      <c r="P5" s="55">
        <v>-56</v>
      </c>
      <c r="Q5" s="152">
        <v>255</v>
      </c>
      <c r="R5" s="59">
        <v>140</v>
      </c>
      <c r="S5" s="151">
        <v>366</v>
      </c>
      <c r="T5" s="59">
        <v>285</v>
      </c>
      <c r="U5" s="63">
        <v>-111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33">
        <v>24092</v>
      </c>
      <c r="C170" s="61">
        <f t="shared" ref="C170" si="163">SUM(B170-B169)</f>
        <v>-5</v>
      </c>
      <c r="D170" s="64"/>
      <c r="E170" s="33">
        <v>23376</v>
      </c>
      <c r="F170" s="53">
        <f t="shared" ref="F170" si="164">SUM(E170-E169)</f>
        <v>9</v>
      </c>
      <c r="G170" s="32">
        <v>25958</v>
      </c>
      <c r="H170" s="57">
        <f t="shared" ref="H170" si="165">SUM(G170-G169)</f>
        <v>-17</v>
      </c>
      <c r="I170" s="32">
        <v>49334</v>
      </c>
      <c r="J170" s="61">
        <f t="shared" ref="J170" si="166">SUM(I170-I169)</f>
        <v>-8</v>
      </c>
      <c r="L170" s="33">
        <v>30</v>
      </c>
      <c r="M170" s="53">
        <f t="shared" ref="M170" si="167">SUM(L170-L169)</f>
        <v>14</v>
      </c>
      <c r="N170" s="53">
        <v>68</v>
      </c>
      <c r="O170" s="53">
        <f t="shared" ref="O170" si="168">SUM(N170-N169)</f>
        <v>1</v>
      </c>
      <c r="P170" s="53">
        <f t="shared" ref="P170" si="169">L170-N170</f>
        <v>-38</v>
      </c>
      <c r="Q170" s="53">
        <v>119</v>
      </c>
      <c r="R170" s="53">
        <f t="shared" ref="R170" si="170">SUM(Q170-Q169)</f>
        <v>-13</v>
      </c>
      <c r="S170" s="32">
        <v>89</v>
      </c>
      <c r="T170" s="53">
        <f t="shared" ref="T170" si="171">SUM(S170-S169)</f>
        <v>-7</v>
      </c>
      <c r="U170" s="61">
        <f t="shared" ref="U170" si="172">Q170-S170</f>
        <v>30</v>
      </c>
    </row>
    <row r="171" spans="1:21" x14ac:dyDescent="0.15">
      <c r="A171" s="85" t="s">
        <v>408</v>
      </c>
      <c r="B171" s="33">
        <v>24087</v>
      </c>
      <c r="C171" s="61">
        <f t="shared" ref="C171" si="173">SUM(B171-B170)</f>
        <v>-5</v>
      </c>
      <c r="D171" s="64"/>
      <c r="E171" s="33">
        <v>23326</v>
      </c>
      <c r="F171" s="53">
        <f t="shared" ref="F171" si="174">SUM(E171-E170)</f>
        <v>-50</v>
      </c>
      <c r="G171" s="32">
        <v>25967</v>
      </c>
      <c r="H171" s="57">
        <f t="shared" ref="H171" si="175">SUM(G171-G170)</f>
        <v>9</v>
      </c>
      <c r="I171" s="32">
        <v>49293</v>
      </c>
      <c r="J171" s="61">
        <f t="shared" ref="J171" si="176">SUM(I171-I170)</f>
        <v>-41</v>
      </c>
      <c r="L171" s="33">
        <v>25</v>
      </c>
      <c r="M171" s="53">
        <f t="shared" ref="M171" si="177">SUM(L171-L170)</f>
        <v>-5</v>
      </c>
      <c r="N171" s="53">
        <v>73</v>
      </c>
      <c r="O171" s="53">
        <f t="shared" ref="O171" si="178">SUM(N171-N170)</f>
        <v>5</v>
      </c>
      <c r="P171" s="53">
        <f t="shared" ref="P171" si="179">L171-N171</f>
        <v>-48</v>
      </c>
      <c r="Q171" s="53">
        <v>104</v>
      </c>
      <c r="R171" s="53">
        <f t="shared" ref="R171" si="180">SUM(Q171-Q170)</f>
        <v>-15</v>
      </c>
      <c r="S171" s="32">
        <v>97</v>
      </c>
      <c r="T171" s="53">
        <f t="shared" ref="T171" si="181">SUM(S171-S170)</f>
        <v>8</v>
      </c>
      <c r="U171" s="61">
        <f t="shared" ref="U171" si="182">Q171-S171</f>
        <v>7</v>
      </c>
    </row>
    <row r="172" spans="1:21" x14ac:dyDescent="0.15">
      <c r="A172" s="85" t="s">
        <v>409</v>
      </c>
      <c r="B172" s="33">
        <v>24079</v>
      </c>
      <c r="C172" s="61">
        <f t="shared" ref="C172" si="183">SUM(B172-B171)</f>
        <v>-8</v>
      </c>
      <c r="D172" s="64"/>
      <c r="E172" s="33">
        <v>23312</v>
      </c>
      <c r="F172" s="53">
        <f t="shared" ref="F172" si="184">SUM(E172-E171)</f>
        <v>-14</v>
      </c>
      <c r="G172" s="32">
        <v>25930</v>
      </c>
      <c r="H172" s="57">
        <f t="shared" ref="H172" si="185">SUM(G172-G171)</f>
        <v>-37</v>
      </c>
      <c r="I172" s="32">
        <v>49242</v>
      </c>
      <c r="J172" s="61">
        <f t="shared" ref="J172" si="186">SUM(I172-I171)</f>
        <v>-51</v>
      </c>
      <c r="L172" s="33">
        <v>19</v>
      </c>
      <c r="M172" s="53">
        <f t="shared" ref="M172" si="187">SUM(L172-L171)</f>
        <v>-6</v>
      </c>
      <c r="N172" s="53">
        <v>48</v>
      </c>
      <c r="O172" s="53">
        <f t="shared" ref="O172" si="188">SUM(N172-N171)</f>
        <v>-25</v>
      </c>
      <c r="P172" s="53">
        <f t="shared" ref="P172" si="189">L172-N172</f>
        <v>-29</v>
      </c>
      <c r="Q172" s="53">
        <v>90</v>
      </c>
      <c r="R172" s="53">
        <f t="shared" ref="R172" si="190">SUM(Q172-Q171)</f>
        <v>-14</v>
      </c>
      <c r="S172" s="32">
        <v>112</v>
      </c>
      <c r="T172" s="53">
        <f t="shared" ref="T172" si="191">SUM(S172-S171)</f>
        <v>15</v>
      </c>
      <c r="U172" s="61">
        <f t="shared" ref="U172" si="192">Q172-S172</f>
        <v>-22</v>
      </c>
    </row>
    <row r="173" spans="1:21" x14ac:dyDescent="0.15">
      <c r="A173" s="85" t="s">
        <v>410</v>
      </c>
      <c r="B173" s="33">
        <v>24032</v>
      </c>
      <c r="C173" s="61">
        <f t="shared" ref="C173" si="193">SUM(B173-B172)</f>
        <v>-47</v>
      </c>
      <c r="D173" s="64"/>
      <c r="E173" s="33">
        <v>23268</v>
      </c>
      <c r="F173" s="53">
        <f t="shared" ref="F173" si="194">SUM(E173-E172)</f>
        <v>-44</v>
      </c>
      <c r="G173" s="32">
        <v>25881</v>
      </c>
      <c r="H173" s="57">
        <f t="shared" ref="H173" si="195">SUM(G173-G172)</f>
        <v>-49</v>
      </c>
      <c r="I173" s="32">
        <v>49149</v>
      </c>
      <c r="J173" s="61">
        <f t="shared" ref="J173" si="196">SUM(I173-I172)</f>
        <v>-93</v>
      </c>
      <c r="L173" s="33">
        <v>19</v>
      </c>
      <c r="M173" s="53">
        <f t="shared" ref="M173" si="197">SUM(L173-L172)</f>
        <v>0</v>
      </c>
      <c r="N173" s="53">
        <v>65</v>
      </c>
      <c r="O173" s="53">
        <f t="shared" ref="O173" si="198">SUM(N173-N172)</f>
        <v>17</v>
      </c>
      <c r="P173" s="53">
        <f t="shared" ref="P173" si="199">L173-N173</f>
        <v>-46</v>
      </c>
      <c r="Q173" s="53">
        <v>77</v>
      </c>
      <c r="R173" s="53">
        <f t="shared" ref="R173" si="200">SUM(Q173-Q172)</f>
        <v>-13</v>
      </c>
      <c r="S173" s="32">
        <v>124</v>
      </c>
      <c r="T173" s="53">
        <f t="shared" ref="T173" si="201">SUM(S173-S172)</f>
        <v>12</v>
      </c>
      <c r="U173" s="61">
        <f t="shared" ref="U173" si="202">Q173-S173</f>
        <v>-47</v>
      </c>
    </row>
    <row r="174" spans="1:21" x14ac:dyDescent="0.15">
      <c r="A174" s="85" t="s">
        <v>411</v>
      </c>
      <c r="B174" s="33">
        <v>24024</v>
      </c>
      <c r="C174" s="61">
        <f t="shared" ref="C174" si="203">SUM(B174-B173)</f>
        <v>-8</v>
      </c>
      <c r="D174" s="64"/>
      <c r="E174" s="33">
        <v>23242</v>
      </c>
      <c r="F174" s="53">
        <f t="shared" ref="F174" si="204">SUM(E174-E173)</f>
        <v>-26</v>
      </c>
      <c r="G174" s="32">
        <v>25854</v>
      </c>
      <c r="H174" s="57">
        <f t="shared" ref="H174" si="205">SUM(G174-G173)</f>
        <v>-27</v>
      </c>
      <c r="I174" s="32">
        <v>49096</v>
      </c>
      <c r="J174" s="61">
        <f t="shared" ref="J174" si="206">SUM(I174-I173)</f>
        <v>-53</v>
      </c>
      <c r="L174" s="33">
        <v>17</v>
      </c>
      <c r="M174" s="53">
        <f t="shared" ref="M174" si="207">SUM(L174-L173)</f>
        <v>-2</v>
      </c>
      <c r="N174" s="53">
        <v>60</v>
      </c>
      <c r="O174" s="53">
        <f t="shared" ref="O174" si="208">SUM(N174-N173)</f>
        <v>-5</v>
      </c>
      <c r="P174" s="53">
        <f t="shared" ref="P174" si="209">L174-N174</f>
        <v>-43</v>
      </c>
      <c r="Q174" s="53">
        <v>75</v>
      </c>
      <c r="R174" s="53">
        <f t="shared" ref="R174" si="210">SUM(Q174-Q173)</f>
        <v>-2</v>
      </c>
      <c r="S174" s="32">
        <v>85</v>
      </c>
      <c r="T174" s="53">
        <f t="shared" ref="T174" si="211">SUM(S174-S173)</f>
        <v>-39</v>
      </c>
      <c r="U174" s="61">
        <f t="shared" ref="U174" si="212">Q174-S174</f>
        <v>-10</v>
      </c>
    </row>
    <row r="175" spans="1:21" ht="15" customHeight="1" thickBot="1" x14ac:dyDescent="0.2">
      <c r="A175" s="40" t="s">
        <v>412</v>
      </c>
      <c r="B175" s="45">
        <v>24017</v>
      </c>
      <c r="C175" s="63">
        <f t="shared" ref="C175:C176" si="213">SUM(B175-B174)</f>
        <v>-7</v>
      </c>
      <c r="D175" s="102"/>
      <c r="E175" s="41">
        <v>23227</v>
      </c>
      <c r="F175" s="55">
        <f t="shared" ref="F175:F176" si="214">SUM(E175-E174)</f>
        <v>-15</v>
      </c>
      <c r="G175" s="42">
        <v>25810</v>
      </c>
      <c r="H175" s="59">
        <f t="shared" ref="H175:H176" si="215">SUM(G175-G174)</f>
        <v>-44</v>
      </c>
      <c r="I175" s="42">
        <v>49037</v>
      </c>
      <c r="J175" s="63">
        <f t="shared" ref="J175:J176" si="216">SUM(I175-I174)</f>
        <v>-59</v>
      </c>
      <c r="L175" s="41">
        <v>15</v>
      </c>
      <c r="M175" s="55">
        <f t="shared" ref="M175:M176" si="217">SUM(L175-L174)</f>
        <v>-2</v>
      </c>
      <c r="N175" s="55">
        <v>64</v>
      </c>
      <c r="O175" s="55">
        <f t="shared" ref="O175:O176" si="218">SUM(N175-N174)</f>
        <v>4</v>
      </c>
      <c r="P175" s="55">
        <f t="shared" ref="P175:P176" si="219">L175-N175</f>
        <v>-49</v>
      </c>
      <c r="Q175" s="55">
        <v>85</v>
      </c>
      <c r="R175" s="55">
        <f t="shared" ref="R175:R176" si="220">SUM(Q175-Q174)</f>
        <v>10</v>
      </c>
      <c r="S175" s="42">
        <v>95</v>
      </c>
      <c r="T175" s="55">
        <f t="shared" ref="T175:T176" si="221">SUM(S175-S174)</f>
        <v>10</v>
      </c>
      <c r="U175" s="63">
        <f t="shared" ref="U175:U176" si="222">Q175-S175</f>
        <v>-10</v>
      </c>
    </row>
    <row r="176" spans="1:21" ht="14.25" thickBot="1" x14ac:dyDescent="0.2">
      <c r="A176" s="93" t="s">
        <v>419</v>
      </c>
      <c r="B176" s="94">
        <v>24013</v>
      </c>
      <c r="C176" s="62">
        <f t="shared" si="213"/>
        <v>-4</v>
      </c>
      <c r="D176" s="64"/>
      <c r="E176" s="94">
        <v>23204</v>
      </c>
      <c r="F176" s="54">
        <f t="shared" si="214"/>
        <v>-23</v>
      </c>
      <c r="G176" s="120">
        <v>25790</v>
      </c>
      <c r="H176" s="58">
        <f t="shared" si="215"/>
        <v>-20</v>
      </c>
      <c r="I176" s="120">
        <v>48994</v>
      </c>
      <c r="J176" s="62">
        <f t="shared" si="216"/>
        <v>-43</v>
      </c>
      <c r="L176" s="94">
        <v>27</v>
      </c>
      <c r="M176" s="54">
        <f t="shared" si="217"/>
        <v>12</v>
      </c>
      <c r="N176" s="54">
        <v>101</v>
      </c>
      <c r="O176" s="54">
        <f t="shared" si="218"/>
        <v>37</v>
      </c>
      <c r="P176" s="54">
        <f t="shared" si="219"/>
        <v>-74</v>
      </c>
      <c r="Q176" s="54">
        <v>119</v>
      </c>
      <c r="R176" s="54">
        <f t="shared" si="220"/>
        <v>34</v>
      </c>
      <c r="S176" s="120">
        <v>88</v>
      </c>
      <c r="T176" s="54">
        <f t="shared" si="221"/>
        <v>-7</v>
      </c>
      <c r="U176" s="62">
        <f t="shared" si="222"/>
        <v>31</v>
      </c>
    </row>
    <row r="177" spans="1:21" x14ac:dyDescent="0.15">
      <c r="A177" s="85" t="s">
        <v>420</v>
      </c>
      <c r="B177" s="94">
        <v>24024</v>
      </c>
      <c r="C177" s="62">
        <f t="shared" ref="C177" si="223">SUM(B177-B176)</f>
        <v>11</v>
      </c>
      <c r="D177" s="64"/>
      <c r="E177" s="94">
        <v>23196</v>
      </c>
      <c r="F177" s="54">
        <f t="shared" ref="F177" si="224">SUM(E177-E176)</f>
        <v>-8</v>
      </c>
      <c r="G177" s="120">
        <v>25777</v>
      </c>
      <c r="H177" s="58">
        <f t="shared" ref="H177" si="225">SUM(G177-G176)</f>
        <v>-13</v>
      </c>
      <c r="I177" s="120">
        <v>48973</v>
      </c>
      <c r="J177" s="62">
        <f t="shared" ref="J177" si="226">SUM(I177-I176)</f>
        <v>-21</v>
      </c>
      <c r="L177" s="94">
        <v>17</v>
      </c>
      <c r="M177" s="54">
        <f t="shared" ref="M177" si="227">SUM(L177-L176)</f>
        <v>-10</v>
      </c>
      <c r="N177" s="54">
        <v>72</v>
      </c>
      <c r="O177" s="54">
        <f t="shared" ref="O177" si="228">SUM(N177-N176)</f>
        <v>-29</v>
      </c>
      <c r="P177" s="54">
        <f t="shared" ref="P177" si="229">L177-N177</f>
        <v>-55</v>
      </c>
      <c r="Q177" s="54">
        <v>115</v>
      </c>
      <c r="R177" s="54">
        <f t="shared" ref="R177" si="230">SUM(Q177-Q176)</f>
        <v>-4</v>
      </c>
      <c r="S177" s="120">
        <v>81</v>
      </c>
      <c r="T177" s="54">
        <f t="shared" ref="T177" si="231">SUM(S177-S176)</f>
        <v>-7</v>
      </c>
      <c r="U177" s="62">
        <f t="shared" ref="U177" si="232">Q177-S177</f>
        <v>34</v>
      </c>
    </row>
    <row r="178" spans="1:21" x14ac:dyDescent="0.15">
      <c r="A178" s="85" t="s">
        <v>421</v>
      </c>
      <c r="B178" s="33">
        <v>24049</v>
      </c>
      <c r="C178" s="61">
        <f t="shared" ref="C178" si="233">SUM(B178-B177)</f>
        <v>25</v>
      </c>
      <c r="D178" s="64"/>
      <c r="E178" s="33">
        <v>23108</v>
      </c>
      <c r="F178" s="53">
        <f t="shared" ref="F178" si="234">SUM(E178-E177)</f>
        <v>-88</v>
      </c>
      <c r="G178" s="32">
        <v>25698</v>
      </c>
      <c r="H178" s="57">
        <f t="shared" ref="H178" si="235">SUM(G178-G177)</f>
        <v>-79</v>
      </c>
      <c r="I178" s="32">
        <v>48806</v>
      </c>
      <c r="J178" s="61">
        <f t="shared" ref="J178" si="236">SUM(I178-I177)</f>
        <v>-167</v>
      </c>
      <c r="L178" s="33">
        <v>15</v>
      </c>
      <c r="M178" s="53">
        <f t="shared" ref="M178" si="237">SUM(L178-L177)</f>
        <v>-2</v>
      </c>
      <c r="N178" s="53">
        <v>71</v>
      </c>
      <c r="O178" s="53">
        <f t="shared" ref="O178" si="238">SUM(N178-N177)</f>
        <v>-1</v>
      </c>
      <c r="P178" s="53">
        <f t="shared" ref="P178" si="239">L178-N178</f>
        <v>-56</v>
      </c>
      <c r="Q178" s="53">
        <v>255</v>
      </c>
      <c r="R178" s="53">
        <f t="shared" ref="R178" si="240">SUM(Q178-Q177)</f>
        <v>140</v>
      </c>
      <c r="S178" s="32">
        <v>366</v>
      </c>
      <c r="T178" s="53">
        <f t="shared" ref="T178" si="241">SUM(S178-S177)</f>
        <v>285</v>
      </c>
      <c r="U178" s="61">
        <f t="shared" ref="U178" si="242">Q178-S178</f>
        <v>-111</v>
      </c>
    </row>
    <row r="179" spans="1:21" x14ac:dyDescent="0.15">
      <c r="A179" s="85" t="s">
        <v>422</v>
      </c>
      <c r="B179" s="33"/>
      <c r="C179" s="61"/>
      <c r="D179" s="64"/>
      <c r="E179" s="33"/>
      <c r="F179" s="53"/>
      <c r="G179" s="32"/>
      <c r="H179" s="57"/>
      <c r="I179" s="32"/>
      <c r="J179" s="61"/>
      <c r="L179" s="33"/>
      <c r="M179" s="53"/>
      <c r="N179" s="53"/>
      <c r="O179" s="53"/>
      <c r="P179" s="53"/>
      <c r="Q179" s="53"/>
      <c r="R179" s="53"/>
      <c r="S179" s="32"/>
      <c r="T179" s="53"/>
      <c r="U179" s="61"/>
    </row>
    <row r="180" spans="1:21" x14ac:dyDescent="0.15">
      <c r="A180" s="85" t="s">
        <v>423</v>
      </c>
      <c r="B180" s="33"/>
      <c r="C180" s="61"/>
      <c r="D180" s="64"/>
      <c r="E180" s="33"/>
      <c r="F180" s="53"/>
      <c r="G180" s="32"/>
      <c r="H180" s="57"/>
      <c r="I180" s="32"/>
      <c r="J180" s="61"/>
      <c r="L180" s="33"/>
      <c r="M180" s="53"/>
      <c r="N180" s="53"/>
      <c r="O180" s="53"/>
      <c r="P180" s="53"/>
      <c r="Q180" s="53"/>
      <c r="R180" s="53"/>
      <c r="S180" s="32"/>
      <c r="T180" s="53"/>
      <c r="U180" s="61"/>
    </row>
    <row r="181" spans="1:21" x14ac:dyDescent="0.15">
      <c r="A181" s="85" t="s">
        <v>424</v>
      </c>
      <c r="B181" s="33"/>
      <c r="C181" s="61"/>
      <c r="D181" s="64"/>
      <c r="E181" s="33"/>
      <c r="F181" s="53"/>
      <c r="G181" s="32"/>
      <c r="H181" s="57"/>
      <c r="I181" s="32"/>
      <c r="J181" s="61"/>
      <c r="L181" s="33"/>
      <c r="M181" s="53"/>
      <c r="N181" s="53"/>
      <c r="O181" s="53"/>
      <c r="P181" s="53"/>
      <c r="Q181" s="53"/>
      <c r="R181" s="53"/>
      <c r="S181" s="32"/>
      <c r="T181" s="53"/>
      <c r="U181" s="61"/>
    </row>
    <row r="182" spans="1:21" x14ac:dyDescent="0.15">
      <c r="A182" s="85" t="s">
        <v>425</v>
      </c>
      <c r="B182" s="33"/>
      <c r="C182" s="61"/>
      <c r="D182" s="64"/>
      <c r="E182" s="33"/>
      <c r="F182" s="53"/>
      <c r="G182" s="32"/>
      <c r="H182" s="57"/>
      <c r="I182" s="32"/>
      <c r="J182" s="61"/>
      <c r="L182" s="33"/>
      <c r="M182" s="53"/>
      <c r="N182" s="53"/>
      <c r="O182" s="53"/>
      <c r="P182" s="53"/>
      <c r="Q182" s="53"/>
      <c r="R182" s="53"/>
      <c r="S182" s="32"/>
      <c r="T182" s="53"/>
      <c r="U182" s="61"/>
    </row>
    <row r="183" spans="1:21" x14ac:dyDescent="0.15">
      <c r="A183" s="85" t="s">
        <v>426</v>
      </c>
      <c r="B183" s="33"/>
      <c r="C183" s="61"/>
      <c r="D183" s="64"/>
      <c r="E183" s="33"/>
      <c r="F183" s="53"/>
      <c r="G183" s="32"/>
      <c r="H183" s="57"/>
      <c r="I183" s="32"/>
      <c r="J183" s="61"/>
      <c r="L183" s="33"/>
      <c r="M183" s="53"/>
      <c r="N183" s="53"/>
      <c r="O183" s="53"/>
      <c r="P183" s="53"/>
      <c r="Q183" s="53"/>
      <c r="R183" s="53"/>
      <c r="S183" s="32"/>
      <c r="T183" s="53"/>
      <c r="U183" s="61"/>
    </row>
    <row r="184" spans="1:21" x14ac:dyDescent="0.15">
      <c r="A184" s="85" t="s">
        <v>427</v>
      </c>
      <c r="B184" s="33"/>
      <c r="C184" s="61"/>
      <c r="D184" s="64"/>
      <c r="E184" s="33"/>
      <c r="F184" s="53"/>
      <c r="G184" s="32"/>
      <c r="H184" s="57"/>
      <c r="I184" s="32"/>
      <c r="J184" s="61"/>
      <c r="L184" s="33"/>
      <c r="M184" s="53"/>
      <c r="N184" s="53"/>
      <c r="O184" s="53"/>
      <c r="P184" s="53"/>
      <c r="Q184" s="53"/>
      <c r="R184" s="53"/>
      <c r="S184" s="32"/>
      <c r="T184" s="53"/>
      <c r="U184" s="61"/>
    </row>
    <row r="185" spans="1:21" x14ac:dyDescent="0.15">
      <c r="A185" s="85" t="s">
        <v>428</v>
      </c>
      <c r="B185" s="33"/>
      <c r="C185" s="61"/>
      <c r="D185" s="64"/>
      <c r="E185" s="33"/>
      <c r="F185" s="53"/>
      <c r="G185" s="32"/>
      <c r="H185" s="57"/>
      <c r="I185" s="32"/>
      <c r="J185" s="61"/>
      <c r="L185" s="33"/>
      <c r="M185" s="53"/>
      <c r="N185" s="53"/>
      <c r="O185" s="53"/>
      <c r="P185" s="53"/>
      <c r="Q185" s="53"/>
      <c r="R185" s="53"/>
      <c r="S185" s="32"/>
      <c r="T185" s="53"/>
      <c r="U185" s="61"/>
    </row>
    <row r="186" spans="1:21" x14ac:dyDescent="0.15">
      <c r="A186" s="85" t="s">
        <v>429</v>
      </c>
      <c r="B186" s="33"/>
      <c r="C186" s="61"/>
      <c r="D186" s="64"/>
      <c r="E186" s="33"/>
      <c r="F186" s="53"/>
      <c r="G186" s="32"/>
      <c r="H186" s="57"/>
      <c r="I186" s="32"/>
      <c r="J186" s="61"/>
      <c r="L186" s="33"/>
      <c r="M186" s="53"/>
      <c r="N186" s="53"/>
      <c r="O186" s="53"/>
      <c r="P186" s="53"/>
      <c r="Q186" s="53"/>
      <c r="R186" s="53"/>
      <c r="S186" s="32"/>
      <c r="T186" s="53"/>
      <c r="U186" s="61"/>
    </row>
    <row r="187" spans="1:21" ht="15" customHeight="1" thickBot="1" x14ac:dyDescent="0.2">
      <c r="A187" s="40" t="s">
        <v>430</v>
      </c>
      <c r="B187" s="45"/>
      <c r="C187" s="63"/>
      <c r="D187" s="102"/>
      <c r="E187" s="41"/>
      <c r="F187" s="55"/>
      <c r="G187" s="42"/>
      <c r="H187" s="59"/>
      <c r="I187" s="42"/>
      <c r="J187" s="63"/>
      <c r="L187" s="41"/>
      <c r="M187" s="55"/>
      <c r="N187" s="55"/>
      <c r="O187" s="55"/>
      <c r="P187" s="55"/>
      <c r="Q187" s="55"/>
      <c r="R187" s="55"/>
      <c r="S187" s="42"/>
      <c r="T187" s="55"/>
      <c r="U187" s="63"/>
    </row>
    <row r="188" spans="1:21" ht="15" customHeight="1" x14ac:dyDescent="0.15">
      <c r="A188" s="197" t="s">
        <v>225</v>
      </c>
      <c r="B188" s="197"/>
      <c r="C188" s="197"/>
      <c r="D188" s="197"/>
      <c r="E188" s="197"/>
      <c r="F188" s="197"/>
      <c r="G188" s="197"/>
      <c r="H188" s="197"/>
      <c r="I188" s="197"/>
      <c r="J188" s="197"/>
    </row>
    <row r="189" spans="1:21" ht="14.25" customHeight="1" x14ac:dyDescent="0.15">
      <c r="A189" s="197"/>
      <c r="B189" s="197"/>
      <c r="C189" s="197"/>
      <c r="D189" s="197"/>
      <c r="E189" s="197"/>
      <c r="F189" s="197"/>
      <c r="G189" s="197"/>
      <c r="H189" s="197"/>
      <c r="I189" s="197"/>
      <c r="J189" s="197"/>
    </row>
    <row r="190" spans="1:21" x14ac:dyDescent="0.15">
      <c r="A190" s="197"/>
      <c r="B190" s="197"/>
      <c r="C190" s="197"/>
      <c r="D190" s="197"/>
      <c r="E190" s="197"/>
      <c r="F190" s="197"/>
      <c r="G190" s="197"/>
      <c r="H190" s="197"/>
      <c r="I190" s="197"/>
      <c r="J190" s="197"/>
    </row>
  </sheetData>
  <mergeCells count="7">
    <mergeCell ref="B3:C3"/>
    <mergeCell ref="E3:J3"/>
    <mergeCell ref="A3:A4"/>
    <mergeCell ref="A188:J190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2025-03-04T01:17:26Z</cp:lastPrinted>
  <dcterms:created xsi:type="dcterms:W3CDTF">1601-01-01T00:00:00Z</dcterms:created>
  <dcterms:modified xsi:type="dcterms:W3CDTF">2025-04-07T02:17:20Z</dcterms:modified>
  <cp:category/>
</cp:coreProperties>
</file>