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3HP掲載分\令和5年度HP掲載住基・地区別\添付資料\"/>
    </mc:Choice>
  </mc:AlternateContent>
  <xr:revisionPtr revIDLastSave="0" documentId="13_ncr:1_{D4ED182B-63B3-4FE8-BAE0-1C0DBDF6451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3" i="4" l="1"/>
  <c r="F163" i="4"/>
  <c r="H163" i="4"/>
  <c r="J163" i="4"/>
  <c r="M163" i="4"/>
  <c r="O163" i="4"/>
  <c r="P163" i="4"/>
  <c r="R163" i="4"/>
  <c r="T163" i="4"/>
  <c r="U163" i="4"/>
  <c r="F102" i="2" l="1"/>
  <c r="E102" i="2"/>
  <c r="D102" i="2"/>
  <c r="C102" i="2"/>
  <c r="F88" i="2"/>
  <c r="E88" i="2"/>
  <c r="D88" i="2"/>
  <c r="C88" i="2"/>
  <c r="M81" i="2"/>
  <c r="L81" i="2"/>
  <c r="K81" i="2"/>
  <c r="J81" i="2"/>
  <c r="M72" i="2"/>
  <c r="L72" i="2"/>
  <c r="K72" i="2"/>
  <c r="J72" i="2"/>
  <c r="F71" i="2"/>
  <c r="E71" i="2"/>
  <c r="D71" i="2"/>
  <c r="C71" i="2"/>
  <c r="M63" i="2"/>
  <c r="L63" i="2"/>
  <c r="K63" i="2"/>
  <c r="J63" i="2"/>
  <c r="F58" i="2"/>
  <c r="E58" i="2"/>
  <c r="D58" i="2"/>
  <c r="C58" i="2"/>
  <c r="M50" i="2"/>
  <c r="L50" i="2"/>
  <c r="K50" i="2"/>
  <c r="J50" i="2"/>
  <c r="F48" i="2"/>
  <c r="E48" i="2"/>
  <c r="D48" i="2"/>
  <c r="C48" i="2"/>
  <c r="M33" i="2"/>
  <c r="L33" i="2"/>
  <c r="K33" i="2"/>
  <c r="J33" i="2"/>
  <c r="F27" i="2"/>
  <c r="M85" i="2" s="1"/>
  <c r="E27" i="2"/>
  <c r="L85" i="2" s="1"/>
  <c r="D27" i="2"/>
  <c r="K85" i="2" s="1"/>
  <c r="C27" i="2"/>
  <c r="J85" i="2" s="1"/>
  <c r="M23" i="2"/>
  <c r="L23" i="2"/>
  <c r="K23" i="2"/>
  <c r="J23" i="2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R32" i="1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H109" i="4"/>
  <c r="F109" i="4"/>
  <c r="C109" i="4"/>
  <c r="H108" i="4"/>
  <c r="F108" i="4"/>
  <c r="C108" i="4"/>
  <c r="I108" i="4"/>
  <c r="J108" i="4"/>
  <c r="J109" i="4"/>
  <c r="C42" i="3"/>
  <c r="B42" i="3"/>
  <c r="D42" i="3" s="1"/>
  <c r="C41" i="3"/>
  <c r="B41" i="3"/>
  <c r="D41" i="3" s="1"/>
  <c r="C40" i="3"/>
  <c r="D40" i="3" s="1"/>
  <c r="B40" i="3"/>
  <c r="C36" i="3"/>
  <c r="B36" i="3"/>
  <c r="C35" i="3"/>
  <c r="B35" i="3"/>
  <c r="D35" i="3" s="1"/>
  <c r="C34" i="3"/>
  <c r="D34" i="3" s="1"/>
  <c r="B34" i="3"/>
  <c r="C33" i="3"/>
  <c r="B33" i="3"/>
  <c r="C32" i="3"/>
  <c r="B32" i="3"/>
  <c r="D32" i="3" s="1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D20" i="3" s="1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G5" i="3" l="1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39" i="3"/>
  <c r="D16" i="3"/>
  <c r="G6" i="3"/>
  <c r="D15" i="3" l="1"/>
  <c r="E16" i="3" s="1"/>
  <c r="E39" i="3"/>
  <c r="E40" i="3"/>
  <c r="E41" i="3"/>
  <c r="E42" i="3"/>
  <c r="E21" i="3" l="1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<sst xmlns="http://schemas.openxmlformats.org/spreadsheetml/2006/main" count="722" uniqueCount="419">
  <si>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</si>
  <si>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</si>
  <si>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</si>
  <si>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</si>
  <si>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</si>
  <si>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</si>
  <si>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</si>
  <si>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</si>
  <si>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</si>
  <si>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</si>
  <si>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</si>
  <si>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</si>
  <si>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</si>
  <si>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</si>
  <si>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</si>
  <si>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原区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</si>
  <si>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</si>
  <si>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</si>
  <si>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</si>
  <si>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</si>
  <si>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</si>
  <si>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</si>
  <si>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</si>
  <si>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</si>
  <si>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原万田社宅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</si>
  <si>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</si>
  <si>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</si>
  <si>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</si>
  <si>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</si>
  <si>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</si>
  <si>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</si>
  <si>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</si>
  <si>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</si>
  <si>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</si>
  <si>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</si>
  <si>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</si>
  <si>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</si>
  <si>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</si>
  <si>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</si>
  <si>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</si>
  <si>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</si>
  <si>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</si>
  <si>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</si>
  <si>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</si>
  <si>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</si>
  <si>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</si>
  <si>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</si>
  <si>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</si>
  <si>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</si>
  <si>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</si>
  <si>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</si>
  <si>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</si>
  <si>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</si>
  <si>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</si>
  <si>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</si>
  <si>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</si>
  <si>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</si>
  <si>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</si>
  <si>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</si>
  <si>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</si>
  <si>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</si>
  <si>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</si>
  <si>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</si>
  <si>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</si>
  <si>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</si>
  <si>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</si>
  <si>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</si>
  <si>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</si>
  <si>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</si>
  <si>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</si>
  <si>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</si>
  <si>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</si>
  <si>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</si>
  <si>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</si>
  <si>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</si>
  <si>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</si>
  <si>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</si>
  <si>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</si>
  <si>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</si>
  <si>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</si>
  <si>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</si>
  <si>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</si>
  <si>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</si>
  <si>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</si>
  <si>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</si>
  <si>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</si>
  <si>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</si>
  <si>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</si>
  <si>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</si>
  <si>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</si>
  <si>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</si>
  <si>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</si>
  <si>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</si>
  <si>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</si>
  <si>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</si>
  <si>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</si>
  <si>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</si>
  <si>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</si>
  <si>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</si>
  <si>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</si>
  <si>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</si>
  <si>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</si>
  <si>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</si>
  <si>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</si>
  <si>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</si>
  <si>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</si>
  <si>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</si>
  <si>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</si>
  <si>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</si>
  <si>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</si>
  <si>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</si>
  <si>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</si>
  <si>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</si>
  <si>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</si>
  <si>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</si>
  <si>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</si>
  <si>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</si>
  <si>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</si>
  <si>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</si>
  <si>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</si>
  <si>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</si>
  <si>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</si>
  <si>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</si>
  <si>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</si>
  <si>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</si>
  <si>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</si>
  <si>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</si>
  <si>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</si>
  <si>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</si>
  <si>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</si>
  <si>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</si>
  <si>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</si>
  <si>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</si>
  <si>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</si>
  <si>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</si>
  <si>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</si>
  <si>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</si>
  <si>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</si>
  <si>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</si>
  <si>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</si>
  <si>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</si>
  <si>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</si>
  <si>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</si>
  <si>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</si>
  <si>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</si>
  <si>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</si>
  <si>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</si>
  <si>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</si>
  <si>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</si>
  <si>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</si>
  <si>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</si>
  <si>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</si>
  <si>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</si>
  <si>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</si>
  <si>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</si>
  <si>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</si>
  <si>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</si>
  <si>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</si>
  <si>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</si>
  <si>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</si>
  <si>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</si>
  <si>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</si>
  <si>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</si>
  <si>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</si>
  <si>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</si>
  <si>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</si>
  <si>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</si>
  <si>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</si>
  <si>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</si>
  <si>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</si>
  <si>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</si>
  <si>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</si>
  <si>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</si>
  <si>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</si>
  <si>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</si>
  <si>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</si>
  <si>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</si>
  <si>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</si>
  <si>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</si>
  <si>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</si>
  <si>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</si>
  <si>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</si>
  <si>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</si>
  <si>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</si>
  <si>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</si>
  <si>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</si>
  <si>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</si>
  <si>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</si>
  <si>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</si>
  <si>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</si>
  <si>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</si>
  <si>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</si>
  <si>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</si>
  <si>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</si>
  <si>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</si>
  <si>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</si>
  <si>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</si>
  <si>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</si>
  <si>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</si>
  <si>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</si>
  <si>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</si>
  <si>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</si>
  <si>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</si>
  <si>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</si>
  <si>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</si>
  <si>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</si>
  <si>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</si>
  <si>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</si>
  <si>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</si>
  <si>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</si>
  <si>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</si>
  <si>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</si>
  <si>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</si>
  <si>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</si>
  <si>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</si>
  <si>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</si>
  <si>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</si>
  <si>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</si>
  <si>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</si>
  <si>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</si>
  <si>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</si>
  <si>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</si>
  <si>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</si>
  <si>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</si>
  <si>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</si>
  <si>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</si>
  <si>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</si>
  <si>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</si>
  <si>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</si>
  <si>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</si>
  <si>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</si>
  <si>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</si>
  <si>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</si>
  <si>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</si>
  <si>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</si>
  <si>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</si>
  <si>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</si>
  <si>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</si>
  <si>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</si>
  <si>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</si>
  <si>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※平成24年12月31日付で「厩舎団地区」及び「朝日丘区」の行政区は廃止になりました。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5" eb="17">
      <t>キュウシャ</t>
    </rPh>
    <rPh sb="17" eb="18">
      <t>ダン</t>
    </rPh>
    <rPh sb="18" eb="20">
      <t>チク</t>
    </rPh>
    <rPh sb="21" eb="22">
      <t>オヨ</t>
    </rPh>
    <rPh sb="24" eb="26">
      <t>アサヒ</t>
    </rPh>
    <rPh sb="26" eb="27">
      <t>オカ</t>
    </rPh>
    <rPh sb="27" eb="28">
      <t>ク</t>
    </rPh>
    <rPh sb="30" eb="32">
      <t>ギョウセイ</t>
    </rPh>
    <rPh sb="32" eb="33">
      <t>ク</t>
    </rPh>
    <rPh sb="34" eb="36">
      <t>ハイシ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</si>
  <si>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</si>
  <si>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</si>
  <si>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</si>
  <si>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</si>
  <si>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</si>
  <si>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</si>
  <si>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</si>
  <si>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</si>
  <si>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</si>
  <si>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</si>
  <si>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</si>
  <si>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</si>
  <si>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</si>
  <si>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 xml:space="preserve">   そのため、平成25年1月末情報から「大島下区」は「厩舎団地区」と、「深瀬丘区」は「朝日丘区」と合算した数値を掲載しています。</t>
    <rPh sb="8" eb="10">
      <t>ヘイセイ</t>
    </rPh>
    <rPh sb="12" eb="13">
      <t>ネン</t>
    </rPh>
    <rPh sb="14" eb="15">
      <t>ガツ</t>
    </rPh>
    <rPh sb="15" eb="16">
      <t>マツ</t>
    </rPh>
    <rPh sb="16" eb="18">
      <t>ジョウホウ</t>
    </rPh>
    <rPh sb="21" eb="23">
      <t>オオシマ</t>
    </rPh>
    <rPh sb="23" eb="24">
      <t>シモ</t>
    </rPh>
    <rPh sb="24" eb="25">
      <t>ク</t>
    </rPh>
    <rPh sb="37" eb="39">
      <t>フカセ</t>
    </rPh>
    <rPh sb="39" eb="40">
      <t>オカ</t>
    </rPh>
    <rPh sb="40" eb="41">
      <t>ク</t>
    </rPh>
    <rPh sb="44" eb="46">
      <t>アサヒ</t>
    </rPh>
    <rPh sb="46" eb="47">
      <t>オカ</t>
    </rPh>
    <rPh sb="47" eb="48">
      <t>ク</t>
    </rPh>
    <rPh sb="50" eb="52">
      <t>ガッサン</t>
    </rPh>
    <rPh sb="54" eb="56">
      <t>スウチ</t>
    </rPh>
    <rPh sb="57" eb="59">
      <t>ケイサイ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</si>
  <si>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</si>
  <si>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</si>
  <si>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</si>
  <si>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</si>
  <si>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</si>
  <si>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</si>
  <si>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</si>
  <si>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</si>
  <si>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</si>
  <si>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</si>
  <si>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</si>
  <si>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</si>
  <si>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</si>
  <si>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</si>
  <si>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</si>
  <si>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</si>
  <si>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</si>
  <si>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</si>
  <si>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</si>
  <si>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</si>
  <si>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</si>
  <si>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</si>
  <si>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</si>
  <si>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</si>
  <si>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</si>
  <si>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</si>
  <si>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</si>
  <si>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</si>
  <si>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</si>
  <si>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</si>
  <si>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</si>
  <si>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</si>
  <si>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</si>
  <si>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</si>
  <si>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</si>
  <si>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</si>
  <si>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</si>
  <si>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</si>
  <si>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</si>
  <si>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</si>
  <si>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</si>
  <si>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</si>
  <si>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</si>
  <si>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</si>
  <si>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</si>
  <si>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</si>
  <si>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</si>
  <si>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</si>
  <si>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</si>
  <si>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</si>
  <si>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</si>
  <si>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</si>
  <si>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</si>
  <si>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</si>
  <si>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</si>
  <si>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</si>
  <si>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</si>
  <si>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</si>
  <si>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</si>
  <si>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</si>
  <si>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</si>
  <si>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</si>
  <si>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</si>
  <si>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</si>
  <si>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</si>
  <si>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</si>
  <si>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</si>
  <si>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</si>
  <si>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</si>
  <si>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</si>
  <si>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</si>
  <si>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</si>
  <si>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</si>
  <si>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</si>
  <si>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</si>
  <si>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</si>
  <si>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</si>
  <si>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</si>
  <si>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</si>
  <si>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</si>
  <si>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</si>
  <si>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</si>
  <si>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</si>
  <si>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</si>
  <si>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</si>
  <si>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</si>
  <si>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</si>
  <si>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</si>
  <si>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</si>
  <si>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</si>
  <si>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</si>
  <si>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</si>
  <si>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</si>
  <si>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</si>
  <si>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</si>
  <si>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</si>
  <si>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</si>
  <si>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</si>
  <si>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</si>
  <si>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</si>
  <si>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</si>
  <si>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</si>
  <si>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</si>
  <si>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</si>
  <si>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</si>
  <si>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</si>
  <si>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</si>
  <si>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</si>
  <si>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</si>
  <si>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</si>
  <si>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</si>
  <si>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</si>
  <si>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</si>
  <si>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</si>
  <si>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</si>
  <si>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</si>
  <si>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</si>
  <si>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</si>
  <si>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</si>
  <si>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</si>
  <si>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</si>
  <si>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</si>
  <si>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</si>
  <si>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</si>
  <si>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</si>
  <si>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</si>
  <si>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</si>
  <si>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</si>
  <si>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</si>
  <si>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</si>
  <si>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</si>
  <si>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</si>
  <si>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</si>
  <si>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</si>
  <si>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</si>
  <si>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</si>
  <si>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</si>
  <si>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</si>
  <si>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</si>
  <si>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</si>
  <si>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</si>
  <si>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</si>
  <si>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</si>
  <si>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</si>
  <si>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</si>
  <si>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</si>
  <si>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</si>
  <si>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</si>
  <si>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</si>
  <si>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</si>
  <si>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令和5年12月31日現在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</si>
  <si>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5年12月末</t>
    <rPh sb="1" eb="2">
      <t>ネン</t>
    </rPh>
    <rPh sb="4" eb="5">
      <t>ガツ</t>
    </rPh>
    <rPh sb="5" eb="6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</si>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</sst>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2">
    <xf numFmtId="0" fontId="0" fillId="0" borderId="0" xfId="0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textRotation="255"/>
    </xf>
    <xf numFmtId="177" fontId="0" fillId="0" borderId="1" xfId="0" applyNumberFormat="1" applyBorder="1" applyAlignment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180" fontId="0" fillId="0" borderId="7" xfId="0" applyNumberFormat="1" applyFill="1" applyBorder="1" applyAlignment="1">
      <alignment horizontal="right" vertical="center"/>
    </xf>
    <xf numFmtId="180" fontId="0" fillId="0" borderId="8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180" fontId="0" fillId="0" borderId="2" xfId="0" applyNumberFormat="1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180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180" fontId="0" fillId="0" borderId="19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180" fontId="0" fillId="0" borderId="20" xfId="0" applyNumberForma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181" fontId="0" fillId="0" borderId="22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0" fillId="0" borderId="25" xfId="0" applyNumberFormat="1" applyFont="1" applyFill="1" applyBorder="1" applyAlignment="1">
      <alignment horizontal="right" vertical="center"/>
    </xf>
    <xf numFmtId="181" fontId="0" fillId="0" borderId="26" xfId="0" applyNumberFormat="1" applyFont="1" applyFill="1" applyBorder="1" applyAlignment="1">
      <alignment horizontal="right" vertical="center"/>
    </xf>
    <xf numFmtId="181" fontId="0" fillId="0" borderId="27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32" xfId="0" applyNumberFormat="1" applyFill="1" applyBorder="1" applyAlignment="1">
      <alignment horizontal="right" vertical="center"/>
    </xf>
    <xf numFmtId="181" fontId="0" fillId="0" borderId="33" xfId="0" applyNumberFormat="1" applyFon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5" xfId="0" applyFill="1" applyBorder="1" applyAlignment="1">
      <alignment vertical="center"/>
    </xf>
    <xf numFmtId="178" fontId="0" fillId="0" borderId="19" xfId="0" applyNumberForma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Fon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0" fillId="0" borderId="39" xfId="0" applyNumberFormat="1" applyFill="1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78" fontId="0" fillId="0" borderId="41" xfId="0" applyNumberFormat="1" applyFill="1" applyBorder="1" applyAlignment="1">
      <alignment horizontal="right" vertical="center"/>
    </xf>
    <xf numFmtId="38" fontId="0" fillId="0" borderId="30" xfId="0" applyNumberFormat="1" applyFont="1" applyFill="1" applyBorder="1" applyAlignment="1">
      <alignment horizontal="right" vertical="center"/>
    </xf>
    <xf numFmtId="178" fontId="0" fillId="0" borderId="42" xfId="0" applyNumberForma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 applyAlignment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vertical="center"/>
    </xf>
    <xf numFmtId="181" fontId="0" fillId="0" borderId="43" xfId="0" applyNumberFormat="1" applyFont="1" applyFill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Fill="1" applyBorder="1" applyAlignment="1">
      <alignment horizontal="right" vertical="center"/>
    </xf>
    <xf numFmtId="178" fontId="0" fillId="0" borderId="22" xfId="0" applyNumberForma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horizontal="right" vertical="center"/>
    </xf>
    <xf numFmtId="181" fontId="0" fillId="0" borderId="8" xfId="0" applyNumberFormat="1" applyFill="1" applyBorder="1" applyAlignment="1">
      <alignment horizontal="right" vertical="center"/>
    </xf>
    <xf numFmtId="181" fontId="0" fillId="0" borderId="23" xfId="0" applyNumberForma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22" xfId="0" applyNumberFormat="1" applyFill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0" fillId="0" borderId="14" xfId="0" applyNumberFormat="1" applyFill="1" applyBorder="1" applyAlignment="1">
      <alignment horizontal="right" vertical="center"/>
    </xf>
    <xf numFmtId="181" fontId="0" fillId="0" borderId="21" xfId="0" applyNumberFormat="1" applyFill="1" applyBorder="1" applyAlignment="1">
      <alignment horizontal="right" vertical="center"/>
    </xf>
    <xf numFmtId="181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ill="1" applyBorder="1" applyAlignment="1">
      <alignment horizontal="right" vertical="center"/>
    </xf>
    <xf numFmtId="181" fontId="0" fillId="0" borderId="41" xfId="0" applyNumberFormat="1" applyFill="1" applyBorder="1" applyAlignment="1">
      <alignment horizontal="right" vertical="center"/>
    </xf>
    <xf numFmtId="181" fontId="0" fillId="0" borderId="46" xfId="0" applyNumberFormat="1" applyFill="1" applyBorder="1" applyAlignment="1">
      <alignment horizontal="right" vertical="center"/>
    </xf>
    <xf numFmtId="181" fontId="0" fillId="0" borderId="47" xfId="0" applyNumberFormat="1" applyFill="1" applyBorder="1" applyAlignment="1">
      <alignment horizontal="right" vertical="center"/>
    </xf>
    <xf numFmtId="181" fontId="0" fillId="0" borderId="33" xfId="0" applyNumberFormat="1" applyFill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181" fontId="0" fillId="0" borderId="28" xfId="0" applyNumberFormat="1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181" fontId="0" fillId="0" borderId="25" xfId="0" applyNumberFormat="1" applyFill="1" applyBorder="1" applyAlignment="1">
      <alignment horizontal="right" vertical="center"/>
    </xf>
    <xf numFmtId="181" fontId="0" fillId="0" borderId="26" xfId="0" applyNumberFormat="1" applyFill="1" applyBorder="1" applyAlignment="1">
      <alignment horizontal="right" vertical="center"/>
    </xf>
    <xf numFmtId="181" fontId="0" fillId="0" borderId="37" xfId="0" applyNumberForma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right" vertical="center"/>
    </xf>
    <xf numFmtId="181" fontId="0" fillId="0" borderId="43" xfId="0" applyNumberFormat="1" applyFill="1" applyBorder="1" applyAlignment="1">
      <alignment horizontal="right" vertical="center"/>
    </xf>
    <xf numFmtId="181" fontId="0" fillId="0" borderId="49" xfId="0" applyNumberFormat="1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>
      <alignment horizontal="right"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9" fontId="0" fillId="0" borderId="12" xfId="0" applyNumberForma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81" fontId="0" fillId="0" borderId="49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vertical="center"/>
    </xf>
    <xf numFmtId="178" fontId="0" fillId="0" borderId="14" xfId="0" applyNumberFormat="1" applyFill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181" fontId="0" fillId="0" borderId="46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vertical="center" textRotation="255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0" fillId="4" borderId="1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14" xfId="0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8" fontId="0" fillId="0" borderId="0" xfId="33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176</v>
      </c>
      <c r="D1" s="1" t="s">
        <v>405</v>
      </c>
    </row>
    <row r="3" spans="1:11" ht="14.25" thickBot="1" x14ac:dyDescent="0.2"/>
    <row r="4" spans="1:11" x14ac:dyDescent="0.15">
      <c r="A4" s="18" t="s">
        <v>158</v>
      </c>
      <c r="C4" s="9"/>
      <c r="D4" s="72" t="s">
        <v>133</v>
      </c>
      <c r="E4" s="74" t="s">
        <v>0</v>
      </c>
      <c r="F4" s="75" t="s">
        <v>1</v>
      </c>
      <c r="G4" s="76" t="s">
        <v>134</v>
      </c>
    </row>
    <row r="5" spans="1:11" x14ac:dyDescent="0.15">
      <c r="C5" s="71" t="s">
        <v>406</v>
      </c>
      <c r="D5" s="73">
        <f>人口・世帯数の推移!B5</f>
        <v>23995</v>
      </c>
      <c r="E5" s="77">
        <f>人口・世帯数の推移!E5</f>
        <v>23521</v>
      </c>
      <c r="F5" s="4">
        <f>人口・世帯数の推移!G5</f>
        <v>26113</v>
      </c>
      <c r="G5" s="78">
        <f>SUM(E5:F5)</f>
        <v>49634</v>
      </c>
      <c r="H5" s="10"/>
      <c r="I5" s="10"/>
      <c r="J5" s="10"/>
      <c r="K5" s="10"/>
    </row>
    <row r="6" spans="1:11" ht="14.25" thickBot="1" x14ac:dyDescent="0.2">
      <c r="A6" s="10"/>
      <c r="C6" s="71" t="s">
        <v>241</v>
      </c>
      <c r="D6" s="87">
        <f>人口・世帯数の推移!C5</f>
        <v>-14</v>
      </c>
      <c r="E6" s="86">
        <f>人口・世帯数の推移!F5</f>
        <v>-24</v>
      </c>
      <c r="F6" s="84">
        <f>人口・世帯数の推移!H5</f>
        <v>-32</v>
      </c>
      <c r="G6" s="85">
        <f>SUM(E6:F6)</f>
        <v>-56</v>
      </c>
    </row>
    <row r="7" spans="1:11" ht="14.25" thickBot="1" x14ac:dyDescent="0.2">
      <c r="A7" s="10"/>
      <c r="B7" s="118"/>
      <c r="C7" s="119"/>
      <c r="D7" s="120"/>
      <c r="E7" s="120"/>
      <c r="F7" s="120"/>
    </row>
    <row r="8" spans="1:11" x14ac:dyDescent="0.15">
      <c r="A8" s="10" t="s">
        <v>348</v>
      </c>
      <c r="B8" s="118"/>
      <c r="C8" s="204"/>
      <c r="D8" s="206" t="s">
        <v>349</v>
      </c>
      <c r="E8" s="207"/>
      <c r="F8" s="208"/>
      <c r="G8" s="206" t="s">
        <v>350</v>
      </c>
      <c r="H8" s="207"/>
      <c r="I8" s="208"/>
    </row>
    <row r="9" spans="1:11" ht="22.5" x14ac:dyDescent="0.15">
      <c r="A9" s="10"/>
      <c r="B9" s="118"/>
      <c r="C9" s="205"/>
      <c r="D9" s="124" t="s">
        <v>353</v>
      </c>
      <c r="E9" s="121" t="s">
        <v>354</v>
      </c>
      <c r="F9" s="160" t="s">
        <v>355</v>
      </c>
      <c r="G9" s="126" t="s">
        <v>352</v>
      </c>
      <c r="H9" s="121" t="s">
        <v>351</v>
      </c>
      <c r="I9" s="160" t="s">
        <v>356</v>
      </c>
    </row>
    <row r="10" spans="1:11" x14ac:dyDescent="0.15">
      <c r="A10" s="10"/>
      <c r="B10" s="118"/>
      <c r="C10" s="122" t="str">
        <f>C5</f>
        <v>5年12月末</v>
      </c>
      <c r="D10" s="77">
        <f>人口・世帯数の推移!L5</f>
        <v>21</v>
      </c>
      <c r="E10" s="123">
        <f>人口・世帯数の推移!N5</f>
        <v>79</v>
      </c>
      <c r="F10" s="149">
        <f>人口・世帯数の推移!P5</f>
        <v>-58</v>
      </c>
      <c r="G10" s="77">
        <f>人口・世帯数の推移!Q5</f>
        <v>104</v>
      </c>
      <c r="H10" s="4">
        <f>人口・世帯数の推移!S5</f>
        <v>102</v>
      </c>
      <c r="I10" s="149">
        <f>人口・世帯数の推移!U5</f>
        <v>2</v>
      </c>
    </row>
    <row r="11" spans="1:11" ht="14.25" thickBot="1" x14ac:dyDescent="0.2">
      <c r="C11" s="122" t="s">
        <v>241</v>
      </c>
      <c r="D11" s="125">
        <f>人口・世帯数の推移!M5</f>
        <v>-1</v>
      </c>
      <c r="E11" s="84">
        <f>人口・世帯数の推移!O5</f>
        <v>10</v>
      </c>
      <c r="F11" s="159" t="s">
        <v>358</v>
      </c>
      <c r="G11" s="127">
        <f>人口・世帯数の推移!R5</f>
        <v>-17</v>
      </c>
      <c r="H11" s="84">
        <f>人口・世帯数の推移!T5</f>
        <v>10</v>
      </c>
      <c r="I11" s="159" t="s">
        <v>359</v>
      </c>
    </row>
    <row r="12" spans="1:11" x14ac:dyDescent="0.15">
      <c r="A12" s="18" t="s">
        <v>195</v>
      </c>
      <c r="B12" s="13"/>
    </row>
    <row r="14" spans="1:11" x14ac:dyDescent="0.15">
      <c r="A14" s="31" t="s">
        <v>136</v>
      </c>
      <c r="B14" s="31" t="s">
        <v>0</v>
      </c>
      <c r="C14" s="31" t="s">
        <v>1</v>
      </c>
      <c r="D14" s="31" t="s">
        <v>2</v>
      </c>
      <c r="E14" s="31" t="s">
        <v>138</v>
      </c>
    </row>
    <row r="15" spans="1:11" x14ac:dyDescent="0.15">
      <c r="A15" s="9" t="s">
        <v>140</v>
      </c>
      <c r="B15" s="113">
        <f>SUM(B16:B36)</f>
        <v>23521</v>
      </c>
      <c r="C15" s="113">
        <f>SUM(C16:C36)</f>
        <v>26113</v>
      </c>
      <c r="D15" s="113">
        <f>SUM(D16:D36)</f>
        <v>49634</v>
      </c>
      <c r="E15" s="114">
        <f>ROUND(D15/$D$15*100,2)</f>
        <v>100</v>
      </c>
    </row>
    <row r="16" spans="1:11" x14ac:dyDescent="0.15">
      <c r="A16" s="7" t="s">
        <v>312</v>
      </c>
      <c r="B16" s="4">
        <f>SUM(年齢各歳別人口!B4:B8)</f>
        <v>807</v>
      </c>
      <c r="C16" s="4">
        <f>SUM(年齢各歳別人口!C4:C8)</f>
        <v>760</v>
      </c>
      <c r="D16" s="4">
        <f>SUM(B16:C16)</f>
        <v>1567</v>
      </c>
      <c r="E16" s="28">
        <f>ROUND(D16/$D$15*100,2)</f>
        <v>3.16</v>
      </c>
    </row>
    <row r="17" spans="1:5" x14ac:dyDescent="0.15">
      <c r="A17" s="7" t="s">
        <v>313</v>
      </c>
      <c r="B17" s="4">
        <f>SUM(年齢各歳別人口!B9:B13)</f>
        <v>1063</v>
      </c>
      <c r="C17" s="4">
        <f>SUM(年齢各歳別人口!C9:C13)</f>
        <v>1039</v>
      </c>
      <c r="D17" s="4">
        <f t="shared" ref="D17:D36" si="0">SUM(B17:C17)</f>
        <v>2102</v>
      </c>
      <c r="E17" s="28">
        <f t="shared" ref="E17:E36" si="1">ROUND(D17/$D$15*100,2)</f>
        <v>4.24</v>
      </c>
    </row>
    <row r="18" spans="1:5" x14ac:dyDescent="0.15">
      <c r="A18" s="7" t="s">
        <v>314</v>
      </c>
      <c r="B18" s="4">
        <f>SUM(年齢各歳別人口!B14:B18)</f>
        <v>1171</v>
      </c>
      <c r="C18" s="4">
        <f>SUM(年齢各歳別人口!C14:C18)</f>
        <v>1116</v>
      </c>
      <c r="D18" s="4">
        <f t="shared" si="0"/>
        <v>2287</v>
      </c>
      <c r="E18" s="28">
        <f t="shared" si="1"/>
        <v>4.6100000000000003</v>
      </c>
    </row>
    <row r="19" spans="1:5" x14ac:dyDescent="0.15">
      <c r="A19" s="7" t="s">
        <v>315</v>
      </c>
      <c r="B19" s="4">
        <f>SUM(年齢各歳別人口!B19:B23)</f>
        <v>1171</v>
      </c>
      <c r="C19" s="4">
        <f>SUM(年齢各歳別人口!C19:C23)</f>
        <v>1097</v>
      </c>
      <c r="D19" s="4">
        <f t="shared" si="0"/>
        <v>2268</v>
      </c>
      <c r="E19" s="28">
        <f t="shared" si="1"/>
        <v>4.57</v>
      </c>
    </row>
    <row r="20" spans="1:5" x14ac:dyDescent="0.15">
      <c r="A20" s="7" t="s">
        <v>316</v>
      </c>
      <c r="B20" s="4">
        <f>SUM(年齢各歳別人口!B24:B28)</f>
        <v>987</v>
      </c>
      <c r="C20" s="4">
        <f>SUM(年齢各歳別人口!C24:C28)</f>
        <v>948</v>
      </c>
      <c r="D20" s="4">
        <f t="shared" si="0"/>
        <v>1935</v>
      </c>
      <c r="E20" s="28">
        <f t="shared" si="1"/>
        <v>3.9</v>
      </c>
    </row>
    <row r="21" spans="1:5" x14ac:dyDescent="0.15">
      <c r="A21" s="7" t="s">
        <v>317</v>
      </c>
      <c r="B21" s="4">
        <f>SUM(年齢各歳別人口!F4:F8)</f>
        <v>957</v>
      </c>
      <c r="C21" s="4">
        <f>SUM(年齢各歳別人口!G4:G8)</f>
        <v>855</v>
      </c>
      <c r="D21" s="4">
        <f t="shared" si="0"/>
        <v>1812</v>
      </c>
      <c r="E21" s="28">
        <f t="shared" si="1"/>
        <v>3.65</v>
      </c>
    </row>
    <row r="22" spans="1:5" x14ac:dyDescent="0.15">
      <c r="A22" s="7" t="s">
        <v>318</v>
      </c>
      <c r="B22" s="4">
        <f>SUM(年齢各歳別人口!F9:F13)</f>
        <v>973</v>
      </c>
      <c r="C22" s="4">
        <f>SUM(年齢各歳別人口!G9:G13)</f>
        <v>940</v>
      </c>
      <c r="D22" s="4">
        <f t="shared" si="0"/>
        <v>1913</v>
      </c>
      <c r="E22" s="28">
        <f t="shared" si="1"/>
        <v>3.85</v>
      </c>
    </row>
    <row r="23" spans="1:5" x14ac:dyDescent="0.15">
      <c r="A23" s="7" t="s">
        <v>319</v>
      </c>
      <c r="B23" s="4">
        <f>SUM(年齢各歳別人口!F14:F18)</f>
        <v>1240</v>
      </c>
      <c r="C23" s="4">
        <f>SUM(年齢各歳別人口!G14:G18)</f>
        <v>1229</v>
      </c>
      <c r="D23" s="4">
        <f t="shared" si="0"/>
        <v>2469</v>
      </c>
      <c r="E23" s="28">
        <f t="shared" si="1"/>
        <v>4.97</v>
      </c>
    </row>
    <row r="24" spans="1:5" x14ac:dyDescent="0.15">
      <c r="A24" s="7" t="s">
        <v>320</v>
      </c>
      <c r="B24" s="4">
        <f>SUM(年齢各歳別人口!F19:F23)</f>
        <v>1531</v>
      </c>
      <c r="C24" s="4">
        <f>SUM(年齢各歳別人口!G19:G23)</f>
        <v>1466</v>
      </c>
      <c r="D24" s="4">
        <f t="shared" si="0"/>
        <v>2997</v>
      </c>
      <c r="E24" s="28">
        <f t="shared" si="1"/>
        <v>6.04</v>
      </c>
    </row>
    <row r="25" spans="1:5" x14ac:dyDescent="0.15">
      <c r="A25" s="7" t="s">
        <v>321</v>
      </c>
      <c r="B25" s="4">
        <f>SUM(年齢各歳別人口!F24:F28)</f>
        <v>1676</v>
      </c>
      <c r="C25" s="4">
        <f>SUM(年齢各歳別人口!G24:G28)</f>
        <v>1683</v>
      </c>
      <c r="D25" s="4">
        <f t="shared" si="0"/>
        <v>3359</v>
      </c>
      <c r="E25" s="28">
        <f t="shared" si="1"/>
        <v>6.77</v>
      </c>
    </row>
    <row r="26" spans="1:5" x14ac:dyDescent="0.15">
      <c r="A26" s="7" t="s">
        <v>322</v>
      </c>
      <c r="B26" s="4">
        <f>SUM(年齢各歳別人口!J4:J8)</f>
        <v>1576</v>
      </c>
      <c r="C26" s="4">
        <f>SUM(年齢各歳別人口!K4:K8)</f>
        <v>1529</v>
      </c>
      <c r="D26" s="4">
        <f t="shared" si="0"/>
        <v>3105</v>
      </c>
      <c r="E26" s="28">
        <f t="shared" si="1"/>
        <v>6.26</v>
      </c>
    </row>
    <row r="27" spans="1:5" x14ac:dyDescent="0.15">
      <c r="A27" s="7" t="s">
        <v>323</v>
      </c>
      <c r="B27" s="4">
        <f>SUM(年齢各歳別人口!J9:J13)</f>
        <v>1271</v>
      </c>
      <c r="C27" s="4">
        <f>SUM(年齢各歳別人口!K9:K13)</f>
        <v>1411</v>
      </c>
      <c r="D27" s="4">
        <f t="shared" si="0"/>
        <v>2682</v>
      </c>
      <c r="E27" s="28">
        <f t="shared" si="1"/>
        <v>5.4</v>
      </c>
    </row>
    <row r="28" spans="1:5" x14ac:dyDescent="0.15">
      <c r="A28" s="7" t="s">
        <v>324</v>
      </c>
      <c r="B28" s="4">
        <f>SUM(年齢各歳別人口!J14:J18)</f>
        <v>1415</v>
      </c>
      <c r="C28" s="4">
        <f>SUM(年齢各歳別人口!K14:K18)</f>
        <v>1569</v>
      </c>
      <c r="D28" s="4">
        <f t="shared" si="0"/>
        <v>2984</v>
      </c>
      <c r="E28" s="28">
        <f t="shared" si="1"/>
        <v>6.01</v>
      </c>
    </row>
    <row r="29" spans="1:5" x14ac:dyDescent="0.15">
      <c r="A29" s="7" t="s">
        <v>325</v>
      </c>
      <c r="B29" s="4">
        <f>SUM(年齢各歳別人口!J19:J23)</f>
        <v>1649</v>
      </c>
      <c r="C29" s="4">
        <f>SUM(年齢各歳別人口!K19:K23)</f>
        <v>1912</v>
      </c>
      <c r="D29" s="4">
        <f t="shared" si="0"/>
        <v>3561</v>
      </c>
      <c r="E29" s="28">
        <f t="shared" si="1"/>
        <v>7.17</v>
      </c>
    </row>
    <row r="30" spans="1:5" x14ac:dyDescent="0.15">
      <c r="A30" s="7" t="s">
        <v>326</v>
      </c>
      <c r="B30" s="4">
        <f>SUM(年齢各歳別人口!J24:J28)</f>
        <v>2247</v>
      </c>
      <c r="C30" s="4">
        <f>SUM(年齢各歳別人口!K24:K28)</f>
        <v>2533</v>
      </c>
      <c r="D30" s="4">
        <f t="shared" si="0"/>
        <v>4780</v>
      </c>
      <c r="E30" s="28">
        <f t="shared" si="1"/>
        <v>9.6300000000000008</v>
      </c>
    </row>
    <row r="31" spans="1:5" x14ac:dyDescent="0.15">
      <c r="A31" s="7" t="s">
        <v>327</v>
      </c>
      <c r="B31" s="4">
        <f>SUM(年齢各歳別人口!N4:N8)</f>
        <v>1644</v>
      </c>
      <c r="C31" s="4">
        <f>SUM(年齢各歳別人口!O4:O8)</f>
        <v>1967</v>
      </c>
      <c r="D31" s="4">
        <f t="shared" si="0"/>
        <v>3611</v>
      </c>
      <c r="E31" s="28">
        <f t="shared" si="1"/>
        <v>7.28</v>
      </c>
    </row>
    <row r="32" spans="1:5" x14ac:dyDescent="0.15">
      <c r="A32" s="7" t="s">
        <v>328</v>
      </c>
      <c r="B32" s="4">
        <f>SUM(年齢各歳別人口!N9:N13)</f>
        <v>1118</v>
      </c>
      <c r="C32" s="4">
        <f>SUM(年齢各歳別人口!O9:O13)</f>
        <v>1625</v>
      </c>
      <c r="D32" s="4">
        <f t="shared" si="0"/>
        <v>2743</v>
      </c>
      <c r="E32" s="28">
        <f t="shared" si="1"/>
        <v>5.53</v>
      </c>
    </row>
    <row r="33" spans="1:6" x14ac:dyDescent="0.15">
      <c r="A33" s="7" t="s">
        <v>329</v>
      </c>
      <c r="B33" s="4">
        <f>SUM(年齢各歳別人口!N14:N18)</f>
        <v>703</v>
      </c>
      <c r="C33" s="4">
        <f>SUM(年齢各歳別人口!O14:O18)</f>
        <v>1256</v>
      </c>
      <c r="D33" s="4">
        <f t="shared" si="0"/>
        <v>1959</v>
      </c>
      <c r="E33" s="28">
        <f t="shared" si="1"/>
        <v>3.95</v>
      </c>
    </row>
    <row r="34" spans="1:6" x14ac:dyDescent="0.15">
      <c r="A34" s="7" t="s">
        <v>330</v>
      </c>
      <c r="B34" s="4">
        <f>SUM(年齢各歳別人口!N19:N23)</f>
        <v>256</v>
      </c>
      <c r="C34" s="4">
        <f>SUM(年齢各歳別人口!O19:O23)</f>
        <v>795</v>
      </c>
      <c r="D34" s="4">
        <f t="shared" si="0"/>
        <v>1051</v>
      </c>
      <c r="E34" s="28">
        <f t="shared" si="1"/>
        <v>2.12</v>
      </c>
    </row>
    <row r="35" spans="1:6" x14ac:dyDescent="0.15">
      <c r="A35" s="7" t="s">
        <v>331</v>
      </c>
      <c r="B35" s="4">
        <f>SUM(年齢各歳別人口!N24:N28)</f>
        <v>60</v>
      </c>
      <c r="C35" s="4">
        <f>SUM(年齢各歳別人口!O24:O28)</f>
        <v>310</v>
      </c>
      <c r="D35" s="4">
        <f t="shared" si="0"/>
        <v>370</v>
      </c>
      <c r="E35" s="28">
        <f t="shared" si="1"/>
        <v>0.75</v>
      </c>
    </row>
    <row r="36" spans="1:6" x14ac:dyDescent="0.15">
      <c r="A36" s="7" t="s">
        <v>332</v>
      </c>
      <c r="B36" s="4">
        <f>SUM(年齢各歳別人口!R4:R24)</f>
        <v>6</v>
      </c>
      <c r="C36" s="4">
        <f>SUM(年齢各歳別人口!S4:S24)</f>
        <v>73</v>
      </c>
      <c r="D36" s="4">
        <f t="shared" si="0"/>
        <v>79</v>
      </c>
      <c r="E36" s="28">
        <f t="shared" si="1"/>
        <v>0.16</v>
      </c>
    </row>
    <row r="38" spans="1:6" x14ac:dyDescent="0.15">
      <c r="A38" s="32" t="s">
        <v>135</v>
      </c>
      <c r="B38" s="32" t="s">
        <v>4</v>
      </c>
      <c r="C38" s="32" t="s">
        <v>5</v>
      </c>
      <c r="D38" s="32" t="s">
        <v>191</v>
      </c>
      <c r="E38" s="32" t="s">
        <v>137</v>
      </c>
    </row>
    <row r="39" spans="1:6" x14ac:dyDescent="0.15">
      <c r="A39" s="8" t="s">
        <v>139</v>
      </c>
      <c r="B39" s="4">
        <f>SUM(B40:B42)</f>
        <v>23521</v>
      </c>
      <c r="C39" s="4">
        <f>SUM(C40:C42)</f>
        <v>26113</v>
      </c>
      <c r="D39" s="4">
        <f>SUM(D40:D42)</f>
        <v>49634</v>
      </c>
      <c r="E39" s="29">
        <f>ROUND(D39/$D$39*100,2)</f>
        <v>100</v>
      </c>
    </row>
    <row r="40" spans="1:6" x14ac:dyDescent="0.15">
      <c r="A40" s="17" t="s">
        <v>192</v>
      </c>
      <c r="B40" s="83">
        <f>SUM(年齢各歳別人口!B4:B18)</f>
        <v>3041</v>
      </c>
      <c r="C40" s="83">
        <f>SUM(年齢各歳別人口!C4:C18)</f>
        <v>2915</v>
      </c>
      <c r="D40" s="83">
        <f>SUM(B40:C40)</f>
        <v>5956</v>
      </c>
      <c r="E40" s="29">
        <f>ROUND(D40/$D$39*100,2)</f>
        <v>12</v>
      </c>
      <c r="F40" s="16"/>
    </row>
    <row r="41" spans="1:6" ht="13.5" customHeight="1" x14ac:dyDescent="0.15">
      <c r="A41" s="17" t="s">
        <v>193</v>
      </c>
      <c r="B41" s="83">
        <f>SUM(年齢各歳別人口!B19:B28,年齢各歳別人口!F4:F28,年齢各歳別人口!J4:J18)</f>
        <v>12797</v>
      </c>
      <c r="C41" s="83">
        <f>SUM(年齢各歳別人口!C19:C28,年齢各歳別人口!G4:G28,年齢各歳別人口!K4:K18)</f>
        <v>12727</v>
      </c>
      <c r="D41" s="83">
        <f>SUM(B41:C41)</f>
        <v>25524</v>
      </c>
      <c r="E41" s="29">
        <f>ROUND(D41/$D$39*100,2)</f>
        <v>51.42</v>
      </c>
      <c r="F41" s="16"/>
    </row>
    <row r="42" spans="1:6" x14ac:dyDescent="0.15">
      <c r="A42" s="17" t="s">
        <v>194</v>
      </c>
      <c r="B42" s="83">
        <f>SUM(年齢各歳別人口!J19:J28,年齢各歳別人口!N4:N28,年齢各歳別人口!R4:R24)</f>
        <v>7683</v>
      </c>
      <c r="C42" s="83">
        <f>SUM(年齢各歳別人口!K19:K28,年齢各歳別人口!O4:O28,年齢各歳別人口!S4:S24)</f>
        <v>10471</v>
      </c>
      <c r="D42" s="83">
        <f>SUM(B42:C42)</f>
        <v>18154</v>
      </c>
      <c r="E42" s="29">
        <f>ROUND(D42/$D$39*100,2)</f>
        <v>36.58</v>
      </c>
      <c r="F42" s="16"/>
    </row>
    <row r="43" spans="1:6" x14ac:dyDescent="0.15">
      <c r="A43" s="2"/>
      <c r="B43" s="2"/>
      <c r="C43" s="2"/>
      <c r="D43" s="2"/>
      <c r="E43" s="2"/>
    </row>
    <row r="44" spans="1:6" x14ac:dyDescent="0.15">
      <c r="A44" s="101" t="s">
        <v>157</v>
      </c>
      <c r="B44" s="2"/>
      <c r="C44" s="2"/>
      <c r="D44" s="2"/>
      <c r="E44" s="2"/>
      <c r="F44" s="1" t="s">
        <v>161</v>
      </c>
    </row>
    <row r="46" spans="1:6" x14ac:dyDescent="0.15">
      <c r="A46" s="32" t="s">
        <v>160</v>
      </c>
      <c r="B46" s="32" t="s">
        <v>3</v>
      </c>
      <c r="C46" s="32" t="s">
        <v>4</v>
      </c>
      <c r="D46" s="32" t="s">
        <v>5</v>
      </c>
      <c r="E46" s="32" t="s">
        <v>6</v>
      </c>
    </row>
    <row r="47" spans="1:6" x14ac:dyDescent="0.15">
      <c r="A47" s="7" t="s">
        <v>145</v>
      </c>
      <c r="B47" s="88">
        <f>行政区別人口!C27</f>
        <v>3576</v>
      </c>
      <c r="C47" s="88">
        <f>行政区別人口!D27</f>
        <v>3616</v>
      </c>
      <c r="D47" s="88">
        <f>行政区別人口!E27</f>
        <v>3944</v>
      </c>
      <c r="E47" s="88">
        <f>行政区別人口!F27</f>
        <v>7560</v>
      </c>
      <c r="F47" s="1" t="s">
        <v>162</v>
      </c>
    </row>
    <row r="48" spans="1:6" x14ac:dyDescent="0.15">
      <c r="A48" s="7" t="s">
        <v>146</v>
      </c>
      <c r="B48" s="88">
        <f>行政区別人口!C48</f>
        <v>3085</v>
      </c>
      <c r="C48" s="88">
        <f>行政区別人口!D48</f>
        <v>2854</v>
      </c>
      <c r="D48" s="88">
        <f>行政区別人口!E48</f>
        <v>3168</v>
      </c>
      <c r="E48" s="88">
        <f>行政区別人口!F48</f>
        <v>6022</v>
      </c>
      <c r="F48" s="1" t="s">
        <v>163</v>
      </c>
    </row>
    <row r="49" spans="1:6" x14ac:dyDescent="0.15">
      <c r="A49" s="7" t="s">
        <v>147</v>
      </c>
      <c r="B49" s="88">
        <f>行政区別人口!C58</f>
        <v>1131</v>
      </c>
      <c r="C49" s="88">
        <f>行政区別人口!D58</f>
        <v>1072</v>
      </c>
      <c r="D49" s="88">
        <f>行政区別人口!E58</f>
        <v>1156</v>
      </c>
      <c r="E49" s="88">
        <f>行政区別人口!F58</f>
        <v>2228</v>
      </c>
      <c r="F49" s="1" t="s">
        <v>164</v>
      </c>
    </row>
    <row r="50" spans="1:6" x14ac:dyDescent="0.15">
      <c r="A50" s="7" t="s">
        <v>148</v>
      </c>
      <c r="B50" s="89">
        <f>行政区別人口!C71</f>
        <v>750</v>
      </c>
      <c r="C50" s="89">
        <f>行政区別人口!D71</f>
        <v>691</v>
      </c>
      <c r="D50" s="89">
        <f>行政区別人口!E71</f>
        <v>765</v>
      </c>
      <c r="E50" s="89">
        <f>行政区別人口!F71</f>
        <v>1456</v>
      </c>
      <c r="F50" s="1" t="s">
        <v>165</v>
      </c>
    </row>
    <row r="51" spans="1:6" x14ac:dyDescent="0.15">
      <c r="A51" s="7" t="s">
        <v>149</v>
      </c>
      <c r="B51" s="88">
        <f>行政区別人口!C88</f>
        <v>4256</v>
      </c>
      <c r="C51" s="88">
        <f>行政区別人口!D88</f>
        <v>4295</v>
      </c>
      <c r="D51" s="88">
        <f>行政区別人口!E88</f>
        <v>4809</v>
      </c>
      <c r="E51" s="88">
        <f>行政区別人口!F88</f>
        <v>9104</v>
      </c>
      <c r="F51" s="1" t="s">
        <v>166</v>
      </c>
    </row>
    <row r="52" spans="1:6" x14ac:dyDescent="0.15">
      <c r="A52" s="7" t="s">
        <v>150</v>
      </c>
      <c r="B52" s="88">
        <f>行政区別人口!C102</f>
        <v>2147</v>
      </c>
      <c r="C52" s="88">
        <f>行政区別人口!D102</f>
        <v>2252</v>
      </c>
      <c r="D52" s="88">
        <f>行政区別人口!E102</f>
        <v>2469</v>
      </c>
      <c r="E52" s="88">
        <f>行政区別人口!F102</f>
        <v>4721</v>
      </c>
      <c r="F52" s="1" t="s">
        <v>190</v>
      </c>
    </row>
    <row r="53" spans="1:6" x14ac:dyDescent="0.15">
      <c r="A53" s="7" t="s">
        <v>151</v>
      </c>
      <c r="B53" s="88">
        <f>行政区別人口!J23</f>
        <v>1466</v>
      </c>
      <c r="C53" s="88">
        <f>行政区別人口!K23</f>
        <v>1413</v>
      </c>
      <c r="D53" s="88">
        <f>行政区別人口!L23</f>
        <v>1608</v>
      </c>
      <c r="E53" s="88">
        <f>行政区別人口!M23</f>
        <v>3021</v>
      </c>
      <c r="F53" s="1" t="s">
        <v>167</v>
      </c>
    </row>
    <row r="54" spans="1:6" x14ac:dyDescent="0.15">
      <c r="A54" s="7" t="s">
        <v>152</v>
      </c>
      <c r="B54" s="88">
        <f>行政区別人口!J33</f>
        <v>924</v>
      </c>
      <c r="C54" s="88">
        <f>行政区別人口!K33</f>
        <v>931</v>
      </c>
      <c r="D54" s="88">
        <f>行政区別人口!L33</f>
        <v>961</v>
      </c>
      <c r="E54" s="88">
        <f>行政区別人口!M33</f>
        <v>1892</v>
      </c>
      <c r="F54" s="1" t="s">
        <v>168</v>
      </c>
    </row>
    <row r="55" spans="1:6" x14ac:dyDescent="0.15">
      <c r="A55" s="7" t="s">
        <v>153</v>
      </c>
      <c r="B55" s="88">
        <f>行政区別人口!J50</f>
        <v>2389</v>
      </c>
      <c r="C55" s="88">
        <f>行政区別人口!K50</f>
        <v>2377</v>
      </c>
      <c r="D55" s="88">
        <f>行政区別人口!L50</f>
        <v>2644</v>
      </c>
      <c r="E55" s="88">
        <f>行政区別人口!M50</f>
        <v>5021</v>
      </c>
      <c r="F55" s="1" t="s">
        <v>169</v>
      </c>
    </row>
    <row r="56" spans="1:6" x14ac:dyDescent="0.15">
      <c r="A56" s="7" t="s">
        <v>154</v>
      </c>
      <c r="B56" s="88">
        <f>行政区別人口!J63</f>
        <v>1622</v>
      </c>
      <c r="C56" s="88">
        <f>行政区別人口!K63</f>
        <v>1651</v>
      </c>
      <c r="D56" s="88">
        <f>行政区別人口!L63</f>
        <v>1825</v>
      </c>
      <c r="E56" s="88">
        <f>行政区別人口!M63</f>
        <v>3476</v>
      </c>
      <c r="F56" s="1" t="s">
        <v>170</v>
      </c>
    </row>
    <row r="57" spans="1:6" x14ac:dyDescent="0.15">
      <c r="A57" s="7" t="s">
        <v>155</v>
      </c>
      <c r="B57" s="88">
        <f>行政区別人口!J72</f>
        <v>1175</v>
      </c>
      <c r="C57" s="88">
        <f>行政区別人口!K72</f>
        <v>1116</v>
      </c>
      <c r="D57" s="88">
        <f>行政区別人口!L72</f>
        <v>1260</v>
      </c>
      <c r="E57" s="88">
        <f>行政区別人口!M72</f>
        <v>2376</v>
      </c>
      <c r="F57" s="1" t="s">
        <v>171</v>
      </c>
    </row>
    <row r="58" spans="1:6" x14ac:dyDescent="0.15">
      <c r="A58" s="7" t="s">
        <v>156</v>
      </c>
      <c r="B58" s="88">
        <f>行政区別人口!J81</f>
        <v>1474</v>
      </c>
      <c r="C58" s="88">
        <f>行政区別人口!K81</f>
        <v>1253</v>
      </c>
      <c r="D58" s="88">
        <f>行政区別人口!L81</f>
        <v>1504</v>
      </c>
      <c r="E58" s="88">
        <f>行政区別人口!M81</f>
        <v>2757</v>
      </c>
      <c r="F58" s="1" t="s">
        <v>172</v>
      </c>
    </row>
    <row r="59" spans="1:6" x14ac:dyDescent="0.15">
      <c r="A59" s="7" t="s">
        <v>139</v>
      </c>
      <c r="B59" s="88">
        <f>SUM(B47:B58)</f>
        <v>23995</v>
      </c>
      <c r="C59" s="5">
        <f>SUM(C47:C58)</f>
        <v>23521</v>
      </c>
      <c r="D59" s="5">
        <f>SUM(D47:D58)</f>
        <v>26113</v>
      </c>
      <c r="E59" s="5">
        <f>SUM(E47:E58)</f>
        <v>49634</v>
      </c>
    </row>
  </sheetData>
  <mergeCells count="3">
    <mergeCell ref="C8:C9"/>
    <mergeCell ref="D8:F8"/>
    <mergeCell ref="G8:I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88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188</v>
      </c>
      <c r="E1" s="1" t="str">
        <f>総人口・年齢階層別人口・地区別人口!D1</f>
        <v>令和5年12月31日現在</v>
      </c>
      <c r="I1" s="6"/>
      <c r="J1" s="22"/>
      <c r="K1" s="22"/>
      <c r="L1" s="22"/>
      <c r="M1" s="22"/>
    </row>
    <row r="2" spans="1:16" x14ac:dyDescent="0.15">
      <c r="I2" s="6"/>
      <c r="J2" s="22"/>
      <c r="K2" s="22"/>
      <c r="L2" s="22"/>
      <c r="M2" s="22"/>
    </row>
    <row r="3" spans="1:16" x14ac:dyDescent="0.15">
      <c r="A3" t="s">
        <v>240</v>
      </c>
      <c r="I3" s="6"/>
      <c r="J3" s="22"/>
      <c r="K3" s="22"/>
      <c r="L3" s="22"/>
      <c r="M3" s="22"/>
    </row>
    <row r="4" spans="1:16" x14ac:dyDescent="0.15">
      <c r="A4" t="s">
        <v>254</v>
      </c>
      <c r="I4" s="6"/>
      <c r="J4" s="22"/>
      <c r="K4" s="22"/>
      <c r="L4" s="22"/>
      <c r="M4" s="22"/>
    </row>
    <row r="5" spans="1:16" x14ac:dyDescent="0.15">
      <c r="A5" t="s">
        <v>255</v>
      </c>
      <c r="I5" s="6"/>
      <c r="J5" s="22"/>
      <c r="K5" s="22"/>
      <c r="L5" s="22"/>
      <c r="M5" s="22"/>
    </row>
    <row r="6" spans="1:16" x14ac:dyDescent="0.15">
      <c r="A6" t="s">
        <v>346</v>
      </c>
      <c r="I6" s="6"/>
      <c r="J6" s="22"/>
      <c r="K6" s="22"/>
      <c r="L6" s="22"/>
      <c r="M6" s="22"/>
    </row>
    <row r="7" spans="1:16" x14ac:dyDescent="0.15">
      <c r="I7" s="19"/>
      <c r="J7" s="20"/>
      <c r="K7" s="20"/>
      <c r="L7" s="20"/>
      <c r="M7" s="20"/>
    </row>
    <row r="8" spans="1:16" ht="13.5" customHeight="1" x14ac:dyDescent="0.15">
      <c r="A8" s="189" t="s">
        <v>174</v>
      </c>
      <c r="B8" s="33" t="s">
        <v>141</v>
      </c>
      <c r="C8" s="33" t="s">
        <v>3</v>
      </c>
      <c r="D8" s="33" t="s">
        <v>4</v>
      </c>
      <c r="E8" s="33" t="s">
        <v>5</v>
      </c>
      <c r="F8" s="33" t="s">
        <v>6</v>
      </c>
      <c r="G8" s="109"/>
      <c r="H8" s="189" t="s">
        <v>174</v>
      </c>
      <c r="I8" s="33" t="s">
        <v>141</v>
      </c>
      <c r="J8" s="33" t="s">
        <v>3</v>
      </c>
      <c r="K8" s="33" t="s">
        <v>4</v>
      </c>
      <c r="L8" s="33" t="s">
        <v>5</v>
      </c>
      <c r="M8" s="33" t="s">
        <v>6</v>
      </c>
    </row>
    <row r="9" spans="1:16" ht="13.5" customHeight="1" x14ac:dyDescent="0.15">
      <c r="A9" s="218" t="s">
        <v>173</v>
      </c>
      <c r="B9" s="110" t="s">
        <v>7</v>
      </c>
      <c r="C9" s="190">
        <v>147</v>
      </c>
      <c r="D9" s="190">
        <v>154</v>
      </c>
      <c r="E9" s="190">
        <v>165</v>
      </c>
      <c r="F9" s="190">
        <v>319</v>
      </c>
      <c r="G9" s="109"/>
      <c r="H9" s="215" t="s">
        <v>182</v>
      </c>
      <c r="I9" s="191" t="s">
        <v>71</v>
      </c>
      <c r="J9" s="111">
        <v>43</v>
      </c>
      <c r="K9" s="111">
        <v>29</v>
      </c>
      <c r="L9" s="111">
        <v>45</v>
      </c>
      <c r="M9" s="111">
        <v>74</v>
      </c>
    </row>
    <row r="10" spans="1:16" x14ac:dyDescent="0.15">
      <c r="A10" s="218"/>
      <c r="B10" s="110" t="s">
        <v>10</v>
      </c>
      <c r="C10" s="190">
        <v>162</v>
      </c>
      <c r="D10" s="190">
        <v>153</v>
      </c>
      <c r="E10" s="190">
        <v>150</v>
      </c>
      <c r="F10" s="190">
        <v>303</v>
      </c>
      <c r="G10" s="109"/>
      <c r="H10" s="215"/>
      <c r="I10" s="191" t="s">
        <v>74</v>
      </c>
      <c r="J10" s="111">
        <v>39</v>
      </c>
      <c r="K10" s="111">
        <v>38</v>
      </c>
      <c r="L10" s="111">
        <v>41</v>
      </c>
      <c r="M10" s="111">
        <v>79</v>
      </c>
    </row>
    <row r="11" spans="1:16" x14ac:dyDescent="0.15">
      <c r="A11" s="218"/>
      <c r="B11" s="110" t="s">
        <v>13</v>
      </c>
      <c r="C11" s="190">
        <v>346</v>
      </c>
      <c r="D11" s="190">
        <v>318</v>
      </c>
      <c r="E11" s="190">
        <v>363</v>
      </c>
      <c r="F11" s="190">
        <v>681</v>
      </c>
      <c r="G11" s="109"/>
      <c r="H11" s="215"/>
      <c r="I11" s="191" t="s">
        <v>76</v>
      </c>
      <c r="J11" s="111">
        <v>27</v>
      </c>
      <c r="K11" s="111">
        <v>24</v>
      </c>
      <c r="L11" s="111">
        <v>27</v>
      </c>
      <c r="M11" s="111">
        <v>51</v>
      </c>
      <c r="P11" s="112"/>
    </row>
    <row r="12" spans="1:16" x14ac:dyDescent="0.15">
      <c r="A12" s="218"/>
      <c r="B12" s="110" t="s">
        <v>16</v>
      </c>
      <c r="C12" s="190">
        <v>180</v>
      </c>
      <c r="D12" s="190">
        <v>168</v>
      </c>
      <c r="E12" s="190">
        <v>201</v>
      </c>
      <c r="F12" s="190">
        <v>369</v>
      </c>
      <c r="G12" s="109"/>
      <c r="H12" s="215"/>
      <c r="I12" s="191" t="s">
        <v>79</v>
      </c>
      <c r="J12" s="111">
        <v>35</v>
      </c>
      <c r="K12" s="111">
        <v>39</v>
      </c>
      <c r="L12" s="111">
        <v>35</v>
      </c>
      <c r="M12" s="111">
        <v>74</v>
      </c>
    </row>
    <row r="13" spans="1:16" x14ac:dyDescent="0.15">
      <c r="A13" s="218"/>
      <c r="B13" s="110" t="s">
        <v>19</v>
      </c>
      <c r="C13" s="190">
        <v>110</v>
      </c>
      <c r="D13" s="190">
        <v>108</v>
      </c>
      <c r="E13" s="190">
        <v>128</v>
      </c>
      <c r="F13" s="190">
        <v>236</v>
      </c>
      <c r="G13" s="109"/>
      <c r="H13" s="215"/>
      <c r="I13" s="191" t="s">
        <v>82</v>
      </c>
      <c r="J13" s="111">
        <v>45</v>
      </c>
      <c r="K13" s="111">
        <v>35</v>
      </c>
      <c r="L13" s="111">
        <v>51</v>
      </c>
      <c r="M13" s="111">
        <v>86</v>
      </c>
    </row>
    <row r="14" spans="1:16" x14ac:dyDescent="0.15">
      <c r="A14" s="218"/>
      <c r="B14" s="110" t="s">
        <v>22</v>
      </c>
      <c r="C14" s="190">
        <v>207</v>
      </c>
      <c r="D14" s="190">
        <v>236</v>
      </c>
      <c r="E14" s="190">
        <v>258</v>
      </c>
      <c r="F14" s="190">
        <v>494</v>
      </c>
      <c r="G14" s="109"/>
      <c r="H14" s="215"/>
      <c r="I14" s="191" t="s">
        <v>85</v>
      </c>
      <c r="J14" s="111">
        <v>45</v>
      </c>
      <c r="K14" s="111">
        <v>45</v>
      </c>
      <c r="L14" s="111">
        <v>50</v>
      </c>
      <c r="M14" s="111">
        <v>95</v>
      </c>
    </row>
    <row r="15" spans="1:16" x14ac:dyDescent="0.15">
      <c r="A15" s="218"/>
      <c r="B15" s="110" t="s">
        <v>25</v>
      </c>
      <c r="C15" s="190">
        <v>307</v>
      </c>
      <c r="D15" s="190">
        <v>271</v>
      </c>
      <c r="E15" s="190">
        <v>306</v>
      </c>
      <c r="F15" s="190">
        <v>577</v>
      </c>
      <c r="G15" s="109"/>
      <c r="H15" s="215"/>
      <c r="I15" s="191" t="s">
        <v>88</v>
      </c>
      <c r="J15" s="111">
        <v>95</v>
      </c>
      <c r="K15" s="111">
        <v>101</v>
      </c>
      <c r="L15" s="111">
        <v>111</v>
      </c>
      <c r="M15" s="111">
        <v>212</v>
      </c>
    </row>
    <row r="16" spans="1:16" x14ac:dyDescent="0.15">
      <c r="A16" s="218"/>
      <c r="B16" s="110" t="s">
        <v>28</v>
      </c>
      <c r="C16" s="190">
        <v>179</v>
      </c>
      <c r="D16" s="190">
        <v>169</v>
      </c>
      <c r="E16" s="190">
        <v>157</v>
      </c>
      <c r="F16" s="190">
        <v>326</v>
      </c>
      <c r="G16" s="109"/>
      <c r="H16" s="215"/>
      <c r="I16" s="191" t="s">
        <v>90</v>
      </c>
      <c r="J16" s="111">
        <v>244</v>
      </c>
      <c r="K16" s="111">
        <v>246</v>
      </c>
      <c r="L16" s="111">
        <v>269</v>
      </c>
      <c r="M16" s="111">
        <v>515</v>
      </c>
    </row>
    <row r="17" spans="1:13" x14ac:dyDescent="0.15">
      <c r="A17" s="218"/>
      <c r="B17" s="110" t="s">
        <v>31</v>
      </c>
      <c r="C17" s="190">
        <v>346</v>
      </c>
      <c r="D17" s="190">
        <v>393</v>
      </c>
      <c r="E17" s="190">
        <v>413</v>
      </c>
      <c r="F17" s="190">
        <v>806</v>
      </c>
      <c r="G17" s="109"/>
      <c r="H17" s="215"/>
      <c r="I17" s="191" t="s">
        <v>92</v>
      </c>
      <c r="J17" s="111">
        <v>95</v>
      </c>
      <c r="K17" s="111">
        <v>83</v>
      </c>
      <c r="L17" s="111">
        <v>83</v>
      </c>
      <c r="M17" s="111">
        <v>166</v>
      </c>
    </row>
    <row r="18" spans="1:13" x14ac:dyDescent="0.15">
      <c r="A18" s="218"/>
      <c r="B18" s="110" t="s">
        <v>34</v>
      </c>
      <c r="C18" s="190">
        <v>253</v>
      </c>
      <c r="D18" s="190">
        <v>236</v>
      </c>
      <c r="E18" s="190">
        <v>263</v>
      </c>
      <c r="F18" s="190">
        <v>499</v>
      </c>
      <c r="G18" s="109"/>
      <c r="H18" s="215"/>
      <c r="I18" s="191" t="s">
        <v>94</v>
      </c>
      <c r="J18" s="111">
        <v>165</v>
      </c>
      <c r="K18" s="111">
        <v>162</v>
      </c>
      <c r="L18" s="111">
        <v>218</v>
      </c>
      <c r="M18" s="111">
        <v>380</v>
      </c>
    </row>
    <row r="19" spans="1:13" x14ac:dyDescent="0.15">
      <c r="A19" s="218"/>
      <c r="B19" s="110" t="s">
        <v>37</v>
      </c>
      <c r="C19" s="190">
        <v>273</v>
      </c>
      <c r="D19" s="190">
        <v>242</v>
      </c>
      <c r="E19" s="190">
        <v>270</v>
      </c>
      <c r="F19" s="190">
        <v>512</v>
      </c>
      <c r="G19" s="109"/>
      <c r="H19" s="215"/>
      <c r="I19" s="191" t="s">
        <v>97</v>
      </c>
      <c r="J19" s="111">
        <v>262</v>
      </c>
      <c r="K19" s="111">
        <v>241</v>
      </c>
      <c r="L19" s="111">
        <v>277</v>
      </c>
      <c r="M19" s="111">
        <v>518</v>
      </c>
    </row>
    <row r="20" spans="1:13" x14ac:dyDescent="0.15">
      <c r="A20" s="218"/>
      <c r="B20" s="110" t="s">
        <v>40</v>
      </c>
      <c r="C20" s="190">
        <v>156</v>
      </c>
      <c r="D20" s="190">
        <v>174</v>
      </c>
      <c r="E20" s="190">
        <v>174</v>
      </c>
      <c r="F20" s="190">
        <v>348</v>
      </c>
      <c r="G20" s="109"/>
      <c r="H20" s="215"/>
      <c r="I20" s="191" t="s">
        <v>100</v>
      </c>
      <c r="J20" s="111">
        <v>139</v>
      </c>
      <c r="K20" s="111">
        <v>147</v>
      </c>
      <c r="L20" s="111">
        <v>163</v>
      </c>
      <c r="M20" s="111">
        <v>310</v>
      </c>
    </row>
    <row r="21" spans="1:13" x14ac:dyDescent="0.15">
      <c r="A21" s="218"/>
      <c r="B21" s="110" t="s">
        <v>81</v>
      </c>
      <c r="C21" s="190">
        <v>206</v>
      </c>
      <c r="D21" s="190">
        <v>216</v>
      </c>
      <c r="E21" s="190">
        <v>232</v>
      </c>
      <c r="F21" s="190">
        <v>448</v>
      </c>
      <c r="G21" s="109"/>
      <c r="H21" s="215"/>
      <c r="I21" s="191" t="s">
        <v>103</v>
      </c>
      <c r="J21" s="111">
        <v>64</v>
      </c>
      <c r="K21" s="111">
        <v>62</v>
      </c>
      <c r="L21" s="111">
        <v>70</v>
      </c>
      <c r="M21" s="111">
        <v>132</v>
      </c>
    </row>
    <row r="22" spans="1:13" x14ac:dyDescent="0.15">
      <c r="A22" s="218"/>
      <c r="B22" s="110" t="s">
        <v>42</v>
      </c>
      <c r="C22" s="111">
        <v>303</v>
      </c>
      <c r="D22" s="111">
        <v>346</v>
      </c>
      <c r="E22" s="111">
        <v>365</v>
      </c>
      <c r="F22" s="111">
        <v>711</v>
      </c>
      <c r="G22" s="109"/>
      <c r="H22" s="215"/>
      <c r="I22" s="191" t="s">
        <v>106</v>
      </c>
      <c r="J22" s="111">
        <v>168</v>
      </c>
      <c r="K22" s="111">
        <v>161</v>
      </c>
      <c r="L22" s="111">
        <v>168</v>
      </c>
      <c r="M22" s="111">
        <v>329</v>
      </c>
    </row>
    <row r="23" spans="1:13" x14ac:dyDescent="0.15">
      <c r="A23" s="218"/>
      <c r="B23" s="110" t="s">
        <v>44</v>
      </c>
      <c r="C23" s="111">
        <v>197</v>
      </c>
      <c r="D23" s="111">
        <v>242</v>
      </c>
      <c r="E23" s="111">
        <v>286</v>
      </c>
      <c r="F23" s="111">
        <v>528</v>
      </c>
      <c r="G23" s="109"/>
      <c r="H23" s="215"/>
      <c r="I23" s="192" t="s">
        <v>189</v>
      </c>
      <c r="J23" s="190">
        <f>SUM(J9:J22)</f>
        <v>1466</v>
      </c>
      <c r="K23" s="190">
        <f>SUM(K9:K22)</f>
        <v>1413</v>
      </c>
      <c r="L23" s="190">
        <f>SUM(L9:L22)</f>
        <v>1608</v>
      </c>
      <c r="M23" s="190">
        <f>SUM(M9:M22)</f>
        <v>3021</v>
      </c>
    </row>
    <row r="24" spans="1:13" x14ac:dyDescent="0.15">
      <c r="A24" s="218"/>
      <c r="B24" s="110" t="s">
        <v>47</v>
      </c>
      <c r="C24" s="111">
        <v>75</v>
      </c>
      <c r="D24" s="111">
        <v>69</v>
      </c>
      <c r="E24" s="111">
        <v>82</v>
      </c>
      <c r="F24" s="111">
        <v>151</v>
      </c>
      <c r="G24" s="109"/>
      <c r="H24" s="109"/>
      <c r="I24" s="109"/>
      <c r="J24" s="109"/>
      <c r="K24" s="109"/>
      <c r="L24" s="109"/>
      <c r="M24" s="109"/>
    </row>
    <row r="25" spans="1:13" ht="13.5" customHeight="1" x14ac:dyDescent="0.15">
      <c r="A25" s="218"/>
      <c r="B25" s="110" t="s">
        <v>49</v>
      </c>
      <c r="C25" s="111">
        <v>77</v>
      </c>
      <c r="D25" s="111">
        <v>66</v>
      </c>
      <c r="E25" s="111">
        <v>73</v>
      </c>
      <c r="F25" s="111">
        <v>139</v>
      </c>
      <c r="G25" s="109"/>
      <c r="H25" s="189" t="s">
        <v>174</v>
      </c>
      <c r="I25" s="33" t="s">
        <v>141</v>
      </c>
      <c r="J25" s="33" t="s">
        <v>3</v>
      </c>
      <c r="K25" s="33" t="s">
        <v>4</v>
      </c>
      <c r="L25" s="33" t="s">
        <v>5</v>
      </c>
      <c r="M25" s="33" t="s">
        <v>6</v>
      </c>
    </row>
    <row r="26" spans="1:13" ht="13.5" customHeight="1" x14ac:dyDescent="0.15">
      <c r="A26" s="218"/>
      <c r="B26" s="110" t="s">
        <v>51</v>
      </c>
      <c r="C26" s="111">
        <v>52</v>
      </c>
      <c r="D26" s="111">
        <v>55</v>
      </c>
      <c r="E26" s="111">
        <v>58</v>
      </c>
      <c r="F26" s="111">
        <v>113</v>
      </c>
      <c r="G26" s="109"/>
      <c r="H26" s="218" t="s">
        <v>183</v>
      </c>
      <c r="I26" s="110" t="s">
        <v>108</v>
      </c>
      <c r="J26" s="190">
        <v>119</v>
      </c>
      <c r="K26" s="190">
        <v>121</v>
      </c>
      <c r="L26" s="190">
        <v>121</v>
      </c>
      <c r="M26" s="190">
        <v>242</v>
      </c>
    </row>
    <row r="27" spans="1:13" ht="13.5" customHeight="1" x14ac:dyDescent="0.15">
      <c r="A27" s="218"/>
      <c r="B27" s="192" t="s">
        <v>189</v>
      </c>
      <c r="C27" s="190">
        <f>SUM(C9:C26)</f>
        <v>3576</v>
      </c>
      <c r="D27" s="190">
        <f>SUM(D9:D26)</f>
        <v>3616</v>
      </c>
      <c r="E27" s="190">
        <f>SUM(E9:E26)</f>
        <v>3944</v>
      </c>
      <c r="F27" s="190">
        <f>SUM(F9:F26)</f>
        <v>7560</v>
      </c>
      <c r="G27" s="109"/>
      <c r="H27" s="218"/>
      <c r="I27" s="110" t="s">
        <v>60</v>
      </c>
      <c r="J27" s="190">
        <v>141</v>
      </c>
      <c r="K27" s="190">
        <v>153</v>
      </c>
      <c r="L27" s="190">
        <v>153</v>
      </c>
      <c r="M27" s="190">
        <v>306</v>
      </c>
    </row>
    <row r="28" spans="1:13" ht="13.5" customHeight="1" x14ac:dyDescent="0.15">
      <c r="A28" s="109"/>
      <c r="B28" s="109"/>
      <c r="C28" s="109"/>
      <c r="D28" s="109"/>
      <c r="E28" s="109"/>
      <c r="F28" s="109"/>
      <c r="G28" s="109"/>
      <c r="H28" s="218"/>
      <c r="I28" s="110" t="s">
        <v>63</v>
      </c>
      <c r="J28" s="190">
        <v>108</v>
      </c>
      <c r="K28" s="190">
        <v>96</v>
      </c>
      <c r="L28" s="190">
        <v>119</v>
      </c>
      <c r="M28" s="190">
        <v>215</v>
      </c>
    </row>
    <row r="29" spans="1:13" x14ac:dyDescent="0.15">
      <c r="A29" s="189" t="s">
        <v>174</v>
      </c>
      <c r="B29" s="33" t="s">
        <v>141</v>
      </c>
      <c r="C29" s="33" t="s">
        <v>3</v>
      </c>
      <c r="D29" s="33" t="s">
        <v>4</v>
      </c>
      <c r="E29" s="33" t="s">
        <v>5</v>
      </c>
      <c r="F29" s="33" t="s">
        <v>6</v>
      </c>
      <c r="G29" s="109"/>
      <c r="H29" s="218"/>
      <c r="I29" s="110" t="s">
        <v>66</v>
      </c>
      <c r="J29" s="190">
        <v>115</v>
      </c>
      <c r="K29" s="190">
        <v>122</v>
      </c>
      <c r="L29" s="190">
        <v>130</v>
      </c>
      <c r="M29" s="190">
        <v>252</v>
      </c>
    </row>
    <row r="30" spans="1:13" ht="13.5" customHeight="1" x14ac:dyDescent="0.15">
      <c r="A30" s="209" t="s">
        <v>175</v>
      </c>
      <c r="B30" s="109" t="s">
        <v>8</v>
      </c>
      <c r="C30" s="111">
        <v>242</v>
      </c>
      <c r="D30" s="111">
        <v>218</v>
      </c>
      <c r="E30" s="111">
        <v>252</v>
      </c>
      <c r="F30" s="111">
        <v>470</v>
      </c>
      <c r="G30" s="109"/>
      <c r="H30" s="218"/>
      <c r="I30" s="110" t="s">
        <v>69</v>
      </c>
      <c r="J30" s="190">
        <v>305</v>
      </c>
      <c r="K30" s="190">
        <v>327</v>
      </c>
      <c r="L30" s="190">
        <v>313</v>
      </c>
      <c r="M30" s="190">
        <v>640</v>
      </c>
    </row>
    <row r="31" spans="1:13" x14ac:dyDescent="0.15">
      <c r="A31" s="210"/>
      <c r="B31" s="184" t="s">
        <v>11</v>
      </c>
      <c r="C31" s="111">
        <v>239</v>
      </c>
      <c r="D31" s="111">
        <v>229</v>
      </c>
      <c r="E31" s="111">
        <v>249</v>
      </c>
      <c r="F31" s="111">
        <v>478</v>
      </c>
      <c r="G31" s="109"/>
      <c r="H31" s="218"/>
      <c r="I31" s="110" t="s">
        <v>72</v>
      </c>
      <c r="J31" s="190">
        <v>115</v>
      </c>
      <c r="K31" s="190">
        <v>108</v>
      </c>
      <c r="L31" s="190">
        <v>108</v>
      </c>
      <c r="M31" s="190">
        <v>216</v>
      </c>
    </row>
    <row r="32" spans="1:13" x14ac:dyDescent="0.15">
      <c r="A32" s="210"/>
      <c r="B32" s="110" t="s">
        <v>14</v>
      </c>
      <c r="C32" s="111">
        <v>136</v>
      </c>
      <c r="D32" s="111">
        <v>124</v>
      </c>
      <c r="E32" s="111">
        <v>144</v>
      </c>
      <c r="F32" s="111">
        <v>268</v>
      </c>
      <c r="G32" s="109"/>
      <c r="H32" s="218"/>
      <c r="I32" s="110" t="s">
        <v>311</v>
      </c>
      <c r="J32" s="190">
        <v>21</v>
      </c>
      <c r="K32" s="190">
        <v>4</v>
      </c>
      <c r="L32" s="190">
        <v>17</v>
      </c>
      <c r="M32" s="190">
        <v>21</v>
      </c>
    </row>
    <row r="33" spans="1:13" x14ac:dyDescent="0.15">
      <c r="A33" s="210"/>
      <c r="B33" s="110" t="s">
        <v>17</v>
      </c>
      <c r="C33" s="111">
        <v>141</v>
      </c>
      <c r="D33" s="111">
        <v>124</v>
      </c>
      <c r="E33" s="111">
        <v>140</v>
      </c>
      <c r="F33" s="111">
        <v>264</v>
      </c>
      <c r="G33" s="109"/>
      <c r="H33" s="218"/>
      <c r="I33" s="192" t="s">
        <v>189</v>
      </c>
      <c r="J33" s="190">
        <f>SUM(J26:J32)</f>
        <v>924</v>
      </c>
      <c r="K33" s="190">
        <f>SUM(K26:K32)</f>
        <v>931</v>
      </c>
      <c r="L33" s="190">
        <f>SUM(L26:L32)</f>
        <v>961</v>
      </c>
      <c r="M33" s="190">
        <f>SUM(M26:M32)</f>
        <v>1892</v>
      </c>
    </row>
    <row r="34" spans="1:13" ht="13.5" customHeight="1" x14ac:dyDescent="0.15">
      <c r="A34" s="210"/>
      <c r="B34" s="110" t="s">
        <v>20</v>
      </c>
      <c r="C34" s="111">
        <v>229</v>
      </c>
      <c r="D34" s="111">
        <v>225</v>
      </c>
      <c r="E34" s="111">
        <v>248</v>
      </c>
      <c r="F34" s="111">
        <v>473</v>
      </c>
      <c r="G34" s="109"/>
      <c r="H34" s="109"/>
      <c r="I34" s="193"/>
      <c r="J34" s="194"/>
      <c r="K34" s="194"/>
      <c r="L34" s="194"/>
      <c r="M34" s="194"/>
    </row>
    <row r="35" spans="1:13" x14ac:dyDescent="0.15">
      <c r="A35" s="210"/>
      <c r="B35" s="110" t="s">
        <v>23</v>
      </c>
      <c r="C35" s="111">
        <v>77</v>
      </c>
      <c r="D35" s="111">
        <v>71</v>
      </c>
      <c r="E35" s="111">
        <v>93</v>
      </c>
      <c r="F35" s="111">
        <v>164</v>
      </c>
      <c r="G35" s="109"/>
      <c r="H35" s="189" t="s">
        <v>174</v>
      </c>
      <c r="I35" s="33" t="s">
        <v>141</v>
      </c>
      <c r="J35" s="33" t="s">
        <v>3</v>
      </c>
      <c r="K35" s="33" t="s">
        <v>4</v>
      </c>
      <c r="L35" s="33" t="s">
        <v>5</v>
      </c>
      <c r="M35" s="33" t="s">
        <v>6</v>
      </c>
    </row>
    <row r="36" spans="1:13" ht="13.5" customHeight="1" x14ac:dyDescent="0.15">
      <c r="A36" s="210"/>
      <c r="B36" s="110" t="s">
        <v>26</v>
      </c>
      <c r="C36" s="111">
        <v>217</v>
      </c>
      <c r="D36" s="111">
        <v>216</v>
      </c>
      <c r="E36" s="111">
        <v>239</v>
      </c>
      <c r="F36" s="111">
        <v>455</v>
      </c>
      <c r="G36" s="109"/>
      <c r="H36" s="209" t="s">
        <v>184</v>
      </c>
      <c r="I36" s="203" t="s">
        <v>77</v>
      </c>
      <c r="J36" s="195">
        <v>245</v>
      </c>
      <c r="K36" s="195">
        <v>230</v>
      </c>
      <c r="L36" s="195">
        <v>255</v>
      </c>
      <c r="M36" s="195">
        <v>485</v>
      </c>
    </row>
    <row r="37" spans="1:13" x14ac:dyDescent="0.15">
      <c r="A37" s="210"/>
      <c r="B37" s="110" t="s">
        <v>29</v>
      </c>
      <c r="C37" s="111">
        <v>113</v>
      </c>
      <c r="D37" s="111">
        <v>112</v>
      </c>
      <c r="E37" s="111">
        <v>97</v>
      </c>
      <c r="F37" s="111">
        <v>209</v>
      </c>
      <c r="G37" s="109"/>
      <c r="H37" s="210"/>
      <c r="I37" s="110" t="s">
        <v>80</v>
      </c>
      <c r="J37" s="190">
        <v>248</v>
      </c>
      <c r="K37" s="190">
        <v>243</v>
      </c>
      <c r="L37" s="190">
        <v>252</v>
      </c>
      <c r="M37" s="190">
        <v>495</v>
      </c>
    </row>
    <row r="38" spans="1:13" x14ac:dyDescent="0.15">
      <c r="A38" s="210"/>
      <c r="B38" s="110" t="s">
        <v>32</v>
      </c>
      <c r="C38" s="111">
        <v>173</v>
      </c>
      <c r="D38" s="111">
        <v>153</v>
      </c>
      <c r="E38" s="111">
        <v>161</v>
      </c>
      <c r="F38" s="111">
        <v>314</v>
      </c>
      <c r="G38" s="109"/>
      <c r="H38" s="210"/>
      <c r="I38" s="110" t="s">
        <v>83</v>
      </c>
      <c r="J38" s="190">
        <v>87</v>
      </c>
      <c r="K38" s="190">
        <v>94</v>
      </c>
      <c r="L38" s="190">
        <v>107</v>
      </c>
      <c r="M38" s="190">
        <v>201</v>
      </c>
    </row>
    <row r="39" spans="1:13" x14ac:dyDescent="0.15">
      <c r="A39" s="210"/>
      <c r="B39" s="110" t="s">
        <v>35</v>
      </c>
      <c r="C39" s="111">
        <v>156</v>
      </c>
      <c r="D39" s="111">
        <v>141</v>
      </c>
      <c r="E39" s="111">
        <v>147</v>
      </c>
      <c r="F39" s="111">
        <v>288</v>
      </c>
      <c r="G39" s="109"/>
      <c r="H39" s="210"/>
      <c r="I39" s="110" t="s">
        <v>86</v>
      </c>
      <c r="J39" s="190">
        <v>139</v>
      </c>
      <c r="K39" s="190">
        <v>163</v>
      </c>
      <c r="L39" s="190">
        <v>172</v>
      </c>
      <c r="M39" s="190">
        <v>335</v>
      </c>
    </row>
    <row r="40" spans="1:13" x14ac:dyDescent="0.15">
      <c r="A40" s="210"/>
      <c r="B40" s="110" t="s">
        <v>38</v>
      </c>
      <c r="C40" s="111">
        <v>158</v>
      </c>
      <c r="D40" s="111">
        <v>127</v>
      </c>
      <c r="E40" s="111">
        <v>165</v>
      </c>
      <c r="F40" s="111">
        <v>292</v>
      </c>
      <c r="G40" s="109"/>
      <c r="H40" s="210"/>
      <c r="I40" s="110" t="s">
        <v>89</v>
      </c>
      <c r="J40" s="190">
        <v>91</v>
      </c>
      <c r="K40" s="190">
        <v>95</v>
      </c>
      <c r="L40" s="190">
        <v>102</v>
      </c>
      <c r="M40" s="190">
        <v>197</v>
      </c>
    </row>
    <row r="41" spans="1:13" x14ac:dyDescent="0.15">
      <c r="A41" s="210"/>
      <c r="B41" s="110" t="s">
        <v>41</v>
      </c>
      <c r="C41" s="111">
        <v>333</v>
      </c>
      <c r="D41" s="111">
        <v>304</v>
      </c>
      <c r="E41" s="111">
        <v>326</v>
      </c>
      <c r="F41" s="111">
        <v>630</v>
      </c>
      <c r="G41" s="109"/>
      <c r="H41" s="210"/>
      <c r="I41" s="110" t="s">
        <v>91</v>
      </c>
      <c r="J41" s="190">
        <v>138</v>
      </c>
      <c r="K41" s="190">
        <v>153</v>
      </c>
      <c r="L41" s="190">
        <v>143</v>
      </c>
      <c r="M41" s="190">
        <v>296</v>
      </c>
    </row>
    <row r="42" spans="1:13" x14ac:dyDescent="0.15">
      <c r="A42" s="210"/>
      <c r="B42" s="110" t="s">
        <v>43</v>
      </c>
      <c r="C42" s="111">
        <v>228</v>
      </c>
      <c r="D42" s="111">
        <v>207</v>
      </c>
      <c r="E42" s="111">
        <v>227</v>
      </c>
      <c r="F42" s="111">
        <v>434</v>
      </c>
      <c r="G42" s="109"/>
      <c r="H42" s="210"/>
      <c r="I42" s="110" t="s">
        <v>93</v>
      </c>
      <c r="J42" s="190">
        <v>133</v>
      </c>
      <c r="K42" s="190">
        <v>125</v>
      </c>
      <c r="L42" s="190">
        <v>157</v>
      </c>
      <c r="M42" s="190">
        <v>282</v>
      </c>
    </row>
    <row r="43" spans="1:13" x14ac:dyDescent="0.15">
      <c r="A43" s="210"/>
      <c r="B43" s="110" t="s">
        <v>45</v>
      </c>
      <c r="C43" s="111">
        <v>150</v>
      </c>
      <c r="D43" s="111">
        <v>129</v>
      </c>
      <c r="E43" s="111">
        <v>172</v>
      </c>
      <c r="F43" s="111">
        <v>301</v>
      </c>
      <c r="G43" s="109"/>
      <c r="H43" s="210"/>
      <c r="I43" s="110" t="s">
        <v>95</v>
      </c>
      <c r="J43" s="190">
        <v>88</v>
      </c>
      <c r="K43" s="190">
        <v>88</v>
      </c>
      <c r="L43" s="190">
        <v>108</v>
      </c>
      <c r="M43" s="190">
        <v>196</v>
      </c>
    </row>
    <row r="44" spans="1:13" x14ac:dyDescent="0.15">
      <c r="A44" s="210"/>
      <c r="B44" s="110" t="s">
        <v>48</v>
      </c>
      <c r="C44" s="111">
        <v>169</v>
      </c>
      <c r="D44" s="111">
        <v>175</v>
      </c>
      <c r="E44" s="111">
        <v>177</v>
      </c>
      <c r="F44" s="111">
        <v>352</v>
      </c>
      <c r="G44" s="109"/>
      <c r="H44" s="210"/>
      <c r="I44" s="110" t="s">
        <v>98</v>
      </c>
      <c r="J44" s="190">
        <v>157</v>
      </c>
      <c r="K44" s="190">
        <v>168</v>
      </c>
      <c r="L44" s="190">
        <v>181</v>
      </c>
      <c r="M44" s="190">
        <v>349</v>
      </c>
    </row>
    <row r="45" spans="1:13" x14ac:dyDescent="0.15">
      <c r="A45" s="210"/>
      <c r="B45" s="110" t="s">
        <v>50</v>
      </c>
      <c r="C45" s="111">
        <v>82</v>
      </c>
      <c r="D45" s="111">
        <v>71</v>
      </c>
      <c r="E45" s="111">
        <v>73</v>
      </c>
      <c r="F45" s="111">
        <v>144</v>
      </c>
      <c r="G45" s="109"/>
      <c r="H45" s="210"/>
      <c r="I45" s="110" t="s">
        <v>101</v>
      </c>
      <c r="J45" s="190">
        <v>84</v>
      </c>
      <c r="K45" s="190">
        <v>107</v>
      </c>
      <c r="L45" s="190">
        <v>109</v>
      </c>
      <c r="M45" s="190">
        <v>216</v>
      </c>
    </row>
    <row r="46" spans="1:13" x14ac:dyDescent="0.15">
      <c r="A46" s="210"/>
      <c r="B46" s="110" t="s">
        <v>52</v>
      </c>
      <c r="C46" s="111">
        <v>116</v>
      </c>
      <c r="D46" s="111">
        <v>114</v>
      </c>
      <c r="E46" s="111">
        <v>137</v>
      </c>
      <c r="F46" s="111">
        <v>251</v>
      </c>
      <c r="G46" s="109"/>
      <c r="H46" s="210"/>
      <c r="I46" s="110" t="s">
        <v>104</v>
      </c>
      <c r="J46" s="190">
        <v>282</v>
      </c>
      <c r="K46" s="190">
        <v>277</v>
      </c>
      <c r="L46" s="190">
        <v>309</v>
      </c>
      <c r="M46" s="190">
        <v>586</v>
      </c>
    </row>
    <row r="47" spans="1:13" x14ac:dyDescent="0.15">
      <c r="A47" s="210"/>
      <c r="B47" s="110" t="s">
        <v>54</v>
      </c>
      <c r="C47" s="111">
        <v>126</v>
      </c>
      <c r="D47" s="111">
        <v>114</v>
      </c>
      <c r="E47" s="111">
        <v>121</v>
      </c>
      <c r="F47" s="111">
        <v>235</v>
      </c>
      <c r="G47" s="109"/>
      <c r="H47" s="210"/>
      <c r="I47" s="110" t="s">
        <v>107</v>
      </c>
      <c r="J47" s="190">
        <v>184</v>
      </c>
      <c r="K47" s="190">
        <v>167</v>
      </c>
      <c r="L47" s="190">
        <v>201</v>
      </c>
      <c r="M47" s="190">
        <v>368</v>
      </c>
    </row>
    <row r="48" spans="1:13" ht="13.5" customHeight="1" x14ac:dyDescent="0.15">
      <c r="A48" s="211"/>
      <c r="B48" s="192" t="s">
        <v>189</v>
      </c>
      <c r="C48" s="111">
        <f>SUM(C30:C47)</f>
        <v>3085</v>
      </c>
      <c r="D48" s="111">
        <f>SUM(D30:D47)</f>
        <v>2854</v>
      </c>
      <c r="E48" s="111">
        <f>SUM(E30:E47)</f>
        <v>3168</v>
      </c>
      <c r="F48" s="111">
        <f>SUM(F30:F47)</f>
        <v>6022</v>
      </c>
      <c r="G48" s="109"/>
      <c r="H48" s="210"/>
      <c r="I48" s="110" t="s">
        <v>109</v>
      </c>
      <c r="J48" s="196">
        <v>154</v>
      </c>
      <c r="K48" s="196">
        <v>153</v>
      </c>
      <c r="L48" s="196">
        <v>178</v>
      </c>
      <c r="M48" s="196">
        <v>331</v>
      </c>
    </row>
    <row r="49" spans="1:14" x14ac:dyDescent="0.15">
      <c r="A49" s="109"/>
      <c r="B49" s="109"/>
      <c r="C49" s="109"/>
      <c r="D49" s="109"/>
      <c r="E49" s="109"/>
      <c r="F49" s="109"/>
      <c r="G49" s="109"/>
      <c r="H49" s="210"/>
      <c r="I49" s="184" t="s">
        <v>110</v>
      </c>
      <c r="J49" s="111">
        <v>359</v>
      </c>
      <c r="K49" s="111">
        <v>314</v>
      </c>
      <c r="L49" s="111">
        <v>370</v>
      </c>
      <c r="M49" s="111">
        <v>684</v>
      </c>
    </row>
    <row r="50" spans="1:14" x14ac:dyDescent="0.15">
      <c r="A50" s="189" t="s">
        <v>174</v>
      </c>
      <c r="B50" s="33" t="s">
        <v>141</v>
      </c>
      <c r="C50" s="33" t="s">
        <v>3</v>
      </c>
      <c r="D50" s="33" t="s">
        <v>4</v>
      </c>
      <c r="E50" s="33" t="s">
        <v>5</v>
      </c>
      <c r="F50" s="33" t="s">
        <v>6</v>
      </c>
      <c r="G50" s="109"/>
      <c r="H50" s="211"/>
      <c r="I50" s="192" t="s">
        <v>189</v>
      </c>
      <c r="J50" s="195">
        <f>SUM(J36:J49)</f>
        <v>2389</v>
      </c>
      <c r="K50" s="195">
        <f>SUM(K36:K49)</f>
        <v>2377</v>
      </c>
      <c r="L50" s="195">
        <f>SUM(L36:L49)</f>
        <v>2644</v>
      </c>
      <c r="M50" s="195">
        <f>SUM(M36:M49)</f>
        <v>5021</v>
      </c>
    </row>
    <row r="51" spans="1:14" ht="13.5" customHeight="1" x14ac:dyDescent="0.15">
      <c r="A51" s="212" t="s">
        <v>178</v>
      </c>
      <c r="B51" s="110" t="s">
        <v>56</v>
      </c>
      <c r="C51" s="190">
        <v>38</v>
      </c>
      <c r="D51" s="190">
        <v>40</v>
      </c>
      <c r="E51" s="190">
        <v>36</v>
      </c>
      <c r="F51" s="190">
        <v>76</v>
      </c>
      <c r="G51" s="109"/>
      <c r="H51" s="109"/>
      <c r="I51" s="109"/>
      <c r="J51" s="109"/>
      <c r="K51" s="109"/>
      <c r="L51" s="109"/>
      <c r="M51" s="109"/>
    </row>
    <row r="52" spans="1:14" x14ac:dyDescent="0.15">
      <c r="A52" s="213"/>
      <c r="B52" s="110" t="s">
        <v>9</v>
      </c>
      <c r="C52" s="190">
        <v>58</v>
      </c>
      <c r="D52" s="190">
        <v>42</v>
      </c>
      <c r="E52" s="190">
        <v>55</v>
      </c>
      <c r="F52" s="190">
        <v>97</v>
      </c>
      <c r="G52" s="109"/>
      <c r="H52" s="189" t="s">
        <v>174</v>
      </c>
      <c r="I52" s="33" t="s">
        <v>141</v>
      </c>
      <c r="J52" s="33" t="s">
        <v>3</v>
      </c>
      <c r="K52" s="33" t="s">
        <v>4</v>
      </c>
      <c r="L52" s="33" t="s">
        <v>5</v>
      </c>
      <c r="M52" s="33" t="s">
        <v>6</v>
      </c>
    </row>
    <row r="53" spans="1:14" ht="13.5" customHeight="1" x14ac:dyDescent="0.15">
      <c r="A53" s="213"/>
      <c r="B53" s="110" t="s">
        <v>12</v>
      </c>
      <c r="C53" s="190">
        <v>119</v>
      </c>
      <c r="D53" s="190">
        <v>108</v>
      </c>
      <c r="E53" s="190">
        <v>127</v>
      </c>
      <c r="F53" s="190">
        <v>235</v>
      </c>
      <c r="G53" s="109"/>
      <c r="H53" s="212" t="s">
        <v>185</v>
      </c>
      <c r="I53" s="110" t="s">
        <v>113</v>
      </c>
      <c r="J53" s="190">
        <v>368</v>
      </c>
      <c r="K53" s="190">
        <v>393</v>
      </c>
      <c r="L53" s="190">
        <v>418</v>
      </c>
      <c r="M53" s="190">
        <v>811</v>
      </c>
    </row>
    <row r="54" spans="1:14" x14ac:dyDescent="0.15">
      <c r="A54" s="213"/>
      <c r="B54" s="110" t="s">
        <v>15</v>
      </c>
      <c r="C54" s="190">
        <v>305</v>
      </c>
      <c r="D54" s="190">
        <v>300</v>
      </c>
      <c r="E54" s="190">
        <v>308</v>
      </c>
      <c r="F54" s="190">
        <v>608</v>
      </c>
      <c r="G54" s="109"/>
      <c r="H54" s="213"/>
      <c r="I54" s="110" t="s">
        <v>114</v>
      </c>
      <c r="J54" s="190">
        <v>64</v>
      </c>
      <c r="K54" s="190">
        <v>66</v>
      </c>
      <c r="L54" s="190">
        <v>69</v>
      </c>
      <c r="M54" s="190">
        <v>135</v>
      </c>
    </row>
    <row r="55" spans="1:14" x14ac:dyDescent="0.15">
      <c r="A55" s="213"/>
      <c r="B55" s="110" t="s">
        <v>18</v>
      </c>
      <c r="C55" s="190">
        <v>185</v>
      </c>
      <c r="D55" s="190">
        <v>176</v>
      </c>
      <c r="E55" s="190">
        <v>200</v>
      </c>
      <c r="F55" s="190">
        <v>376</v>
      </c>
      <c r="G55" s="109"/>
      <c r="H55" s="213"/>
      <c r="I55" s="110" t="s">
        <v>116</v>
      </c>
      <c r="J55" s="190">
        <v>93</v>
      </c>
      <c r="K55" s="190">
        <v>105</v>
      </c>
      <c r="L55" s="190">
        <v>96</v>
      </c>
      <c r="M55" s="190">
        <v>201</v>
      </c>
    </row>
    <row r="56" spans="1:14" x14ac:dyDescent="0.15">
      <c r="A56" s="213"/>
      <c r="B56" s="110" t="s">
        <v>21</v>
      </c>
      <c r="C56" s="190">
        <v>425</v>
      </c>
      <c r="D56" s="190">
        <v>404</v>
      </c>
      <c r="E56" s="190">
        <v>429</v>
      </c>
      <c r="F56" s="190">
        <v>833</v>
      </c>
      <c r="G56" s="109"/>
      <c r="H56" s="213"/>
      <c r="I56" s="110" t="s">
        <v>118</v>
      </c>
      <c r="J56" s="190">
        <v>173</v>
      </c>
      <c r="K56" s="190">
        <v>169</v>
      </c>
      <c r="L56" s="190">
        <v>192</v>
      </c>
      <c r="M56" s="190">
        <v>361</v>
      </c>
    </row>
    <row r="57" spans="1:14" ht="13.5" customHeight="1" x14ac:dyDescent="0.15">
      <c r="A57" s="213"/>
      <c r="B57" s="110" t="s">
        <v>24</v>
      </c>
      <c r="C57" s="190">
        <v>1</v>
      </c>
      <c r="D57" s="190">
        <v>2</v>
      </c>
      <c r="E57" s="190">
        <v>1</v>
      </c>
      <c r="F57" s="190">
        <v>3</v>
      </c>
      <c r="G57" s="109"/>
      <c r="H57" s="213"/>
      <c r="I57" s="110" t="s">
        <v>120</v>
      </c>
      <c r="J57" s="190">
        <v>58</v>
      </c>
      <c r="K57" s="190">
        <v>53</v>
      </c>
      <c r="L57" s="190">
        <v>61</v>
      </c>
      <c r="M57" s="190">
        <v>114</v>
      </c>
    </row>
    <row r="58" spans="1:14" x14ac:dyDescent="0.15">
      <c r="A58" s="214"/>
      <c r="B58" s="192" t="s">
        <v>189</v>
      </c>
      <c r="C58" s="190">
        <f>SUM(C51:C57)</f>
        <v>1131</v>
      </c>
      <c r="D58" s="190">
        <f>SUM(D51:D57)</f>
        <v>1072</v>
      </c>
      <c r="E58" s="190">
        <f>SUM(E51:E57)</f>
        <v>1156</v>
      </c>
      <c r="F58" s="190">
        <f>SUM(F51:F57)</f>
        <v>2228</v>
      </c>
      <c r="G58" s="109"/>
      <c r="H58" s="213"/>
      <c r="I58" s="110" t="s">
        <v>121</v>
      </c>
      <c r="J58" s="190">
        <v>113</v>
      </c>
      <c r="K58" s="190">
        <v>97</v>
      </c>
      <c r="L58" s="190">
        <v>114</v>
      </c>
      <c r="M58" s="190">
        <v>211</v>
      </c>
    </row>
    <row r="59" spans="1:14" ht="13.5" customHeight="1" x14ac:dyDescent="0.15">
      <c r="A59" s="197"/>
      <c r="B59" s="109"/>
      <c r="C59" s="109"/>
      <c r="D59" s="109"/>
      <c r="E59" s="109"/>
      <c r="F59" s="109"/>
      <c r="G59" s="109"/>
      <c r="H59" s="213"/>
      <c r="I59" s="110" t="s">
        <v>122</v>
      </c>
      <c r="J59" s="190">
        <v>387</v>
      </c>
      <c r="K59" s="190">
        <v>397</v>
      </c>
      <c r="L59" s="190">
        <v>461</v>
      </c>
      <c r="M59" s="190">
        <v>858</v>
      </c>
    </row>
    <row r="60" spans="1:14" ht="13.5" customHeight="1" x14ac:dyDescent="0.15">
      <c r="A60" s="189" t="s">
        <v>174</v>
      </c>
      <c r="B60" s="33" t="s">
        <v>141</v>
      </c>
      <c r="C60" s="33" t="s">
        <v>3</v>
      </c>
      <c r="D60" s="33" t="s">
        <v>4</v>
      </c>
      <c r="E60" s="33" t="s">
        <v>5</v>
      </c>
      <c r="F60" s="33" t="s">
        <v>6</v>
      </c>
      <c r="G60" s="109"/>
      <c r="H60" s="213"/>
      <c r="I60" s="110" t="s">
        <v>123</v>
      </c>
      <c r="J60" s="190">
        <v>219</v>
      </c>
      <c r="K60" s="190">
        <v>216</v>
      </c>
      <c r="L60" s="190">
        <v>238</v>
      </c>
      <c r="M60" s="190">
        <v>454</v>
      </c>
    </row>
    <row r="61" spans="1:14" ht="13.5" customHeight="1" x14ac:dyDescent="0.15">
      <c r="A61" s="209" t="s">
        <v>179</v>
      </c>
      <c r="B61" s="110" t="s">
        <v>27</v>
      </c>
      <c r="C61" s="25">
        <v>80</v>
      </c>
      <c r="D61" s="190">
        <v>67</v>
      </c>
      <c r="E61" s="190">
        <v>70</v>
      </c>
      <c r="F61" s="190">
        <v>137</v>
      </c>
      <c r="G61" s="109"/>
      <c r="H61" s="213"/>
      <c r="I61" s="110" t="s">
        <v>124</v>
      </c>
      <c r="J61" s="190">
        <v>80</v>
      </c>
      <c r="K61" s="190">
        <v>79</v>
      </c>
      <c r="L61" s="190">
        <v>92</v>
      </c>
      <c r="M61" s="190">
        <v>171</v>
      </c>
    </row>
    <row r="62" spans="1:14" x14ac:dyDescent="0.15">
      <c r="A62" s="210"/>
      <c r="B62" s="110" t="s">
        <v>30</v>
      </c>
      <c r="C62" s="25">
        <v>54</v>
      </c>
      <c r="D62" s="190">
        <v>49</v>
      </c>
      <c r="E62" s="190">
        <v>54</v>
      </c>
      <c r="F62" s="190">
        <v>103</v>
      </c>
      <c r="G62" s="109"/>
      <c r="H62" s="213"/>
      <c r="I62" s="110" t="s">
        <v>125</v>
      </c>
      <c r="J62" s="190">
        <v>67</v>
      </c>
      <c r="K62" s="190">
        <v>76</v>
      </c>
      <c r="L62" s="190">
        <v>84</v>
      </c>
      <c r="M62" s="190">
        <v>160</v>
      </c>
    </row>
    <row r="63" spans="1:14" x14ac:dyDescent="0.15">
      <c r="A63" s="210"/>
      <c r="B63" s="110" t="s">
        <v>33</v>
      </c>
      <c r="C63" s="25">
        <v>40</v>
      </c>
      <c r="D63" s="190">
        <v>40</v>
      </c>
      <c r="E63" s="190">
        <v>46</v>
      </c>
      <c r="F63" s="190">
        <v>86</v>
      </c>
      <c r="G63" s="109"/>
      <c r="H63" s="214"/>
      <c r="I63" s="192" t="s">
        <v>189</v>
      </c>
      <c r="J63" s="190">
        <f>SUM(J53:J62)</f>
        <v>1622</v>
      </c>
      <c r="K63" s="190">
        <f>SUM(K53:K62)</f>
        <v>1651</v>
      </c>
      <c r="L63" s="190">
        <f>SUM(L53:L62)</f>
        <v>1825</v>
      </c>
      <c r="M63" s="190">
        <f>SUM(M53:M62)</f>
        <v>3476</v>
      </c>
    </row>
    <row r="64" spans="1:14" x14ac:dyDescent="0.15">
      <c r="A64" s="210"/>
      <c r="B64" s="110" t="s">
        <v>36</v>
      </c>
      <c r="C64" s="25">
        <v>21</v>
      </c>
      <c r="D64" s="190">
        <v>22</v>
      </c>
      <c r="E64" s="190">
        <v>21</v>
      </c>
      <c r="F64" s="190">
        <v>43</v>
      </c>
      <c r="G64" s="109"/>
      <c r="H64" s="109"/>
      <c r="I64" s="109"/>
      <c r="J64" s="109"/>
      <c r="K64" s="109"/>
      <c r="L64" s="109"/>
      <c r="M64" s="109"/>
      <c r="N64" s="6"/>
    </row>
    <row r="65" spans="1:13" x14ac:dyDescent="0.15">
      <c r="A65" s="210"/>
      <c r="B65" s="110" t="s">
        <v>39</v>
      </c>
      <c r="C65" s="25">
        <v>22</v>
      </c>
      <c r="D65" s="190">
        <v>20</v>
      </c>
      <c r="E65" s="190">
        <v>16</v>
      </c>
      <c r="F65" s="190">
        <v>36</v>
      </c>
      <c r="G65" s="109"/>
      <c r="H65" s="189" t="s">
        <v>174</v>
      </c>
      <c r="I65" s="33" t="s">
        <v>141</v>
      </c>
      <c r="J65" s="33" t="s">
        <v>3</v>
      </c>
      <c r="K65" s="33" t="s">
        <v>4</v>
      </c>
      <c r="L65" s="33" t="s">
        <v>5</v>
      </c>
      <c r="M65" s="33" t="s">
        <v>6</v>
      </c>
    </row>
    <row r="66" spans="1:13" ht="13.5" customHeight="1" x14ac:dyDescent="0.15">
      <c r="A66" s="210"/>
      <c r="B66" s="110" t="s">
        <v>159</v>
      </c>
      <c r="C66" s="25">
        <v>116</v>
      </c>
      <c r="D66" s="190">
        <v>105</v>
      </c>
      <c r="E66" s="190">
        <v>108</v>
      </c>
      <c r="F66" s="190">
        <v>213</v>
      </c>
      <c r="G66" s="109"/>
      <c r="H66" s="212" t="s">
        <v>186</v>
      </c>
      <c r="I66" s="203" t="s">
        <v>126</v>
      </c>
      <c r="J66" s="195">
        <v>368</v>
      </c>
      <c r="K66" s="195">
        <v>353</v>
      </c>
      <c r="L66" s="195">
        <v>406</v>
      </c>
      <c r="M66" s="195">
        <v>759</v>
      </c>
    </row>
    <row r="67" spans="1:13" x14ac:dyDescent="0.15">
      <c r="A67" s="210"/>
      <c r="B67" s="110" t="s">
        <v>46</v>
      </c>
      <c r="C67" s="25">
        <v>242</v>
      </c>
      <c r="D67" s="190">
        <v>254</v>
      </c>
      <c r="E67" s="190">
        <v>274</v>
      </c>
      <c r="F67" s="190">
        <v>528</v>
      </c>
      <c r="G67" s="109"/>
      <c r="H67" s="213"/>
      <c r="I67" s="110" t="s">
        <v>127</v>
      </c>
      <c r="J67" s="190">
        <v>130</v>
      </c>
      <c r="K67" s="190">
        <v>127</v>
      </c>
      <c r="L67" s="190">
        <v>118</v>
      </c>
      <c r="M67" s="190">
        <v>245</v>
      </c>
    </row>
    <row r="68" spans="1:13" x14ac:dyDescent="0.15">
      <c r="A68" s="210"/>
      <c r="B68" s="110" t="s">
        <v>308</v>
      </c>
      <c r="C68" s="25">
        <v>108</v>
      </c>
      <c r="D68" s="190">
        <v>85</v>
      </c>
      <c r="E68" s="190">
        <v>112</v>
      </c>
      <c r="F68" s="190">
        <v>197</v>
      </c>
      <c r="G68" s="109"/>
      <c r="H68" s="213"/>
      <c r="I68" s="110" t="s">
        <v>128</v>
      </c>
      <c r="J68" s="190">
        <v>157</v>
      </c>
      <c r="K68" s="190">
        <v>138</v>
      </c>
      <c r="L68" s="190">
        <v>182</v>
      </c>
      <c r="M68" s="190">
        <v>320</v>
      </c>
    </row>
    <row r="69" spans="1:13" x14ac:dyDescent="0.15">
      <c r="A69" s="210"/>
      <c r="B69" s="110" t="s">
        <v>309</v>
      </c>
      <c r="C69" s="26">
        <v>36</v>
      </c>
      <c r="D69" s="111">
        <v>43</v>
      </c>
      <c r="E69" s="111">
        <v>39</v>
      </c>
      <c r="F69" s="111">
        <v>82</v>
      </c>
      <c r="G69" s="109"/>
      <c r="H69" s="213"/>
      <c r="I69" s="110" t="s">
        <v>129</v>
      </c>
      <c r="J69" s="190">
        <v>142</v>
      </c>
      <c r="K69" s="190">
        <v>127</v>
      </c>
      <c r="L69" s="190">
        <v>149</v>
      </c>
      <c r="M69" s="190">
        <v>276</v>
      </c>
    </row>
    <row r="70" spans="1:13" x14ac:dyDescent="0.15">
      <c r="A70" s="210"/>
      <c r="B70" s="110" t="s">
        <v>310</v>
      </c>
      <c r="C70" s="26">
        <v>31</v>
      </c>
      <c r="D70" s="111">
        <v>6</v>
      </c>
      <c r="E70" s="111">
        <v>25</v>
      </c>
      <c r="F70" s="111">
        <v>31</v>
      </c>
      <c r="G70" s="109"/>
      <c r="H70" s="213"/>
      <c r="I70" s="110" t="s">
        <v>130</v>
      </c>
      <c r="J70" s="190">
        <v>154</v>
      </c>
      <c r="K70" s="190">
        <v>156</v>
      </c>
      <c r="L70" s="190">
        <v>179</v>
      </c>
      <c r="M70" s="190">
        <v>335</v>
      </c>
    </row>
    <row r="71" spans="1:13" x14ac:dyDescent="0.15">
      <c r="A71" s="211"/>
      <c r="B71" s="192" t="s">
        <v>189</v>
      </c>
      <c r="C71" s="190">
        <f>SUM(C61:C70)</f>
        <v>750</v>
      </c>
      <c r="D71" s="190">
        <f>SUM(D61:D70)</f>
        <v>691</v>
      </c>
      <c r="E71" s="190">
        <f>SUM(E61:E70)</f>
        <v>765</v>
      </c>
      <c r="F71" s="190">
        <f>SUM(F61:F70)</f>
        <v>1456</v>
      </c>
      <c r="G71" s="109"/>
      <c r="H71" s="213"/>
      <c r="I71" s="110" t="s">
        <v>131</v>
      </c>
      <c r="J71" s="190">
        <v>224</v>
      </c>
      <c r="K71" s="190">
        <v>215</v>
      </c>
      <c r="L71" s="190">
        <v>226</v>
      </c>
      <c r="M71" s="190">
        <v>441</v>
      </c>
    </row>
    <row r="72" spans="1:13" x14ac:dyDescent="0.15">
      <c r="A72" s="109"/>
      <c r="B72" s="109"/>
      <c r="C72" s="109"/>
      <c r="D72" s="109"/>
      <c r="E72" s="109"/>
      <c r="F72" s="109"/>
      <c r="G72" s="109"/>
      <c r="H72" s="214"/>
      <c r="I72" s="192" t="s">
        <v>189</v>
      </c>
      <c r="J72" s="190">
        <f>SUM(J66:J71)</f>
        <v>1175</v>
      </c>
      <c r="K72" s="190">
        <f>SUM(K66:K71)</f>
        <v>1116</v>
      </c>
      <c r="L72" s="190">
        <f>SUM(L66:L71)</f>
        <v>1260</v>
      </c>
      <c r="M72" s="190">
        <f>SUM(M66:M71)</f>
        <v>2376</v>
      </c>
    </row>
    <row r="73" spans="1:13" ht="13.5" customHeight="1" x14ac:dyDescent="0.15">
      <c r="A73" s="189" t="s">
        <v>174</v>
      </c>
      <c r="B73" s="33" t="s">
        <v>141</v>
      </c>
      <c r="C73" s="183" t="s">
        <v>3</v>
      </c>
      <c r="D73" s="183" t="s">
        <v>4</v>
      </c>
      <c r="E73" s="183" t="s">
        <v>5</v>
      </c>
      <c r="F73" s="183" t="s">
        <v>6</v>
      </c>
      <c r="G73" s="109"/>
      <c r="H73" s="109"/>
      <c r="I73" s="109"/>
      <c r="J73" s="109"/>
      <c r="K73" s="109"/>
      <c r="L73" s="109"/>
      <c r="M73" s="109"/>
    </row>
    <row r="74" spans="1:13" ht="13.5" customHeight="1" x14ac:dyDescent="0.15">
      <c r="A74" s="209" t="s">
        <v>180</v>
      </c>
      <c r="B74" s="184" t="s">
        <v>53</v>
      </c>
      <c r="C74" s="111">
        <v>783</v>
      </c>
      <c r="D74" s="111">
        <v>791</v>
      </c>
      <c r="E74" s="111">
        <v>888</v>
      </c>
      <c r="F74" s="111">
        <v>1679</v>
      </c>
      <c r="G74" s="109"/>
      <c r="H74" s="189" t="s">
        <v>174</v>
      </c>
      <c r="I74" s="33" t="s">
        <v>141</v>
      </c>
      <c r="J74" s="33" t="s">
        <v>3</v>
      </c>
      <c r="K74" s="33" t="s">
        <v>4</v>
      </c>
      <c r="L74" s="33" t="s">
        <v>5</v>
      </c>
      <c r="M74" s="33" t="s">
        <v>6</v>
      </c>
    </row>
    <row r="75" spans="1:13" ht="13.5" customHeight="1" x14ac:dyDescent="0.15">
      <c r="A75" s="210"/>
      <c r="B75" s="184" t="s">
        <v>55</v>
      </c>
      <c r="C75" s="111">
        <v>235</v>
      </c>
      <c r="D75" s="111">
        <v>210</v>
      </c>
      <c r="E75" s="111">
        <v>248</v>
      </c>
      <c r="F75" s="111">
        <v>458</v>
      </c>
      <c r="G75" s="109"/>
      <c r="H75" s="212" t="s">
        <v>187</v>
      </c>
      <c r="I75" s="110" t="s">
        <v>132</v>
      </c>
      <c r="J75" s="198">
        <v>147</v>
      </c>
      <c r="K75" s="198">
        <v>141</v>
      </c>
      <c r="L75" s="198">
        <v>156</v>
      </c>
      <c r="M75" s="198">
        <v>297</v>
      </c>
    </row>
    <row r="76" spans="1:13" x14ac:dyDescent="0.15">
      <c r="A76" s="210"/>
      <c r="B76" s="184" t="s">
        <v>57</v>
      </c>
      <c r="C76" s="111">
        <v>315</v>
      </c>
      <c r="D76" s="111">
        <v>252</v>
      </c>
      <c r="E76" s="111">
        <v>368</v>
      </c>
      <c r="F76" s="111">
        <v>620</v>
      </c>
      <c r="G76" s="109"/>
      <c r="H76" s="216"/>
      <c r="I76" s="184" t="s">
        <v>119</v>
      </c>
      <c r="J76" s="111">
        <v>294</v>
      </c>
      <c r="K76" s="111">
        <v>257</v>
      </c>
      <c r="L76" s="111">
        <v>314</v>
      </c>
      <c r="M76" s="111">
        <v>571</v>
      </c>
    </row>
    <row r="77" spans="1:13" ht="13.5" customHeight="1" x14ac:dyDescent="0.15">
      <c r="A77" s="210"/>
      <c r="B77" s="184" t="s">
        <v>58</v>
      </c>
      <c r="C77" s="111">
        <v>383</v>
      </c>
      <c r="D77" s="111">
        <v>383</v>
      </c>
      <c r="E77" s="111">
        <v>424</v>
      </c>
      <c r="F77" s="111">
        <v>807</v>
      </c>
      <c r="G77" s="109"/>
      <c r="H77" s="216"/>
      <c r="I77" s="110" t="s">
        <v>111</v>
      </c>
      <c r="J77" s="199">
        <v>231</v>
      </c>
      <c r="K77" s="199">
        <v>203</v>
      </c>
      <c r="L77" s="199">
        <v>235</v>
      </c>
      <c r="M77" s="199">
        <v>438</v>
      </c>
    </row>
    <row r="78" spans="1:13" x14ac:dyDescent="0.15">
      <c r="A78" s="210"/>
      <c r="B78" s="110" t="s">
        <v>61</v>
      </c>
      <c r="C78" s="200">
        <v>316</v>
      </c>
      <c r="D78" s="200">
        <v>299</v>
      </c>
      <c r="E78" s="200">
        <v>345</v>
      </c>
      <c r="F78" s="200">
        <v>644</v>
      </c>
      <c r="G78" s="109"/>
      <c r="H78" s="216"/>
      <c r="I78" s="201" t="s">
        <v>112</v>
      </c>
      <c r="J78" s="111">
        <v>426</v>
      </c>
      <c r="K78" s="111">
        <v>310</v>
      </c>
      <c r="L78" s="111">
        <v>416</v>
      </c>
      <c r="M78" s="111">
        <v>726</v>
      </c>
    </row>
    <row r="79" spans="1:13" x14ac:dyDescent="0.15">
      <c r="A79" s="210"/>
      <c r="B79" s="110" t="s">
        <v>64</v>
      </c>
      <c r="C79" s="202">
        <v>630</v>
      </c>
      <c r="D79" s="202">
        <v>610</v>
      </c>
      <c r="E79" s="202">
        <v>683</v>
      </c>
      <c r="F79" s="202">
        <v>1293</v>
      </c>
      <c r="G79" s="109"/>
      <c r="H79" s="216"/>
      <c r="I79" s="110" t="s">
        <v>115</v>
      </c>
      <c r="J79" s="111">
        <v>320</v>
      </c>
      <c r="K79" s="111">
        <v>302</v>
      </c>
      <c r="L79" s="111">
        <v>340</v>
      </c>
      <c r="M79" s="111">
        <v>642</v>
      </c>
    </row>
    <row r="80" spans="1:13" x14ac:dyDescent="0.15">
      <c r="A80" s="210"/>
      <c r="B80" s="110" t="s">
        <v>67</v>
      </c>
      <c r="C80" s="202">
        <v>24</v>
      </c>
      <c r="D80" s="202">
        <v>11</v>
      </c>
      <c r="E80" s="202">
        <v>20</v>
      </c>
      <c r="F80" s="202">
        <v>31</v>
      </c>
      <c r="G80" s="109"/>
      <c r="H80" s="216"/>
      <c r="I80" s="110" t="s">
        <v>117</v>
      </c>
      <c r="J80" s="111">
        <v>56</v>
      </c>
      <c r="K80" s="111">
        <v>40</v>
      </c>
      <c r="L80" s="111">
        <v>43</v>
      </c>
      <c r="M80" s="111">
        <v>83</v>
      </c>
    </row>
    <row r="81" spans="1:13" x14ac:dyDescent="0.15">
      <c r="A81" s="210"/>
      <c r="B81" s="110" t="s">
        <v>70</v>
      </c>
      <c r="C81" s="202">
        <v>474</v>
      </c>
      <c r="D81" s="202">
        <v>586</v>
      </c>
      <c r="E81" s="202">
        <v>603</v>
      </c>
      <c r="F81" s="202">
        <v>1189</v>
      </c>
      <c r="G81" s="109"/>
      <c r="H81" s="217"/>
      <c r="I81" s="192" t="s">
        <v>189</v>
      </c>
      <c r="J81" s="190">
        <f>SUM(J75:J80)</f>
        <v>1474</v>
      </c>
      <c r="K81" s="190">
        <f>SUM(K75:K80)</f>
        <v>1253</v>
      </c>
      <c r="L81" s="190">
        <f>SUM(L75:L80)</f>
        <v>1504</v>
      </c>
      <c r="M81" s="190">
        <f>SUM(M75:M80)</f>
        <v>2757</v>
      </c>
    </row>
    <row r="82" spans="1:13" x14ac:dyDescent="0.15">
      <c r="A82" s="210"/>
      <c r="B82" s="110" t="s">
        <v>75</v>
      </c>
      <c r="C82" s="202">
        <v>192</v>
      </c>
      <c r="D82" s="202">
        <v>179</v>
      </c>
      <c r="E82" s="202">
        <v>213</v>
      </c>
      <c r="F82" s="202">
        <v>392</v>
      </c>
      <c r="G82" s="109"/>
      <c r="H82" s="109"/>
      <c r="I82" s="109"/>
      <c r="J82" s="109"/>
      <c r="K82" s="109"/>
      <c r="L82" s="109"/>
      <c r="M82" s="109"/>
    </row>
    <row r="83" spans="1:13" x14ac:dyDescent="0.15">
      <c r="A83" s="210"/>
      <c r="B83" s="110" t="s">
        <v>78</v>
      </c>
      <c r="C83" s="202">
        <v>409</v>
      </c>
      <c r="D83" s="202">
        <v>439</v>
      </c>
      <c r="E83" s="202">
        <v>474</v>
      </c>
      <c r="F83" s="202">
        <v>913</v>
      </c>
      <c r="G83" s="109"/>
      <c r="H83" s="109"/>
      <c r="I83" s="109"/>
      <c r="J83" s="109"/>
      <c r="K83" s="109"/>
      <c r="L83" s="109"/>
      <c r="M83" s="109"/>
    </row>
    <row r="84" spans="1:13" x14ac:dyDescent="0.15">
      <c r="A84" s="210"/>
      <c r="B84" s="110" t="s">
        <v>84</v>
      </c>
      <c r="C84" s="202">
        <v>133</v>
      </c>
      <c r="D84" s="202">
        <v>165</v>
      </c>
      <c r="E84" s="202">
        <v>180</v>
      </c>
      <c r="F84" s="202">
        <v>345</v>
      </c>
      <c r="G84" s="109"/>
      <c r="H84" s="109"/>
      <c r="I84" s="110"/>
      <c r="J84" s="34" t="s">
        <v>3</v>
      </c>
      <c r="K84" s="34" t="s">
        <v>4</v>
      </c>
      <c r="L84" s="34" t="s">
        <v>5</v>
      </c>
      <c r="M84" s="34" t="s">
        <v>6</v>
      </c>
    </row>
    <row r="85" spans="1:13" x14ac:dyDescent="0.15">
      <c r="A85" s="210"/>
      <c r="B85" s="110" t="s">
        <v>87</v>
      </c>
      <c r="C85" s="202">
        <v>238</v>
      </c>
      <c r="D85" s="202">
        <v>314</v>
      </c>
      <c r="E85" s="202">
        <v>295</v>
      </c>
      <c r="F85" s="202">
        <v>609</v>
      </c>
      <c r="G85" s="109"/>
      <c r="H85" s="109"/>
      <c r="I85" s="21" t="s">
        <v>198</v>
      </c>
      <c r="J85" s="190">
        <f>SUM(C27,C48,C58,C71,C88,C102,J23,J33,J50,J63,J72,J81)</f>
        <v>23995</v>
      </c>
      <c r="K85" s="190">
        <f>SUM(D27,D48,D58,D71,D88,D102,K23,K33,K50,K63,K72,K81)</f>
        <v>23521</v>
      </c>
      <c r="L85" s="190">
        <f>SUM(E27,E48,E58,E71,E88,E102,L23,L33,L50,L63,L72,L81)</f>
        <v>26113</v>
      </c>
      <c r="M85" s="190">
        <f>SUM(F27,F48,F58,F71,F88,F102,M23,M33,M50,M63,M72,M81)</f>
        <v>49634</v>
      </c>
    </row>
    <row r="86" spans="1:13" x14ac:dyDescent="0.15">
      <c r="A86" s="210"/>
      <c r="B86" s="110" t="s">
        <v>196</v>
      </c>
      <c r="C86" s="202">
        <v>116</v>
      </c>
      <c r="D86" s="202">
        <v>55</v>
      </c>
      <c r="E86" s="202">
        <v>61</v>
      </c>
      <c r="F86" s="202">
        <v>116</v>
      </c>
      <c r="G86" s="109"/>
      <c r="H86" s="109"/>
      <c r="I86" s="109"/>
      <c r="J86" s="109"/>
      <c r="K86" s="109"/>
      <c r="L86" s="109"/>
      <c r="M86" s="109"/>
    </row>
    <row r="87" spans="1:13" x14ac:dyDescent="0.15">
      <c r="A87" s="210"/>
      <c r="B87" s="110" t="s">
        <v>197</v>
      </c>
      <c r="C87" s="202">
        <v>8</v>
      </c>
      <c r="D87" s="202">
        <v>1</v>
      </c>
      <c r="E87" s="202">
        <v>7</v>
      </c>
      <c r="F87" s="202">
        <v>8</v>
      </c>
      <c r="G87" s="109"/>
      <c r="H87" s="109"/>
      <c r="I87" s="109"/>
      <c r="J87" s="109"/>
      <c r="K87" s="109"/>
      <c r="L87" s="109"/>
      <c r="M87" s="109"/>
    </row>
    <row r="88" spans="1:13" x14ac:dyDescent="0.15">
      <c r="A88" s="211"/>
      <c r="B88" s="192" t="s">
        <v>189</v>
      </c>
      <c r="C88" s="202">
        <f>SUM(C74:C87)</f>
        <v>4256</v>
      </c>
      <c r="D88" s="202">
        <f>SUM(D74:D87)</f>
        <v>4295</v>
      </c>
      <c r="E88" s="202">
        <f>SUM(E74:E87)</f>
        <v>4809</v>
      </c>
      <c r="F88" s="202">
        <f>SUM(F74:F87)</f>
        <v>9104</v>
      </c>
      <c r="G88" s="109"/>
      <c r="H88" s="109"/>
      <c r="I88" s="109"/>
      <c r="J88" s="109"/>
      <c r="K88" s="109"/>
      <c r="L88" s="109"/>
      <c r="M88" s="109"/>
    </row>
    <row r="89" spans="1:13" x14ac:dyDescent="0.15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</row>
    <row r="90" spans="1:13" x14ac:dyDescent="0.15">
      <c r="A90" s="189" t="s">
        <v>174</v>
      </c>
      <c r="B90" s="33" t="s">
        <v>141</v>
      </c>
      <c r="C90" s="33" t="s">
        <v>3</v>
      </c>
      <c r="D90" s="33" t="s">
        <v>4</v>
      </c>
      <c r="E90" s="33" t="s">
        <v>5</v>
      </c>
      <c r="F90" s="33" t="s">
        <v>6</v>
      </c>
      <c r="G90" s="109"/>
      <c r="H90" s="109"/>
      <c r="I90" s="109"/>
      <c r="J90" s="109"/>
      <c r="K90" s="109"/>
      <c r="L90" s="109"/>
      <c r="M90" s="109"/>
    </row>
    <row r="91" spans="1:13" ht="13.5" customHeight="1" x14ac:dyDescent="0.15">
      <c r="A91" s="209" t="s">
        <v>181</v>
      </c>
      <c r="B91" s="110" t="s">
        <v>96</v>
      </c>
      <c r="C91" s="111">
        <v>201</v>
      </c>
      <c r="D91" s="111">
        <v>202</v>
      </c>
      <c r="E91" s="111">
        <v>206</v>
      </c>
      <c r="F91" s="111">
        <v>408</v>
      </c>
      <c r="G91" s="109"/>
      <c r="H91" s="109"/>
      <c r="I91" s="109"/>
      <c r="J91" s="109"/>
      <c r="K91" s="109"/>
      <c r="L91" s="109"/>
      <c r="M91" s="109"/>
    </row>
    <row r="92" spans="1:13" ht="13.5" customHeight="1" x14ac:dyDescent="0.15">
      <c r="A92" s="210"/>
      <c r="B92" s="110" t="s">
        <v>99</v>
      </c>
      <c r="C92" s="111">
        <v>212</v>
      </c>
      <c r="D92" s="111">
        <v>197</v>
      </c>
      <c r="E92" s="111">
        <v>245</v>
      </c>
      <c r="F92" s="111">
        <v>442</v>
      </c>
      <c r="G92" s="109"/>
      <c r="H92" s="109"/>
      <c r="I92" s="109"/>
      <c r="J92" s="109"/>
      <c r="K92" s="109"/>
      <c r="L92" s="109"/>
      <c r="M92" s="109"/>
    </row>
    <row r="93" spans="1:13" ht="13.5" customHeight="1" x14ac:dyDescent="0.15">
      <c r="A93" s="210"/>
      <c r="B93" s="110" t="s">
        <v>102</v>
      </c>
      <c r="C93" s="111">
        <v>130</v>
      </c>
      <c r="D93" s="111">
        <v>141</v>
      </c>
      <c r="E93" s="111">
        <v>159</v>
      </c>
      <c r="F93" s="111">
        <v>300</v>
      </c>
      <c r="G93" s="109"/>
      <c r="H93" s="109"/>
      <c r="I93" s="109"/>
      <c r="J93" s="109"/>
      <c r="K93" s="109"/>
      <c r="L93" s="109"/>
      <c r="M93" s="109"/>
    </row>
    <row r="94" spans="1:13" x14ac:dyDescent="0.15">
      <c r="A94" s="210"/>
      <c r="B94" s="110" t="s">
        <v>105</v>
      </c>
      <c r="C94" s="111">
        <v>136</v>
      </c>
      <c r="D94" s="111">
        <v>154</v>
      </c>
      <c r="E94" s="111">
        <v>170</v>
      </c>
      <c r="F94" s="111">
        <v>324</v>
      </c>
      <c r="G94" s="109"/>
      <c r="H94" s="109"/>
      <c r="I94" s="109"/>
      <c r="J94" s="109"/>
      <c r="K94" s="109"/>
      <c r="L94" s="109"/>
      <c r="M94" s="109"/>
    </row>
    <row r="95" spans="1:13" x14ac:dyDescent="0.15">
      <c r="A95" s="210"/>
      <c r="B95" s="110" t="s">
        <v>142</v>
      </c>
      <c r="C95" s="111">
        <v>128</v>
      </c>
      <c r="D95" s="111">
        <v>150</v>
      </c>
      <c r="E95" s="111">
        <v>155</v>
      </c>
      <c r="F95" s="111">
        <v>305</v>
      </c>
      <c r="G95" s="109"/>
      <c r="H95" s="109"/>
      <c r="I95" s="109"/>
      <c r="J95" s="109"/>
      <c r="K95" s="109"/>
      <c r="L95" s="109"/>
      <c r="M95" s="109"/>
    </row>
    <row r="96" spans="1:13" x14ac:dyDescent="0.15">
      <c r="A96" s="210"/>
      <c r="B96" s="110" t="s">
        <v>59</v>
      </c>
      <c r="C96" s="111">
        <v>117</v>
      </c>
      <c r="D96" s="111">
        <v>117</v>
      </c>
      <c r="E96" s="111">
        <v>119</v>
      </c>
      <c r="F96" s="111">
        <v>236</v>
      </c>
      <c r="G96" s="109"/>
      <c r="H96" s="109"/>
      <c r="I96" s="109"/>
      <c r="J96" s="109"/>
      <c r="K96" s="109"/>
      <c r="L96" s="109"/>
      <c r="M96" s="109"/>
    </row>
    <row r="97" spans="1:13" x14ac:dyDescent="0.15">
      <c r="A97" s="210"/>
      <c r="B97" s="110" t="s">
        <v>62</v>
      </c>
      <c r="C97" s="111">
        <v>405</v>
      </c>
      <c r="D97" s="111">
        <v>423</v>
      </c>
      <c r="E97" s="111">
        <v>430</v>
      </c>
      <c r="F97" s="111">
        <v>853</v>
      </c>
      <c r="G97" s="109"/>
      <c r="H97" s="109"/>
      <c r="I97" s="109"/>
      <c r="J97" s="109"/>
      <c r="K97" s="109"/>
      <c r="L97" s="109"/>
      <c r="M97" s="109"/>
    </row>
    <row r="98" spans="1:13" ht="13.5" customHeight="1" x14ac:dyDescent="0.15">
      <c r="A98" s="210"/>
      <c r="B98" s="110" t="s">
        <v>65</v>
      </c>
      <c r="C98" s="111">
        <v>327</v>
      </c>
      <c r="D98" s="111">
        <v>289</v>
      </c>
      <c r="E98" s="111">
        <v>340</v>
      </c>
      <c r="F98" s="111">
        <v>629</v>
      </c>
      <c r="G98" s="109"/>
      <c r="H98" s="109"/>
      <c r="I98" s="109"/>
      <c r="J98" s="109"/>
      <c r="K98" s="109"/>
      <c r="L98" s="109"/>
      <c r="M98" s="109"/>
    </row>
    <row r="99" spans="1:13" x14ac:dyDescent="0.15">
      <c r="A99" s="210"/>
      <c r="B99" s="110" t="s">
        <v>68</v>
      </c>
      <c r="C99" s="111">
        <v>227</v>
      </c>
      <c r="D99" s="111">
        <v>301</v>
      </c>
      <c r="E99" s="111">
        <v>332</v>
      </c>
      <c r="F99" s="111">
        <v>633</v>
      </c>
      <c r="G99" s="109"/>
      <c r="H99" s="109"/>
      <c r="I99" s="109"/>
      <c r="J99" s="109"/>
      <c r="K99" s="109"/>
      <c r="L99" s="109"/>
      <c r="M99" s="109"/>
    </row>
    <row r="100" spans="1:13" x14ac:dyDescent="0.15">
      <c r="A100" s="210"/>
      <c r="B100" s="110" t="s">
        <v>144</v>
      </c>
      <c r="C100" s="111">
        <v>135</v>
      </c>
      <c r="D100" s="111">
        <v>156</v>
      </c>
      <c r="E100" s="111">
        <v>168</v>
      </c>
      <c r="F100" s="111">
        <v>324</v>
      </c>
      <c r="G100" s="109"/>
      <c r="H100" s="109"/>
      <c r="I100" s="109"/>
      <c r="J100" s="109"/>
      <c r="K100" s="109"/>
      <c r="L100" s="109"/>
      <c r="M100" s="109"/>
    </row>
    <row r="101" spans="1:13" x14ac:dyDescent="0.15">
      <c r="A101" s="210"/>
      <c r="B101" s="110" t="s">
        <v>73</v>
      </c>
      <c r="C101" s="202">
        <v>129</v>
      </c>
      <c r="D101" s="202">
        <v>122</v>
      </c>
      <c r="E101" s="202">
        <v>145</v>
      </c>
      <c r="F101" s="202">
        <v>267</v>
      </c>
      <c r="G101" s="109"/>
      <c r="H101" s="109"/>
      <c r="I101" s="109"/>
      <c r="J101" s="109"/>
      <c r="K101" s="109"/>
      <c r="L101" s="109"/>
      <c r="M101" s="109"/>
    </row>
    <row r="102" spans="1:13" x14ac:dyDescent="0.15">
      <c r="A102" s="211"/>
      <c r="B102" s="192" t="s">
        <v>189</v>
      </c>
      <c r="C102" s="190">
        <f>SUM(C91:C101)</f>
        <v>2147</v>
      </c>
      <c r="D102" s="190">
        <f>SUM(D91:D101)</f>
        <v>2252</v>
      </c>
      <c r="E102" s="190">
        <f>SUM(E91:E101)</f>
        <v>2469</v>
      </c>
      <c r="F102" s="190">
        <f>SUM(F91:F101)</f>
        <v>4721</v>
      </c>
      <c r="G102" s="109"/>
      <c r="H102" s="109"/>
      <c r="I102" s="109"/>
      <c r="J102" s="109"/>
      <c r="K102" s="109"/>
      <c r="L102" s="109"/>
      <c r="M102" s="109"/>
    </row>
    <row r="115" ht="13.5" customHeight="1" x14ac:dyDescent="0.15"/>
    <row r="135" spans="1:6" ht="13.5" customHeight="1" x14ac:dyDescent="0.15"/>
    <row r="143" spans="1:6" x14ac:dyDescent="0.15">
      <c r="A143" s="14"/>
      <c r="B143" s="6"/>
      <c r="C143" s="6"/>
      <c r="D143" s="6"/>
      <c r="E143" s="6"/>
      <c r="F143" s="6"/>
    </row>
    <row r="144" spans="1:6" ht="13.5" customHeight="1" x14ac:dyDescent="0.15"/>
    <row r="168" ht="13.5" customHeight="1" x14ac:dyDescent="0.15"/>
    <row r="180" ht="13.5" customHeight="1" x14ac:dyDescent="0.15"/>
    <row r="188" ht="13.5" customHeight="1" x14ac:dyDescent="0.15"/>
  </sheetData>
  <mergeCells count="12">
    <mergeCell ref="H9:H23"/>
    <mergeCell ref="H53:H63"/>
    <mergeCell ref="H66:H72"/>
    <mergeCell ref="H75:H81"/>
    <mergeCell ref="A9:A27"/>
    <mergeCell ref="H26:H33"/>
    <mergeCell ref="H36:H50"/>
    <mergeCell ref="A91:A102"/>
    <mergeCell ref="A74:A88"/>
    <mergeCell ref="A51:A58"/>
    <mergeCell ref="A30:A48"/>
    <mergeCell ref="A61:A7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3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177</v>
      </c>
      <c r="F1" s="219" t="str">
        <f>総人口・年齢階層別人口・地区別人口!D1</f>
        <v>令和5年12月31日現在</v>
      </c>
      <c r="G1" s="220"/>
      <c r="H1" s="220"/>
      <c r="I1" s="220"/>
      <c r="J1" s="220"/>
    </row>
    <row r="3" spans="1:20" ht="15.6" customHeight="1" x14ac:dyDescent="0.15">
      <c r="A3" s="27" t="s">
        <v>335</v>
      </c>
      <c r="B3" s="27" t="s">
        <v>4</v>
      </c>
      <c r="C3" s="27" t="s">
        <v>5</v>
      </c>
      <c r="D3" s="27" t="s">
        <v>6</v>
      </c>
      <c r="E3" s="27" t="s">
        <v>335</v>
      </c>
      <c r="F3" s="27" t="s">
        <v>4</v>
      </c>
      <c r="G3" s="27" t="s">
        <v>5</v>
      </c>
      <c r="H3" s="27" t="s">
        <v>6</v>
      </c>
      <c r="I3" s="27" t="s">
        <v>335</v>
      </c>
      <c r="J3" s="27" t="s">
        <v>4</v>
      </c>
      <c r="K3" s="27" t="s">
        <v>5</v>
      </c>
      <c r="L3" s="27" t="s">
        <v>6</v>
      </c>
      <c r="M3" s="27" t="s">
        <v>335</v>
      </c>
      <c r="N3" s="27" t="s">
        <v>4</v>
      </c>
      <c r="O3" s="27" t="s">
        <v>5</v>
      </c>
      <c r="P3" s="27" t="s">
        <v>6</v>
      </c>
      <c r="Q3" s="30" t="s">
        <v>335</v>
      </c>
      <c r="R3" s="27" t="s">
        <v>4</v>
      </c>
      <c r="S3" s="27" t="s">
        <v>5</v>
      </c>
      <c r="T3" s="27" t="s">
        <v>6</v>
      </c>
    </row>
    <row r="4" spans="1:20" ht="15.6" customHeight="1" x14ac:dyDescent="0.15">
      <c r="A4" s="23">
        <v>0</v>
      </c>
      <c r="B4" s="3">
        <v>143</v>
      </c>
      <c r="C4" s="3">
        <v>139</v>
      </c>
      <c r="D4" s="3">
        <v>282</v>
      </c>
      <c r="E4" s="23">
        <v>25</v>
      </c>
      <c r="F4" s="3">
        <v>183</v>
      </c>
      <c r="G4" s="3">
        <v>169</v>
      </c>
      <c r="H4" s="3">
        <v>352</v>
      </c>
      <c r="I4" s="23">
        <v>50</v>
      </c>
      <c r="J4" s="3">
        <v>344</v>
      </c>
      <c r="K4" s="3">
        <v>336</v>
      </c>
      <c r="L4" s="3">
        <v>680</v>
      </c>
      <c r="M4" s="23">
        <v>75</v>
      </c>
      <c r="N4" s="3">
        <v>448</v>
      </c>
      <c r="O4" s="3">
        <v>525</v>
      </c>
      <c r="P4" s="3">
        <v>973</v>
      </c>
      <c r="Q4" s="23">
        <v>100</v>
      </c>
      <c r="R4" s="3">
        <v>4</v>
      </c>
      <c r="S4" s="3">
        <v>23</v>
      </c>
      <c r="T4" s="3">
        <v>27</v>
      </c>
    </row>
    <row r="5" spans="1:20" ht="15.6" customHeight="1" x14ac:dyDescent="0.15">
      <c r="A5" s="23">
        <v>1</v>
      </c>
      <c r="B5" s="3">
        <v>151</v>
      </c>
      <c r="C5" s="3">
        <v>115</v>
      </c>
      <c r="D5" s="3">
        <v>266</v>
      </c>
      <c r="E5" s="23">
        <v>26</v>
      </c>
      <c r="F5" s="3">
        <v>178</v>
      </c>
      <c r="G5" s="3">
        <v>163</v>
      </c>
      <c r="H5" s="3">
        <v>341</v>
      </c>
      <c r="I5" s="23">
        <v>51</v>
      </c>
      <c r="J5" s="3">
        <v>322</v>
      </c>
      <c r="K5" s="3">
        <v>321</v>
      </c>
      <c r="L5" s="3">
        <v>643</v>
      </c>
      <c r="M5" s="23">
        <v>76</v>
      </c>
      <c r="N5" s="3">
        <v>444</v>
      </c>
      <c r="O5" s="3">
        <v>483</v>
      </c>
      <c r="P5" s="3">
        <v>927</v>
      </c>
      <c r="Q5" s="23">
        <v>101</v>
      </c>
      <c r="R5" s="3">
        <v>1</v>
      </c>
      <c r="S5" s="3">
        <v>19</v>
      </c>
      <c r="T5" s="3">
        <v>20</v>
      </c>
    </row>
    <row r="6" spans="1:20" ht="15.6" customHeight="1" x14ac:dyDescent="0.15">
      <c r="A6" s="23">
        <v>2</v>
      </c>
      <c r="B6" s="3">
        <v>163</v>
      </c>
      <c r="C6" s="3">
        <v>172</v>
      </c>
      <c r="D6" s="3">
        <v>335</v>
      </c>
      <c r="E6" s="23">
        <v>27</v>
      </c>
      <c r="F6" s="3">
        <v>230</v>
      </c>
      <c r="G6" s="3">
        <v>177</v>
      </c>
      <c r="H6" s="3">
        <v>407</v>
      </c>
      <c r="I6" s="23">
        <v>52</v>
      </c>
      <c r="J6" s="3">
        <v>321</v>
      </c>
      <c r="K6" s="3">
        <v>295</v>
      </c>
      <c r="L6" s="3">
        <v>616</v>
      </c>
      <c r="M6" s="23">
        <v>77</v>
      </c>
      <c r="N6" s="3">
        <v>285</v>
      </c>
      <c r="O6" s="3">
        <v>331</v>
      </c>
      <c r="P6" s="3">
        <v>616</v>
      </c>
      <c r="Q6" s="23">
        <v>102</v>
      </c>
      <c r="R6" s="3">
        <v>1</v>
      </c>
      <c r="S6" s="3">
        <v>10</v>
      </c>
      <c r="T6" s="3">
        <v>11</v>
      </c>
    </row>
    <row r="7" spans="1:20" ht="15.6" customHeight="1" x14ac:dyDescent="0.15">
      <c r="A7" s="23">
        <v>3</v>
      </c>
      <c r="B7" s="3">
        <v>169</v>
      </c>
      <c r="C7" s="3">
        <v>173</v>
      </c>
      <c r="D7" s="3">
        <v>342</v>
      </c>
      <c r="E7" s="23">
        <v>28</v>
      </c>
      <c r="F7" s="3">
        <v>178</v>
      </c>
      <c r="G7" s="3">
        <v>169</v>
      </c>
      <c r="H7" s="3">
        <v>347</v>
      </c>
      <c r="I7" s="23">
        <v>53</v>
      </c>
      <c r="J7" s="3">
        <v>293</v>
      </c>
      <c r="K7" s="3">
        <v>308</v>
      </c>
      <c r="L7" s="3">
        <v>601</v>
      </c>
      <c r="M7" s="23">
        <v>78</v>
      </c>
      <c r="N7" s="3">
        <v>210</v>
      </c>
      <c r="O7" s="3">
        <v>265</v>
      </c>
      <c r="P7" s="3">
        <v>475</v>
      </c>
      <c r="Q7" s="23">
        <v>103</v>
      </c>
      <c r="R7" s="3">
        <v>0</v>
      </c>
      <c r="S7" s="3">
        <v>12</v>
      </c>
      <c r="T7" s="3">
        <v>12</v>
      </c>
    </row>
    <row r="8" spans="1:20" ht="15.6" customHeight="1" x14ac:dyDescent="0.15">
      <c r="A8" s="23">
        <v>4</v>
      </c>
      <c r="B8" s="3">
        <v>181</v>
      </c>
      <c r="C8" s="3">
        <v>161</v>
      </c>
      <c r="D8" s="3">
        <v>342</v>
      </c>
      <c r="E8" s="23">
        <v>29</v>
      </c>
      <c r="F8" s="3">
        <v>188</v>
      </c>
      <c r="G8" s="3">
        <v>177</v>
      </c>
      <c r="H8" s="3">
        <v>365</v>
      </c>
      <c r="I8" s="23">
        <v>54</v>
      </c>
      <c r="J8" s="3">
        <v>296</v>
      </c>
      <c r="K8" s="3">
        <v>269</v>
      </c>
      <c r="L8" s="3">
        <v>565</v>
      </c>
      <c r="M8" s="23">
        <v>79</v>
      </c>
      <c r="N8" s="3">
        <v>257</v>
      </c>
      <c r="O8" s="3">
        <v>363</v>
      </c>
      <c r="P8" s="3">
        <v>620</v>
      </c>
      <c r="Q8" s="23">
        <v>104</v>
      </c>
      <c r="R8" s="3">
        <v>0</v>
      </c>
      <c r="S8" s="3">
        <v>6</v>
      </c>
      <c r="T8" s="3">
        <v>6</v>
      </c>
    </row>
    <row r="9" spans="1:20" ht="15.6" customHeight="1" x14ac:dyDescent="0.15">
      <c r="A9" s="23">
        <v>5</v>
      </c>
      <c r="B9" s="3">
        <v>190</v>
      </c>
      <c r="C9" s="3">
        <v>209</v>
      </c>
      <c r="D9" s="3">
        <v>399</v>
      </c>
      <c r="E9" s="23">
        <v>30</v>
      </c>
      <c r="F9" s="3">
        <v>189</v>
      </c>
      <c r="G9" s="3">
        <v>184</v>
      </c>
      <c r="H9" s="3">
        <v>373</v>
      </c>
      <c r="I9" s="23">
        <v>55</v>
      </c>
      <c r="J9" s="3">
        <v>264</v>
      </c>
      <c r="K9" s="3">
        <v>291</v>
      </c>
      <c r="L9" s="3">
        <v>555</v>
      </c>
      <c r="M9" s="23">
        <v>80</v>
      </c>
      <c r="N9" s="3">
        <v>262</v>
      </c>
      <c r="O9" s="3">
        <v>328</v>
      </c>
      <c r="P9" s="3">
        <v>590</v>
      </c>
      <c r="Q9" s="23">
        <v>105</v>
      </c>
      <c r="R9" s="3">
        <v>0</v>
      </c>
      <c r="S9" s="3">
        <v>3</v>
      </c>
      <c r="T9" s="3">
        <v>3</v>
      </c>
    </row>
    <row r="10" spans="1:20" ht="15.6" customHeight="1" x14ac:dyDescent="0.15">
      <c r="A10" s="23">
        <v>6</v>
      </c>
      <c r="B10" s="3">
        <v>212</v>
      </c>
      <c r="C10" s="3">
        <v>219</v>
      </c>
      <c r="D10" s="3">
        <v>431</v>
      </c>
      <c r="E10" s="23">
        <v>31</v>
      </c>
      <c r="F10" s="3">
        <v>197</v>
      </c>
      <c r="G10" s="3">
        <v>174</v>
      </c>
      <c r="H10" s="3">
        <v>371</v>
      </c>
      <c r="I10" s="23">
        <v>56</v>
      </c>
      <c r="J10" s="3">
        <v>300</v>
      </c>
      <c r="K10" s="3">
        <v>314</v>
      </c>
      <c r="L10" s="3">
        <v>614</v>
      </c>
      <c r="M10" s="23">
        <v>81</v>
      </c>
      <c r="N10" s="3">
        <v>221</v>
      </c>
      <c r="O10" s="3">
        <v>331</v>
      </c>
      <c r="P10" s="3">
        <v>552</v>
      </c>
      <c r="Q10" s="23">
        <v>106</v>
      </c>
      <c r="R10" s="3">
        <v>0</v>
      </c>
      <c r="S10" s="3">
        <v>0</v>
      </c>
      <c r="T10" s="3">
        <v>0</v>
      </c>
    </row>
    <row r="11" spans="1:20" ht="15.6" customHeight="1" x14ac:dyDescent="0.15">
      <c r="A11" s="23">
        <v>7</v>
      </c>
      <c r="B11" s="3">
        <v>216</v>
      </c>
      <c r="C11" s="3">
        <v>209</v>
      </c>
      <c r="D11" s="3">
        <v>425</v>
      </c>
      <c r="E11" s="23">
        <v>32</v>
      </c>
      <c r="F11" s="3">
        <v>171</v>
      </c>
      <c r="G11" s="3">
        <v>181</v>
      </c>
      <c r="H11" s="3">
        <v>352</v>
      </c>
      <c r="I11" s="23">
        <v>57</v>
      </c>
      <c r="J11" s="3">
        <v>209</v>
      </c>
      <c r="K11" s="3">
        <v>224</v>
      </c>
      <c r="L11" s="3">
        <v>433</v>
      </c>
      <c r="M11" s="23">
        <v>82</v>
      </c>
      <c r="N11" s="3">
        <v>240</v>
      </c>
      <c r="O11" s="3">
        <v>345</v>
      </c>
      <c r="P11" s="3">
        <v>585</v>
      </c>
      <c r="Q11" s="23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23">
        <v>8</v>
      </c>
      <c r="B12" s="3">
        <v>218</v>
      </c>
      <c r="C12" s="3">
        <v>207</v>
      </c>
      <c r="D12" s="3">
        <v>425</v>
      </c>
      <c r="E12" s="23">
        <v>33</v>
      </c>
      <c r="F12" s="3">
        <v>201</v>
      </c>
      <c r="G12" s="3">
        <v>187</v>
      </c>
      <c r="H12" s="3">
        <v>388</v>
      </c>
      <c r="I12" s="23">
        <v>58</v>
      </c>
      <c r="J12" s="3">
        <v>255</v>
      </c>
      <c r="K12" s="3">
        <v>298</v>
      </c>
      <c r="L12" s="3">
        <v>553</v>
      </c>
      <c r="M12" s="23">
        <v>83</v>
      </c>
      <c r="N12" s="3">
        <v>214</v>
      </c>
      <c r="O12" s="3">
        <v>309</v>
      </c>
      <c r="P12" s="3">
        <v>523</v>
      </c>
      <c r="Q12" s="23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23">
        <v>9</v>
      </c>
      <c r="B13" s="3">
        <v>227</v>
      </c>
      <c r="C13" s="3">
        <v>195</v>
      </c>
      <c r="D13" s="3">
        <v>422</v>
      </c>
      <c r="E13" s="23">
        <v>34</v>
      </c>
      <c r="F13" s="3">
        <v>215</v>
      </c>
      <c r="G13" s="3">
        <v>214</v>
      </c>
      <c r="H13" s="3">
        <v>429</v>
      </c>
      <c r="I13" s="23">
        <v>59</v>
      </c>
      <c r="J13" s="3">
        <v>243</v>
      </c>
      <c r="K13" s="3">
        <v>284</v>
      </c>
      <c r="L13" s="3">
        <v>527</v>
      </c>
      <c r="M13" s="23">
        <v>84</v>
      </c>
      <c r="N13" s="3">
        <v>181</v>
      </c>
      <c r="O13" s="3">
        <v>312</v>
      </c>
      <c r="P13" s="3">
        <v>493</v>
      </c>
      <c r="Q13" s="23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23">
        <v>10</v>
      </c>
      <c r="B14" s="3">
        <v>216</v>
      </c>
      <c r="C14" s="3">
        <v>212</v>
      </c>
      <c r="D14" s="3">
        <v>428</v>
      </c>
      <c r="E14" s="23">
        <v>35</v>
      </c>
      <c r="F14" s="3">
        <v>218</v>
      </c>
      <c r="G14" s="3">
        <v>219</v>
      </c>
      <c r="H14" s="3">
        <v>437</v>
      </c>
      <c r="I14" s="23">
        <v>60</v>
      </c>
      <c r="J14" s="3">
        <v>273</v>
      </c>
      <c r="K14" s="3">
        <v>294</v>
      </c>
      <c r="L14" s="3">
        <v>567</v>
      </c>
      <c r="M14" s="23">
        <v>85</v>
      </c>
      <c r="N14" s="3">
        <v>169</v>
      </c>
      <c r="O14" s="3">
        <v>282</v>
      </c>
      <c r="P14" s="3">
        <v>451</v>
      </c>
      <c r="Q14" s="23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23">
        <v>11</v>
      </c>
      <c r="B15" s="3">
        <v>224</v>
      </c>
      <c r="C15" s="3">
        <v>267</v>
      </c>
      <c r="D15" s="3">
        <v>491</v>
      </c>
      <c r="E15" s="23">
        <v>36</v>
      </c>
      <c r="F15" s="3">
        <v>224</v>
      </c>
      <c r="G15" s="3">
        <v>238</v>
      </c>
      <c r="H15" s="3">
        <v>462</v>
      </c>
      <c r="I15" s="23">
        <v>61</v>
      </c>
      <c r="J15" s="3">
        <v>266</v>
      </c>
      <c r="K15" s="3">
        <v>281</v>
      </c>
      <c r="L15" s="3">
        <v>547</v>
      </c>
      <c r="M15" s="23">
        <v>86</v>
      </c>
      <c r="N15" s="3">
        <v>183</v>
      </c>
      <c r="O15" s="3">
        <v>273</v>
      </c>
      <c r="P15" s="3">
        <v>456</v>
      </c>
      <c r="Q15" s="23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23">
        <v>12</v>
      </c>
      <c r="B16" s="3">
        <v>242</v>
      </c>
      <c r="C16" s="3">
        <v>216</v>
      </c>
      <c r="D16" s="3">
        <v>458</v>
      </c>
      <c r="E16" s="23">
        <v>37</v>
      </c>
      <c r="F16" s="3">
        <v>256</v>
      </c>
      <c r="G16" s="3">
        <v>240</v>
      </c>
      <c r="H16" s="3">
        <v>496</v>
      </c>
      <c r="I16" s="23">
        <v>62</v>
      </c>
      <c r="J16" s="3">
        <v>265</v>
      </c>
      <c r="K16" s="3">
        <v>321</v>
      </c>
      <c r="L16" s="3">
        <v>586</v>
      </c>
      <c r="M16" s="23">
        <v>87</v>
      </c>
      <c r="N16" s="3">
        <v>133</v>
      </c>
      <c r="O16" s="3">
        <v>251</v>
      </c>
      <c r="P16" s="3">
        <v>384</v>
      </c>
      <c r="Q16" s="23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23">
        <v>13</v>
      </c>
      <c r="B17" s="3">
        <v>234</v>
      </c>
      <c r="C17" s="3">
        <v>222</v>
      </c>
      <c r="D17" s="3">
        <v>456</v>
      </c>
      <c r="E17" s="23">
        <v>38</v>
      </c>
      <c r="F17" s="3">
        <v>273</v>
      </c>
      <c r="G17" s="3">
        <v>255</v>
      </c>
      <c r="H17" s="3">
        <v>528</v>
      </c>
      <c r="I17" s="23">
        <v>63</v>
      </c>
      <c r="J17" s="3">
        <v>288</v>
      </c>
      <c r="K17" s="3">
        <v>326</v>
      </c>
      <c r="L17" s="3">
        <v>614</v>
      </c>
      <c r="M17" s="23">
        <v>88</v>
      </c>
      <c r="N17" s="3">
        <v>118</v>
      </c>
      <c r="O17" s="3">
        <v>266</v>
      </c>
      <c r="P17" s="3">
        <v>384</v>
      </c>
      <c r="Q17" s="23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23">
        <v>14</v>
      </c>
      <c r="B18" s="3">
        <v>255</v>
      </c>
      <c r="C18" s="3">
        <v>199</v>
      </c>
      <c r="D18" s="3">
        <v>454</v>
      </c>
      <c r="E18" s="23">
        <v>39</v>
      </c>
      <c r="F18" s="3">
        <v>269</v>
      </c>
      <c r="G18" s="3">
        <v>277</v>
      </c>
      <c r="H18" s="3">
        <v>546</v>
      </c>
      <c r="I18" s="23">
        <v>64</v>
      </c>
      <c r="J18" s="3">
        <v>323</v>
      </c>
      <c r="K18" s="3">
        <v>347</v>
      </c>
      <c r="L18" s="3">
        <v>670</v>
      </c>
      <c r="M18" s="23">
        <v>89</v>
      </c>
      <c r="N18" s="3">
        <v>100</v>
      </c>
      <c r="O18" s="3">
        <v>184</v>
      </c>
      <c r="P18" s="3">
        <v>284</v>
      </c>
      <c r="Q18" s="23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23">
        <v>15</v>
      </c>
      <c r="B19" s="3">
        <v>225</v>
      </c>
      <c r="C19" s="3">
        <v>245</v>
      </c>
      <c r="D19" s="3">
        <v>470</v>
      </c>
      <c r="E19" s="23">
        <v>40</v>
      </c>
      <c r="F19" s="3">
        <v>285</v>
      </c>
      <c r="G19" s="3">
        <v>295</v>
      </c>
      <c r="H19" s="3">
        <v>580</v>
      </c>
      <c r="I19" s="23">
        <v>65</v>
      </c>
      <c r="J19" s="3">
        <v>306</v>
      </c>
      <c r="K19" s="3">
        <v>371</v>
      </c>
      <c r="L19" s="3">
        <v>677</v>
      </c>
      <c r="M19" s="23">
        <v>90</v>
      </c>
      <c r="N19" s="3">
        <v>65</v>
      </c>
      <c r="O19" s="3">
        <v>207</v>
      </c>
      <c r="P19" s="3">
        <v>272</v>
      </c>
      <c r="Q19" s="23">
        <v>115</v>
      </c>
      <c r="R19" s="3">
        <v>0</v>
      </c>
      <c r="S19" s="3">
        <v>0</v>
      </c>
      <c r="T19" s="3">
        <v>0</v>
      </c>
      <c r="V19" s="13"/>
      <c r="W19" s="13"/>
      <c r="X19" s="13"/>
    </row>
    <row r="20" spans="1:24" ht="15.6" customHeight="1" x14ac:dyDescent="0.15">
      <c r="A20" s="23">
        <v>16</v>
      </c>
      <c r="B20" s="3">
        <v>272</v>
      </c>
      <c r="C20" s="3">
        <v>190</v>
      </c>
      <c r="D20" s="3">
        <v>462</v>
      </c>
      <c r="E20" s="23">
        <v>41</v>
      </c>
      <c r="F20" s="3">
        <v>325</v>
      </c>
      <c r="G20" s="3">
        <v>275</v>
      </c>
      <c r="H20" s="3">
        <v>600</v>
      </c>
      <c r="I20" s="23">
        <v>66</v>
      </c>
      <c r="J20" s="3">
        <v>292</v>
      </c>
      <c r="K20" s="3">
        <v>368</v>
      </c>
      <c r="L20" s="3">
        <v>660</v>
      </c>
      <c r="M20" s="23">
        <v>91</v>
      </c>
      <c r="N20" s="3">
        <v>79</v>
      </c>
      <c r="O20" s="3">
        <v>196</v>
      </c>
      <c r="P20" s="3">
        <v>275</v>
      </c>
      <c r="Q20" s="23">
        <v>116</v>
      </c>
      <c r="R20" s="3">
        <v>0</v>
      </c>
      <c r="S20" s="3">
        <v>0</v>
      </c>
      <c r="T20" s="3">
        <v>0</v>
      </c>
      <c r="U20" s="12"/>
      <c r="V20" s="11"/>
      <c r="W20" s="11"/>
      <c r="X20" s="11"/>
    </row>
    <row r="21" spans="1:24" ht="15.6" customHeight="1" x14ac:dyDescent="0.15">
      <c r="A21" s="23">
        <v>17</v>
      </c>
      <c r="B21" s="3">
        <v>259</v>
      </c>
      <c r="C21" s="3">
        <v>243</v>
      </c>
      <c r="D21" s="3">
        <v>502</v>
      </c>
      <c r="E21" s="23">
        <v>42</v>
      </c>
      <c r="F21" s="3">
        <v>271</v>
      </c>
      <c r="G21" s="3">
        <v>287</v>
      </c>
      <c r="H21" s="3">
        <v>558</v>
      </c>
      <c r="I21" s="23">
        <v>67</v>
      </c>
      <c r="J21" s="3">
        <v>334</v>
      </c>
      <c r="K21" s="3">
        <v>358</v>
      </c>
      <c r="L21" s="3">
        <v>692</v>
      </c>
      <c r="M21" s="23">
        <v>92</v>
      </c>
      <c r="N21" s="3">
        <v>47</v>
      </c>
      <c r="O21" s="3">
        <v>151</v>
      </c>
      <c r="P21" s="3">
        <v>198</v>
      </c>
      <c r="Q21" s="23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23">
        <v>18</v>
      </c>
      <c r="B22" s="3">
        <v>210</v>
      </c>
      <c r="C22" s="3">
        <v>214</v>
      </c>
      <c r="D22" s="3">
        <v>424</v>
      </c>
      <c r="E22" s="23">
        <v>43</v>
      </c>
      <c r="F22" s="3">
        <v>326</v>
      </c>
      <c r="G22" s="3">
        <v>304</v>
      </c>
      <c r="H22" s="3">
        <v>630</v>
      </c>
      <c r="I22" s="23">
        <v>68</v>
      </c>
      <c r="J22" s="3">
        <v>392</v>
      </c>
      <c r="K22" s="3">
        <v>412</v>
      </c>
      <c r="L22" s="3">
        <v>804</v>
      </c>
      <c r="M22" s="23">
        <v>93</v>
      </c>
      <c r="N22" s="3">
        <v>36</v>
      </c>
      <c r="O22" s="3">
        <v>133</v>
      </c>
      <c r="P22" s="3">
        <v>169</v>
      </c>
      <c r="Q22" s="23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23">
        <v>19</v>
      </c>
      <c r="B23" s="3">
        <v>205</v>
      </c>
      <c r="C23" s="3">
        <v>205</v>
      </c>
      <c r="D23" s="3">
        <v>410</v>
      </c>
      <c r="E23" s="23">
        <v>44</v>
      </c>
      <c r="F23" s="3">
        <v>324</v>
      </c>
      <c r="G23" s="3">
        <v>305</v>
      </c>
      <c r="H23" s="3">
        <v>629</v>
      </c>
      <c r="I23" s="23">
        <v>69</v>
      </c>
      <c r="J23" s="3">
        <v>325</v>
      </c>
      <c r="K23" s="3">
        <v>403</v>
      </c>
      <c r="L23" s="3">
        <v>728</v>
      </c>
      <c r="M23" s="23">
        <v>94</v>
      </c>
      <c r="N23" s="3">
        <v>29</v>
      </c>
      <c r="O23" s="3">
        <v>108</v>
      </c>
      <c r="P23" s="3">
        <v>137</v>
      </c>
      <c r="Q23" s="24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23">
        <v>20</v>
      </c>
      <c r="B24" s="3">
        <v>226</v>
      </c>
      <c r="C24" s="3">
        <v>210</v>
      </c>
      <c r="D24" s="3">
        <v>436</v>
      </c>
      <c r="E24" s="23">
        <v>45</v>
      </c>
      <c r="F24" s="3">
        <v>366</v>
      </c>
      <c r="G24" s="3">
        <v>334</v>
      </c>
      <c r="H24" s="3">
        <v>700</v>
      </c>
      <c r="I24" s="23">
        <v>70</v>
      </c>
      <c r="J24" s="3">
        <v>420</v>
      </c>
      <c r="K24" s="3">
        <v>462</v>
      </c>
      <c r="L24" s="3">
        <v>882</v>
      </c>
      <c r="M24" s="23">
        <v>95</v>
      </c>
      <c r="N24" s="3">
        <v>26</v>
      </c>
      <c r="O24" s="3">
        <v>100</v>
      </c>
      <c r="P24" s="3">
        <v>126</v>
      </c>
      <c r="Q24" s="24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23">
        <v>21</v>
      </c>
      <c r="B25" s="3">
        <v>200</v>
      </c>
      <c r="C25" s="3">
        <v>201</v>
      </c>
      <c r="D25" s="3">
        <v>401</v>
      </c>
      <c r="E25" s="23">
        <v>46</v>
      </c>
      <c r="F25" s="3">
        <v>316</v>
      </c>
      <c r="G25" s="3">
        <v>329</v>
      </c>
      <c r="H25" s="3">
        <v>645</v>
      </c>
      <c r="I25" s="23">
        <v>71</v>
      </c>
      <c r="J25" s="3">
        <v>437</v>
      </c>
      <c r="K25" s="3">
        <v>476</v>
      </c>
      <c r="L25" s="3">
        <v>913</v>
      </c>
      <c r="M25" s="23">
        <v>96</v>
      </c>
      <c r="N25" s="3">
        <v>12</v>
      </c>
      <c r="O25" s="3">
        <v>74</v>
      </c>
      <c r="P25" s="3">
        <v>86</v>
      </c>
    </row>
    <row r="26" spans="1:24" ht="15.6" customHeight="1" x14ac:dyDescent="0.15">
      <c r="A26" s="23">
        <v>22</v>
      </c>
      <c r="B26" s="3">
        <v>177</v>
      </c>
      <c r="C26" s="3">
        <v>178</v>
      </c>
      <c r="D26" s="3">
        <v>355</v>
      </c>
      <c r="E26" s="23">
        <v>47</v>
      </c>
      <c r="F26" s="3">
        <v>358</v>
      </c>
      <c r="G26" s="3">
        <v>332</v>
      </c>
      <c r="H26" s="3">
        <v>690</v>
      </c>
      <c r="I26" s="23">
        <v>72</v>
      </c>
      <c r="J26" s="3">
        <v>437</v>
      </c>
      <c r="K26" s="3">
        <v>512</v>
      </c>
      <c r="L26" s="3">
        <v>949</v>
      </c>
      <c r="M26" s="23">
        <v>97</v>
      </c>
      <c r="N26" s="3">
        <v>5</v>
      </c>
      <c r="O26" s="3">
        <v>59</v>
      </c>
      <c r="P26" s="3">
        <v>64</v>
      </c>
    </row>
    <row r="27" spans="1:24" ht="15.6" customHeight="1" x14ac:dyDescent="0.15">
      <c r="A27" s="23">
        <v>23</v>
      </c>
      <c r="B27" s="3">
        <v>183</v>
      </c>
      <c r="C27" s="3">
        <v>180</v>
      </c>
      <c r="D27" s="3">
        <v>363</v>
      </c>
      <c r="E27" s="23">
        <v>48</v>
      </c>
      <c r="F27" s="3">
        <v>324</v>
      </c>
      <c r="G27" s="3">
        <v>342</v>
      </c>
      <c r="H27" s="3">
        <v>666</v>
      </c>
      <c r="I27" s="23">
        <v>73</v>
      </c>
      <c r="J27" s="3">
        <v>463</v>
      </c>
      <c r="K27" s="3">
        <v>499</v>
      </c>
      <c r="L27" s="3">
        <v>962</v>
      </c>
      <c r="M27" s="23">
        <v>98</v>
      </c>
      <c r="N27" s="3">
        <v>11</v>
      </c>
      <c r="O27" s="3">
        <v>42</v>
      </c>
      <c r="P27" s="3">
        <v>53</v>
      </c>
    </row>
    <row r="28" spans="1:24" ht="15.6" customHeight="1" x14ac:dyDescent="0.15">
      <c r="A28" s="23">
        <v>24</v>
      </c>
      <c r="B28" s="3">
        <v>201</v>
      </c>
      <c r="C28" s="3">
        <v>179</v>
      </c>
      <c r="D28" s="3">
        <v>380</v>
      </c>
      <c r="E28" s="23">
        <v>49</v>
      </c>
      <c r="F28" s="3">
        <v>312</v>
      </c>
      <c r="G28" s="3">
        <v>346</v>
      </c>
      <c r="H28" s="3">
        <v>658</v>
      </c>
      <c r="I28" s="23">
        <v>74</v>
      </c>
      <c r="J28" s="3">
        <v>490</v>
      </c>
      <c r="K28" s="3">
        <v>584</v>
      </c>
      <c r="L28" s="3">
        <v>1074</v>
      </c>
      <c r="M28" s="23">
        <v>99</v>
      </c>
      <c r="N28" s="3">
        <v>6</v>
      </c>
      <c r="O28" s="3">
        <v>35</v>
      </c>
      <c r="P28" s="3">
        <v>41</v>
      </c>
    </row>
    <row r="31" spans="1:24" x14ac:dyDescent="0.15">
      <c r="N31" s="3"/>
      <c r="O31" s="34" t="s">
        <v>3</v>
      </c>
      <c r="P31" s="34" t="s">
        <v>4</v>
      </c>
      <c r="Q31" s="34" t="s">
        <v>5</v>
      </c>
      <c r="R31" s="34" t="s">
        <v>6</v>
      </c>
    </row>
    <row r="32" spans="1:24" x14ac:dyDescent="0.15">
      <c r="N32" s="21" t="s">
        <v>143</v>
      </c>
      <c r="O32" s="15">
        <f>人口・世帯数の推移!B5</f>
        <v>23995</v>
      </c>
      <c r="P32" s="15">
        <f>SUM(B4:B28,F4:F28,J4:J28,N4:N28,R4:R24)</f>
        <v>23521</v>
      </c>
      <c r="Q32" s="15">
        <f>SUM(C4:C28,G4:G28,K4:K28,O4:O28,S4:S24)</f>
        <v>26113</v>
      </c>
      <c r="R32" s="15">
        <f>SUM(D4:D28,H4:H28,L4:L28,P4:P28,T4:T24)</f>
        <v>49634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8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style="6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226</v>
      </c>
      <c r="B1" s="1"/>
      <c r="C1" s="1"/>
      <c r="D1" s="10"/>
      <c r="E1" s="1"/>
      <c r="F1" s="1"/>
      <c r="G1" s="1"/>
      <c r="Q1" s="229" t="str">
        <f>総人口・年齢階層別人口・地区別人口!D1</f>
        <v>令和5年12月31日現在</v>
      </c>
      <c r="R1" s="229"/>
      <c r="S1" s="229"/>
      <c r="T1" s="229"/>
      <c r="U1" s="229"/>
    </row>
    <row r="2" spans="1:21" ht="14.25" thickBot="1" x14ac:dyDescent="0.2"/>
    <row r="3" spans="1:21" x14ac:dyDescent="0.15">
      <c r="A3" s="226"/>
      <c r="B3" s="221" t="s">
        <v>224</v>
      </c>
      <c r="C3" s="222"/>
      <c r="E3" s="223" t="s">
        <v>225</v>
      </c>
      <c r="F3" s="224"/>
      <c r="G3" s="224"/>
      <c r="H3" s="224"/>
      <c r="I3" s="224"/>
      <c r="J3" s="225"/>
      <c r="L3" s="221" t="s">
        <v>349</v>
      </c>
      <c r="M3" s="231"/>
      <c r="N3" s="231"/>
      <c r="O3" s="231"/>
      <c r="P3" s="231"/>
      <c r="Q3" s="230" t="s">
        <v>350</v>
      </c>
      <c r="R3" s="231"/>
      <c r="S3" s="231"/>
      <c r="T3" s="231"/>
      <c r="U3" s="222"/>
    </row>
    <row r="4" spans="1:21" ht="21.75" thickBot="1" x14ac:dyDescent="0.2">
      <c r="A4" s="227"/>
      <c r="B4" s="163" t="s">
        <v>133</v>
      </c>
      <c r="C4" s="166" t="s">
        <v>200</v>
      </c>
      <c r="D4" s="68"/>
      <c r="E4" s="163" t="s">
        <v>0</v>
      </c>
      <c r="F4" s="129" t="s">
        <v>200</v>
      </c>
      <c r="G4" s="129" t="s">
        <v>1</v>
      </c>
      <c r="H4" s="164" t="s">
        <v>200</v>
      </c>
      <c r="I4" s="165" t="s">
        <v>2</v>
      </c>
      <c r="J4" s="166" t="s">
        <v>200</v>
      </c>
      <c r="L4" s="162" t="s">
        <v>353</v>
      </c>
      <c r="M4" s="129" t="s">
        <v>200</v>
      </c>
      <c r="N4" s="129" t="s">
        <v>354</v>
      </c>
      <c r="O4" s="129" t="s">
        <v>200</v>
      </c>
      <c r="P4" s="130" t="s">
        <v>355</v>
      </c>
      <c r="Q4" s="129" t="s">
        <v>352</v>
      </c>
      <c r="R4" s="129" t="s">
        <v>200</v>
      </c>
      <c r="S4" s="129" t="s">
        <v>351</v>
      </c>
      <c r="T4" s="129" t="s">
        <v>200</v>
      </c>
      <c r="U4" s="161" t="s">
        <v>356</v>
      </c>
    </row>
    <row r="5" spans="1:21" ht="14.25" thickBot="1" x14ac:dyDescent="0.2">
      <c r="A5" s="178" t="s">
        <v>404</v>
      </c>
      <c r="B5" s="79">
        <v>23995</v>
      </c>
      <c r="C5" s="67">
        <v>-14</v>
      </c>
      <c r="D5" s="80"/>
      <c r="E5" s="81">
        <v>23521</v>
      </c>
      <c r="F5" s="59">
        <v>-24</v>
      </c>
      <c r="G5" s="82">
        <v>26113</v>
      </c>
      <c r="H5" s="63">
        <v>-32</v>
      </c>
      <c r="I5" s="82">
        <v>49634</v>
      </c>
      <c r="J5" s="67">
        <v>-56</v>
      </c>
      <c r="L5" s="174">
        <v>21</v>
      </c>
      <c r="M5" s="158">
        <v>-1</v>
      </c>
      <c r="N5" s="175">
        <v>79</v>
      </c>
      <c r="O5" s="59">
        <v>10</v>
      </c>
      <c r="P5" s="139">
        <v>-58</v>
      </c>
      <c r="Q5" s="176">
        <v>104</v>
      </c>
      <c r="R5" s="63">
        <v>-17</v>
      </c>
      <c r="S5" s="177">
        <v>102</v>
      </c>
      <c r="T5" s="140">
        <v>10</v>
      </c>
      <c r="U5" s="150">
        <v>2</v>
      </c>
    </row>
    <row r="6" spans="1:21" ht="14.25" thickBot="1" x14ac:dyDescent="0.2">
      <c r="A6" s="181"/>
      <c r="L6" s="97"/>
      <c r="M6" s="6"/>
      <c r="N6" s="6"/>
      <c r="O6" s="6"/>
      <c r="P6" s="6"/>
      <c r="Q6" s="6"/>
      <c r="R6" s="6"/>
      <c r="S6" s="6"/>
      <c r="T6" s="6"/>
      <c r="U6" s="151"/>
    </row>
    <row r="7" spans="1:21" ht="21.75" thickBot="1" x14ac:dyDescent="0.2">
      <c r="A7" s="50"/>
      <c r="B7" s="51" t="s">
        <v>133</v>
      </c>
      <c r="C7" s="52" t="s">
        <v>200</v>
      </c>
      <c r="D7" s="68"/>
      <c r="E7" s="170" t="s">
        <v>0</v>
      </c>
      <c r="F7" s="169" t="s">
        <v>200</v>
      </c>
      <c r="G7" s="169" t="s">
        <v>1</v>
      </c>
      <c r="H7" s="171" t="s">
        <v>200</v>
      </c>
      <c r="I7" s="169" t="s">
        <v>2</v>
      </c>
      <c r="J7" s="172" t="s">
        <v>200</v>
      </c>
      <c r="L7" s="170" t="s">
        <v>353</v>
      </c>
      <c r="M7" s="169" t="s">
        <v>200</v>
      </c>
      <c r="N7" s="169" t="s">
        <v>354</v>
      </c>
      <c r="O7" s="169" t="s">
        <v>200</v>
      </c>
      <c r="P7" s="168" t="s">
        <v>355</v>
      </c>
      <c r="Q7" s="169" t="s">
        <v>352</v>
      </c>
      <c r="R7" s="169" t="s">
        <v>200</v>
      </c>
      <c r="S7" s="169" t="s">
        <v>351</v>
      </c>
      <c r="T7" s="169" t="s">
        <v>200</v>
      </c>
      <c r="U7" s="167" t="s">
        <v>356</v>
      </c>
    </row>
    <row r="8" spans="1:21" x14ac:dyDescent="0.15">
      <c r="A8" s="38" t="s">
        <v>201</v>
      </c>
      <c r="B8" s="39">
        <v>23814</v>
      </c>
      <c r="C8" s="66">
        <v>-6</v>
      </c>
      <c r="D8" s="70"/>
      <c r="E8" s="53">
        <v>26390</v>
      </c>
      <c r="F8" s="58">
        <v>-22</v>
      </c>
      <c r="G8" s="40">
        <v>29798</v>
      </c>
      <c r="H8" s="62">
        <v>-26</v>
      </c>
      <c r="I8" s="40">
        <v>56188</v>
      </c>
      <c r="J8" s="66">
        <v>-48</v>
      </c>
      <c r="L8" s="55" t="s">
        <v>357</v>
      </c>
      <c r="M8" s="47" t="s">
        <v>357</v>
      </c>
      <c r="N8" s="56" t="s">
        <v>357</v>
      </c>
      <c r="O8" s="173" t="s">
        <v>357</v>
      </c>
      <c r="P8" s="141" t="s">
        <v>357</v>
      </c>
      <c r="Q8" s="60" t="s">
        <v>357</v>
      </c>
      <c r="R8" s="60" t="s">
        <v>357</v>
      </c>
      <c r="S8" s="48" t="s">
        <v>357</v>
      </c>
      <c r="T8" s="134" t="s">
        <v>357</v>
      </c>
      <c r="U8" s="152" t="s">
        <v>357</v>
      </c>
    </row>
    <row r="9" spans="1:21" x14ac:dyDescent="0.15">
      <c r="A9" s="41" t="s">
        <v>202</v>
      </c>
      <c r="B9" s="42">
        <v>23818</v>
      </c>
      <c r="C9" s="65">
        <f t="shared" ref="C9:C55" si="0">SUM(B9-B8)</f>
        <v>4</v>
      </c>
      <c r="D9" s="70"/>
      <c r="E9" s="54">
        <v>26364</v>
      </c>
      <c r="F9" s="57">
        <f t="shared" ref="F9:F55" si="1">SUM(E9-E8)</f>
        <v>-26</v>
      </c>
      <c r="G9" s="43">
        <v>29797</v>
      </c>
      <c r="H9" s="61">
        <f t="shared" ref="H9:H55" si="2">SUM(G9-G8)</f>
        <v>-1</v>
      </c>
      <c r="I9" s="43">
        <v>56161</v>
      </c>
      <c r="J9" s="65">
        <f t="shared" ref="J9:J55" si="3">SUM(I9-I8)</f>
        <v>-27</v>
      </c>
      <c r="L9" s="54" t="s">
        <v>357</v>
      </c>
      <c r="M9" s="42" t="s">
        <v>357</v>
      </c>
      <c r="N9" s="57" t="s">
        <v>357</v>
      </c>
      <c r="O9" s="57" t="s">
        <v>357</v>
      </c>
      <c r="P9" s="137" t="s">
        <v>357</v>
      </c>
      <c r="Q9" s="61" t="s">
        <v>357</v>
      </c>
      <c r="R9" s="61" t="s">
        <v>357</v>
      </c>
      <c r="S9" s="43" t="s">
        <v>357</v>
      </c>
      <c r="T9" s="131" t="s">
        <v>357</v>
      </c>
      <c r="U9" s="153" t="s">
        <v>357</v>
      </c>
    </row>
    <row r="10" spans="1:21" x14ac:dyDescent="0.15">
      <c r="A10" s="41" t="s">
        <v>203</v>
      </c>
      <c r="B10" s="42">
        <v>23826</v>
      </c>
      <c r="C10" s="65">
        <f t="shared" si="0"/>
        <v>8</v>
      </c>
      <c r="D10" s="70"/>
      <c r="E10" s="54">
        <v>26229</v>
      </c>
      <c r="F10" s="57">
        <f t="shared" si="1"/>
        <v>-135</v>
      </c>
      <c r="G10" s="43">
        <v>29755</v>
      </c>
      <c r="H10" s="61">
        <f t="shared" si="2"/>
        <v>-42</v>
      </c>
      <c r="I10" s="43">
        <v>55984</v>
      </c>
      <c r="J10" s="65">
        <f t="shared" si="3"/>
        <v>-177</v>
      </c>
      <c r="L10" s="54" t="s">
        <v>357</v>
      </c>
      <c r="M10" s="42" t="s">
        <v>357</v>
      </c>
      <c r="N10" s="57" t="s">
        <v>357</v>
      </c>
      <c r="O10" s="57" t="s">
        <v>357</v>
      </c>
      <c r="P10" s="137" t="s">
        <v>357</v>
      </c>
      <c r="Q10" s="61" t="s">
        <v>357</v>
      </c>
      <c r="R10" s="61" t="s">
        <v>357</v>
      </c>
      <c r="S10" s="43" t="s">
        <v>357</v>
      </c>
      <c r="T10" s="131" t="s">
        <v>357</v>
      </c>
      <c r="U10" s="153" t="s">
        <v>357</v>
      </c>
    </row>
    <row r="11" spans="1:21" x14ac:dyDescent="0.15">
      <c r="A11" s="41" t="s">
        <v>204</v>
      </c>
      <c r="B11" s="42">
        <v>23966</v>
      </c>
      <c r="C11" s="65">
        <f t="shared" si="0"/>
        <v>140</v>
      </c>
      <c r="D11" s="70"/>
      <c r="E11" s="54">
        <v>26344</v>
      </c>
      <c r="F11" s="57">
        <f t="shared" si="1"/>
        <v>115</v>
      </c>
      <c r="G11" s="43">
        <v>29800</v>
      </c>
      <c r="H11" s="61">
        <f t="shared" si="2"/>
        <v>45</v>
      </c>
      <c r="I11" s="43">
        <v>56144</v>
      </c>
      <c r="J11" s="65">
        <f t="shared" si="3"/>
        <v>160</v>
      </c>
      <c r="L11" s="54" t="s">
        <v>357</v>
      </c>
      <c r="M11" s="42" t="s">
        <v>357</v>
      </c>
      <c r="N11" s="57" t="s">
        <v>357</v>
      </c>
      <c r="O11" s="57" t="s">
        <v>357</v>
      </c>
      <c r="P11" s="137" t="s">
        <v>357</v>
      </c>
      <c r="Q11" s="61" t="s">
        <v>357</v>
      </c>
      <c r="R11" s="61" t="s">
        <v>357</v>
      </c>
      <c r="S11" s="43" t="s">
        <v>357</v>
      </c>
      <c r="T11" s="131" t="s">
        <v>357</v>
      </c>
      <c r="U11" s="153" t="s">
        <v>357</v>
      </c>
    </row>
    <row r="12" spans="1:21" x14ac:dyDescent="0.15">
      <c r="A12" s="41" t="s">
        <v>205</v>
      </c>
      <c r="B12" s="42">
        <v>23952</v>
      </c>
      <c r="C12" s="65">
        <f t="shared" si="0"/>
        <v>-14</v>
      </c>
      <c r="D12" s="70"/>
      <c r="E12" s="54">
        <v>26313</v>
      </c>
      <c r="F12" s="57">
        <f t="shared" si="1"/>
        <v>-31</v>
      </c>
      <c r="G12" s="43">
        <v>29755</v>
      </c>
      <c r="H12" s="61">
        <f t="shared" si="2"/>
        <v>-45</v>
      </c>
      <c r="I12" s="43">
        <v>56068</v>
      </c>
      <c r="J12" s="65">
        <f t="shared" si="3"/>
        <v>-76</v>
      </c>
      <c r="L12" s="54" t="s">
        <v>357</v>
      </c>
      <c r="M12" s="42" t="s">
        <v>357</v>
      </c>
      <c r="N12" s="57" t="s">
        <v>357</v>
      </c>
      <c r="O12" s="57" t="s">
        <v>357</v>
      </c>
      <c r="P12" s="137" t="s">
        <v>357</v>
      </c>
      <c r="Q12" s="61" t="s">
        <v>357</v>
      </c>
      <c r="R12" s="61" t="s">
        <v>357</v>
      </c>
      <c r="S12" s="43" t="s">
        <v>357</v>
      </c>
      <c r="T12" s="131" t="s">
        <v>357</v>
      </c>
      <c r="U12" s="153" t="s">
        <v>357</v>
      </c>
    </row>
    <row r="13" spans="1:21" x14ac:dyDescent="0.15">
      <c r="A13" s="41" t="s">
        <v>206</v>
      </c>
      <c r="B13" s="42">
        <v>23957</v>
      </c>
      <c r="C13" s="65">
        <f t="shared" si="0"/>
        <v>5</v>
      </c>
      <c r="D13" s="70"/>
      <c r="E13" s="54">
        <v>26310</v>
      </c>
      <c r="F13" s="57">
        <f t="shared" si="1"/>
        <v>-3</v>
      </c>
      <c r="G13" s="43">
        <v>29768</v>
      </c>
      <c r="H13" s="61">
        <f t="shared" si="2"/>
        <v>13</v>
      </c>
      <c r="I13" s="43">
        <v>56078</v>
      </c>
      <c r="J13" s="65">
        <f t="shared" si="3"/>
        <v>10</v>
      </c>
      <c r="L13" s="54" t="s">
        <v>357</v>
      </c>
      <c r="M13" s="42" t="s">
        <v>357</v>
      </c>
      <c r="N13" s="57" t="s">
        <v>357</v>
      </c>
      <c r="O13" s="57" t="s">
        <v>357</v>
      </c>
      <c r="P13" s="137" t="s">
        <v>357</v>
      </c>
      <c r="Q13" s="61" t="s">
        <v>357</v>
      </c>
      <c r="R13" s="61" t="s">
        <v>357</v>
      </c>
      <c r="S13" s="43" t="s">
        <v>357</v>
      </c>
      <c r="T13" s="131" t="s">
        <v>357</v>
      </c>
      <c r="U13" s="153" t="s">
        <v>357</v>
      </c>
    </row>
    <row r="14" spans="1:21" x14ac:dyDescent="0.15">
      <c r="A14" s="41" t="s">
        <v>207</v>
      </c>
      <c r="B14" s="42">
        <v>23958</v>
      </c>
      <c r="C14" s="65">
        <f t="shared" si="0"/>
        <v>1</v>
      </c>
      <c r="D14" s="70"/>
      <c r="E14" s="54">
        <v>26311</v>
      </c>
      <c r="F14" s="57">
        <f t="shared" si="1"/>
        <v>1</v>
      </c>
      <c r="G14" s="43">
        <v>29751</v>
      </c>
      <c r="H14" s="61">
        <f t="shared" si="2"/>
        <v>-17</v>
      </c>
      <c r="I14" s="43">
        <v>56062</v>
      </c>
      <c r="J14" s="65">
        <f t="shared" si="3"/>
        <v>-16</v>
      </c>
      <c r="L14" s="54" t="s">
        <v>357</v>
      </c>
      <c r="M14" s="42" t="s">
        <v>357</v>
      </c>
      <c r="N14" s="57" t="s">
        <v>357</v>
      </c>
      <c r="O14" s="57" t="s">
        <v>357</v>
      </c>
      <c r="P14" s="137" t="s">
        <v>357</v>
      </c>
      <c r="Q14" s="61" t="s">
        <v>357</v>
      </c>
      <c r="R14" s="61" t="s">
        <v>357</v>
      </c>
      <c r="S14" s="43" t="s">
        <v>357</v>
      </c>
      <c r="T14" s="131" t="s">
        <v>357</v>
      </c>
      <c r="U14" s="153" t="s">
        <v>357</v>
      </c>
    </row>
    <row r="15" spans="1:21" x14ac:dyDescent="0.15">
      <c r="A15" s="41" t="s">
        <v>208</v>
      </c>
      <c r="B15" s="42">
        <v>23962</v>
      </c>
      <c r="C15" s="65">
        <f t="shared" si="0"/>
        <v>4</v>
      </c>
      <c r="D15" s="70"/>
      <c r="E15" s="54">
        <v>26313</v>
      </c>
      <c r="F15" s="57">
        <f t="shared" si="1"/>
        <v>2</v>
      </c>
      <c r="G15" s="43">
        <v>29738</v>
      </c>
      <c r="H15" s="61">
        <f t="shared" si="2"/>
        <v>-13</v>
      </c>
      <c r="I15" s="43">
        <v>56051</v>
      </c>
      <c r="J15" s="65">
        <f t="shared" si="3"/>
        <v>-11</v>
      </c>
      <c r="L15" s="54" t="s">
        <v>357</v>
      </c>
      <c r="M15" s="42" t="s">
        <v>357</v>
      </c>
      <c r="N15" s="57" t="s">
        <v>357</v>
      </c>
      <c r="O15" s="57" t="s">
        <v>357</v>
      </c>
      <c r="P15" s="137" t="s">
        <v>357</v>
      </c>
      <c r="Q15" s="61" t="s">
        <v>357</v>
      </c>
      <c r="R15" s="61" t="s">
        <v>357</v>
      </c>
      <c r="S15" s="43" t="s">
        <v>357</v>
      </c>
      <c r="T15" s="131" t="s">
        <v>357</v>
      </c>
      <c r="U15" s="153" t="s">
        <v>357</v>
      </c>
    </row>
    <row r="16" spans="1:21" x14ac:dyDescent="0.15">
      <c r="A16" s="41" t="s">
        <v>209</v>
      </c>
      <c r="B16" s="42">
        <v>23963</v>
      </c>
      <c r="C16" s="65">
        <f t="shared" si="0"/>
        <v>1</v>
      </c>
      <c r="D16" s="70"/>
      <c r="E16" s="54">
        <v>26308</v>
      </c>
      <c r="F16" s="57">
        <f t="shared" si="1"/>
        <v>-5</v>
      </c>
      <c r="G16" s="43">
        <v>29736</v>
      </c>
      <c r="H16" s="61">
        <f t="shared" si="2"/>
        <v>-2</v>
      </c>
      <c r="I16" s="43">
        <v>56044</v>
      </c>
      <c r="J16" s="65">
        <f t="shared" si="3"/>
        <v>-7</v>
      </c>
      <c r="L16" s="54" t="s">
        <v>357</v>
      </c>
      <c r="M16" s="42" t="s">
        <v>357</v>
      </c>
      <c r="N16" s="57" t="s">
        <v>357</v>
      </c>
      <c r="O16" s="57" t="s">
        <v>357</v>
      </c>
      <c r="P16" s="137" t="s">
        <v>357</v>
      </c>
      <c r="Q16" s="61" t="s">
        <v>357</v>
      </c>
      <c r="R16" s="61" t="s">
        <v>357</v>
      </c>
      <c r="S16" s="43" t="s">
        <v>357</v>
      </c>
      <c r="T16" s="131" t="s">
        <v>357</v>
      </c>
      <c r="U16" s="153" t="s">
        <v>357</v>
      </c>
    </row>
    <row r="17" spans="1:21" x14ac:dyDescent="0.15">
      <c r="A17" s="41" t="s">
        <v>210</v>
      </c>
      <c r="B17" s="35">
        <v>23976</v>
      </c>
      <c r="C17" s="65">
        <f t="shared" si="0"/>
        <v>13</v>
      </c>
      <c r="D17" s="70"/>
      <c r="E17" s="37">
        <v>26288</v>
      </c>
      <c r="F17" s="57">
        <f t="shared" si="1"/>
        <v>-20</v>
      </c>
      <c r="G17" s="36">
        <v>29722</v>
      </c>
      <c r="H17" s="61">
        <f t="shared" si="2"/>
        <v>-14</v>
      </c>
      <c r="I17" s="36">
        <v>56010</v>
      </c>
      <c r="J17" s="65">
        <f t="shared" si="3"/>
        <v>-34</v>
      </c>
      <c r="L17" s="37" t="s">
        <v>357</v>
      </c>
      <c r="M17" s="35" t="s">
        <v>357</v>
      </c>
      <c r="N17" s="57" t="s">
        <v>357</v>
      </c>
      <c r="O17" s="57" t="s">
        <v>357</v>
      </c>
      <c r="P17" s="137" t="s">
        <v>357</v>
      </c>
      <c r="Q17" s="61" t="s">
        <v>357</v>
      </c>
      <c r="R17" s="61" t="s">
        <v>357</v>
      </c>
      <c r="S17" s="36" t="s">
        <v>357</v>
      </c>
      <c r="T17" s="132" t="s">
        <v>357</v>
      </c>
      <c r="U17" s="153" t="s">
        <v>357</v>
      </c>
    </row>
    <row r="18" spans="1:21" x14ac:dyDescent="0.15">
      <c r="A18" s="41" t="s">
        <v>211</v>
      </c>
      <c r="B18" s="35">
        <v>24011</v>
      </c>
      <c r="C18" s="65">
        <f t="shared" si="0"/>
        <v>35</v>
      </c>
      <c r="D18" s="70"/>
      <c r="E18" s="37">
        <v>26302</v>
      </c>
      <c r="F18" s="57">
        <f t="shared" si="1"/>
        <v>14</v>
      </c>
      <c r="G18" s="36">
        <v>29742</v>
      </c>
      <c r="H18" s="61">
        <f t="shared" si="2"/>
        <v>20</v>
      </c>
      <c r="I18" s="36">
        <v>56044</v>
      </c>
      <c r="J18" s="65">
        <f t="shared" si="3"/>
        <v>34</v>
      </c>
      <c r="L18" s="37" t="s">
        <v>357</v>
      </c>
      <c r="M18" s="35" t="s">
        <v>357</v>
      </c>
      <c r="N18" s="57" t="s">
        <v>357</v>
      </c>
      <c r="O18" s="57" t="s">
        <v>357</v>
      </c>
      <c r="P18" s="137" t="s">
        <v>357</v>
      </c>
      <c r="Q18" s="61" t="s">
        <v>357</v>
      </c>
      <c r="R18" s="61" t="s">
        <v>357</v>
      </c>
      <c r="S18" s="36" t="s">
        <v>357</v>
      </c>
      <c r="T18" s="132" t="s">
        <v>357</v>
      </c>
      <c r="U18" s="153" t="s">
        <v>357</v>
      </c>
    </row>
    <row r="19" spans="1:21" ht="14.25" thickBot="1" x14ac:dyDescent="0.2">
      <c r="A19" s="44" t="s">
        <v>212</v>
      </c>
      <c r="B19" s="45">
        <v>24024</v>
      </c>
      <c r="C19" s="67">
        <f t="shared" si="0"/>
        <v>13</v>
      </c>
      <c r="D19" s="70"/>
      <c r="E19" s="45">
        <v>26333</v>
      </c>
      <c r="F19" s="59">
        <f t="shared" si="1"/>
        <v>31</v>
      </c>
      <c r="G19" s="46">
        <v>29737</v>
      </c>
      <c r="H19" s="63">
        <f t="shared" si="2"/>
        <v>-5</v>
      </c>
      <c r="I19" s="46">
        <v>56070</v>
      </c>
      <c r="J19" s="67">
        <f t="shared" si="3"/>
        <v>26</v>
      </c>
      <c r="L19" s="45" t="s">
        <v>357</v>
      </c>
      <c r="M19" s="49" t="s">
        <v>357</v>
      </c>
      <c r="N19" s="59" t="s">
        <v>357</v>
      </c>
      <c r="O19" s="59" t="s">
        <v>357</v>
      </c>
      <c r="P19" s="139" t="s">
        <v>357</v>
      </c>
      <c r="Q19" s="63" t="s">
        <v>357</v>
      </c>
      <c r="R19" s="63" t="s">
        <v>357</v>
      </c>
      <c r="S19" s="46" t="s">
        <v>357</v>
      </c>
      <c r="T19" s="133" t="s">
        <v>357</v>
      </c>
      <c r="U19" s="150" t="s">
        <v>357</v>
      </c>
    </row>
    <row r="20" spans="1:21" x14ac:dyDescent="0.15">
      <c r="A20" s="38" t="s">
        <v>199</v>
      </c>
      <c r="B20" s="47">
        <v>24005</v>
      </c>
      <c r="C20" s="64">
        <f t="shared" si="0"/>
        <v>-19</v>
      </c>
      <c r="D20" s="70"/>
      <c r="E20" s="55">
        <v>26305</v>
      </c>
      <c r="F20" s="56">
        <f t="shared" si="1"/>
        <v>-28</v>
      </c>
      <c r="G20" s="48">
        <v>29690</v>
      </c>
      <c r="H20" s="60">
        <f t="shared" si="2"/>
        <v>-47</v>
      </c>
      <c r="I20" s="48">
        <v>55995</v>
      </c>
      <c r="J20" s="64">
        <f t="shared" si="3"/>
        <v>-75</v>
      </c>
      <c r="L20" s="55" t="s">
        <v>357</v>
      </c>
      <c r="M20" s="47" t="s">
        <v>357</v>
      </c>
      <c r="N20" s="56" t="s">
        <v>357</v>
      </c>
      <c r="O20" s="56" t="s">
        <v>357</v>
      </c>
      <c r="P20" s="141" t="s">
        <v>357</v>
      </c>
      <c r="Q20" s="60" t="s">
        <v>357</v>
      </c>
      <c r="R20" s="60" t="s">
        <v>357</v>
      </c>
      <c r="S20" s="48" t="s">
        <v>357</v>
      </c>
      <c r="T20" s="134" t="s">
        <v>357</v>
      </c>
      <c r="U20" s="152" t="s">
        <v>357</v>
      </c>
    </row>
    <row r="21" spans="1:21" x14ac:dyDescent="0.15">
      <c r="A21" s="41" t="s">
        <v>213</v>
      </c>
      <c r="B21" s="42">
        <v>23955</v>
      </c>
      <c r="C21" s="64">
        <f t="shared" si="0"/>
        <v>-50</v>
      </c>
      <c r="D21" s="70"/>
      <c r="E21" s="54">
        <v>26239</v>
      </c>
      <c r="F21" s="56">
        <f t="shared" si="1"/>
        <v>-66</v>
      </c>
      <c r="G21" s="43">
        <v>29640</v>
      </c>
      <c r="H21" s="60">
        <f t="shared" si="2"/>
        <v>-50</v>
      </c>
      <c r="I21" s="43">
        <v>55879</v>
      </c>
      <c r="J21" s="64">
        <f t="shared" si="3"/>
        <v>-116</v>
      </c>
      <c r="L21" s="54" t="s">
        <v>357</v>
      </c>
      <c r="M21" s="47" t="s">
        <v>357</v>
      </c>
      <c r="N21" s="56" t="s">
        <v>357</v>
      </c>
      <c r="O21" s="56" t="s">
        <v>357</v>
      </c>
      <c r="P21" s="137" t="s">
        <v>357</v>
      </c>
      <c r="Q21" s="60" t="s">
        <v>357</v>
      </c>
      <c r="R21" s="60" t="s">
        <v>357</v>
      </c>
      <c r="S21" s="43" t="s">
        <v>357</v>
      </c>
      <c r="T21" s="134" t="s">
        <v>357</v>
      </c>
      <c r="U21" s="152" t="s">
        <v>357</v>
      </c>
    </row>
    <row r="22" spans="1:21" x14ac:dyDescent="0.15">
      <c r="A22" s="41" t="s">
        <v>214</v>
      </c>
      <c r="B22" s="42">
        <v>23945</v>
      </c>
      <c r="C22" s="64">
        <f t="shared" si="0"/>
        <v>-10</v>
      </c>
      <c r="D22" s="70"/>
      <c r="E22" s="54">
        <v>26156</v>
      </c>
      <c r="F22" s="56">
        <f t="shared" si="1"/>
        <v>-83</v>
      </c>
      <c r="G22" s="43">
        <v>29561</v>
      </c>
      <c r="H22" s="60">
        <f t="shared" si="2"/>
        <v>-79</v>
      </c>
      <c r="I22" s="43">
        <v>55717</v>
      </c>
      <c r="J22" s="64">
        <f t="shared" si="3"/>
        <v>-162</v>
      </c>
      <c r="L22" s="54" t="s">
        <v>357</v>
      </c>
      <c r="M22" s="47" t="s">
        <v>357</v>
      </c>
      <c r="N22" s="56" t="s">
        <v>357</v>
      </c>
      <c r="O22" s="56" t="s">
        <v>357</v>
      </c>
      <c r="P22" s="137" t="s">
        <v>357</v>
      </c>
      <c r="Q22" s="60" t="s">
        <v>357</v>
      </c>
      <c r="R22" s="60" t="s">
        <v>357</v>
      </c>
      <c r="S22" s="43" t="s">
        <v>357</v>
      </c>
      <c r="T22" s="134" t="s">
        <v>357</v>
      </c>
      <c r="U22" s="152" t="s">
        <v>357</v>
      </c>
    </row>
    <row r="23" spans="1:21" x14ac:dyDescent="0.15">
      <c r="A23" s="41" t="s">
        <v>215</v>
      </c>
      <c r="B23" s="42">
        <v>23993</v>
      </c>
      <c r="C23" s="64">
        <f t="shared" si="0"/>
        <v>48</v>
      </c>
      <c r="D23" s="70"/>
      <c r="E23" s="54">
        <v>26173</v>
      </c>
      <c r="F23" s="56">
        <f t="shared" si="1"/>
        <v>17</v>
      </c>
      <c r="G23" s="43">
        <v>29549</v>
      </c>
      <c r="H23" s="60">
        <f t="shared" si="2"/>
        <v>-12</v>
      </c>
      <c r="I23" s="43">
        <v>55722</v>
      </c>
      <c r="J23" s="64">
        <f t="shared" si="3"/>
        <v>5</v>
      </c>
      <c r="L23" s="54">
        <v>34</v>
      </c>
      <c r="M23" s="47" t="s">
        <v>358</v>
      </c>
      <c r="N23" s="56">
        <v>52</v>
      </c>
      <c r="O23" s="56" t="s">
        <v>357</v>
      </c>
      <c r="P23" s="137">
        <f t="shared" ref="P23:P54" si="4">L23-N23</f>
        <v>-18</v>
      </c>
      <c r="Q23" s="60">
        <v>281</v>
      </c>
      <c r="R23" s="60" t="s">
        <v>360</v>
      </c>
      <c r="S23" s="43">
        <v>183</v>
      </c>
      <c r="T23" s="134" t="s">
        <v>361</v>
      </c>
      <c r="U23" s="152">
        <f t="shared" ref="U23:U54" si="5">Q23-S23</f>
        <v>98</v>
      </c>
    </row>
    <row r="24" spans="1:21" x14ac:dyDescent="0.15">
      <c r="A24" s="41" t="s">
        <v>216</v>
      </c>
      <c r="B24" s="42">
        <v>23989</v>
      </c>
      <c r="C24" s="64">
        <f t="shared" si="0"/>
        <v>-4</v>
      </c>
      <c r="D24" s="70"/>
      <c r="E24" s="54">
        <v>26157</v>
      </c>
      <c r="F24" s="56">
        <f t="shared" si="1"/>
        <v>-16</v>
      </c>
      <c r="G24" s="43">
        <v>29535</v>
      </c>
      <c r="H24" s="60">
        <f t="shared" si="2"/>
        <v>-14</v>
      </c>
      <c r="I24" s="43">
        <v>55692</v>
      </c>
      <c r="J24" s="64">
        <f t="shared" si="3"/>
        <v>-30</v>
      </c>
      <c r="L24" s="54">
        <v>45</v>
      </c>
      <c r="M24" s="142">
        <f t="shared" ref="M24:M55" si="6">SUM(L24-L23)</f>
        <v>11</v>
      </c>
      <c r="N24" s="56">
        <v>46</v>
      </c>
      <c r="O24" s="142">
        <f t="shared" ref="O24:O55" si="7">SUM(N24-N23)</f>
        <v>-6</v>
      </c>
      <c r="P24" s="137">
        <f t="shared" si="4"/>
        <v>-1</v>
      </c>
      <c r="Q24" s="60">
        <v>133</v>
      </c>
      <c r="R24" s="142">
        <f t="shared" ref="R24:R55" si="8">SUM(Q24-Q23)</f>
        <v>-148</v>
      </c>
      <c r="S24" s="43">
        <v>162</v>
      </c>
      <c r="T24" s="142">
        <f t="shared" ref="T24:T55" si="9">SUM(S24-S23)</f>
        <v>-21</v>
      </c>
      <c r="U24" s="152">
        <f t="shared" si="5"/>
        <v>-29</v>
      </c>
    </row>
    <row r="25" spans="1:21" x14ac:dyDescent="0.15">
      <c r="A25" s="41" t="s">
        <v>217</v>
      </c>
      <c r="B25" s="42">
        <v>23985</v>
      </c>
      <c r="C25" s="64">
        <f t="shared" si="0"/>
        <v>-4</v>
      </c>
      <c r="D25" s="70"/>
      <c r="E25" s="54">
        <v>26138</v>
      </c>
      <c r="F25" s="56">
        <f t="shared" si="1"/>
        <v>-19</v>
      </c>
      <c r="G25" s="43">
        <v>29530</v>
      </c>
      <c r="H25" s="60">
        <f t="shared" si="2"/>
        <v>-5</v>
      </c>
      <c r="I25" s="43">
        <v>55668</v>
      </c>
      <c r="J25" s="64">
        <f t="shared" si="3"/>
        <v>-24</v>
      </c>
      <c r="L25" s="54">
        <v>40</v>
      </c>
      <c r="M25" s="142">
        <f t="shared" si="6"/>
        <v>-5</v>
      </c>
      <c r="N25" s="56">
        <v>49</v>
      </c>
      <c r="O25" s="142">
        <f t="shared" si="7"/>
        <v>3</v>
      </c>
      <c r="P25" s="137">
        <f t="shared" si="4"/>
        <v>-9</v>
      </c>
      <c r="Q25" s="60">
        <v>112</v>
      </c>
      <c r="R25" s="142">
        <f t="shared" si="8"/>
        <v>-21</v>
      </c>
      <c r="S25" s="43">
        <v>127</v>
      </c>
      <c r="T25" s="142">
        <f t="shared" si="9"/>
        <v>-35</v>
      </c>
      <c r="U25" s="152">
        <f t="shared" si="5"/>
        <v>-15</v>
      </c>
    </row>
    <row r="26" spans="1:21" x14ac:dyDescent="0.15">
      <c r="A26" s="41" t="s">
        <v>218</v>
      </c>
      <c r="B26" s="42">
        <v>24078</v>
      </c>
      <c r="C26" s="64">
        <f t="shared" si="0"/>
        <v>93</v>
      </c>
      <c r="D26" s="70"/>
      <c r="E26" s="54">
        <v>26193</v>
      </c>
      <c r="F26" s="56">
        <f t="shared" si="1"/>
        <v>55</v>
      </c>
      <c r="G26" s="43">
        <v>29649</v>
      </c>
      <c r="H26" s="60">
        <f t="shared" si="2"/>
        <v>119</v>
      </c>
      <c r="I26" s="43">
        <v>55842</v>
      </c>
      <c r="J26" s="64">
        <f t="shared" si="3"/>
        <v>174</v>
      </c>
      <c r="L26" s="54">
        <v>41</v>
      </c>
      <c r="M26" s="142">
        <f t="shared" si="6"/>
        <v>1</v>
      </c>
      <c r="N26" s="56">
        <v>57</v>
      </c>
      <c r="O26" s="142">
        <f t="shared" si="7"/>
        <v>8</v>
      </c>
      <c r="P26" s="137">
        <f t="shared" si="4"/>
        <v>-16</v>
      </c>
      <c r="Q26" s="60">
        <v>138</v>
      </c>
      <c r="R26" s="142">
        <f t="shared" si="8"/>
        <v>26</v>
      </c>
      <c r="S26" s="43">
        <v>159</v>
      </c>
      <c r="T26" s="142">
        <f t="shared" si="9"/>
        <v>32</v>
      </c>
      <c r="U26" s="152">
        <f t="shared" si="5"/>
        <v>-21</v>
      </c>
    </row>
    <row r="27" spans="1:21" x14ac:dyDescent="0.15">
      <c r="A27" s="41" t="s">
        <v>219</v>
      </c>
      <c r="B27" s="42">
        <v>24080</v>
      </c>
      <c r="C27" s="64">
        <f t="shared" si="0"/>
        <v>2</v>
      </c>
      <c r="D27" s="70"/>
      <c r="E27" s="54">
        <v>26165</v>
      </c>
      <c r="F27" s="56">
        <f t="shared" si="1"/>
        <v>-28</v>
      </c>
      <c r="G27" s="43">
        <v>29639</v>
      </c>
      <c r="H27" s="60">
        <f t="shared" si="2"/>
        <v>-10</v>
      </c>
      <c r="I27" s="43">
        <v>55804</v>
      </c>
      <c r="J27" s="64">
        <f t="shared" si="3"/>
        <v>-38</v>
      </c>
      <c r="L27" s="54">
        <v>38</v>
      </c>
      <c r="M27" s="142">
        <f t="shared" si="6"/>
        <v>-3</v>
      </c>
      <c r="N27" s="56">
        <v>58</v>
      </c>
      <c r="O27" s="142">
        <f t="shared" si="7"/>
        <v>1</v>
      </c>
      <c r="P27" s="137">
        <f t="shared" si="4"/>
        <v>-20</v>
      </c>
      <c r="Q27" s="60">
        <v>99</v>
      </c>
      <c r="R27" s="142">
        <f t="shared" si="8"/>
        <v>-39</v>
      </c>
      <c r="S27" s="43">
        <v>117</v>
      </c>
      <c r="T27" s="142">
        <f t="shared" si="9"/>
        <v>-42</v>
      </c>
      <c r="U27" s="152">
        <f t="shared" si="5"/>
        <v>-18</v>
      </c>
    </row>
    <row r="28" spans="1:21" x14ac:dyDescent="0.15">
      <c r="A28" s="41" t="s">
        <v>220</v>
      </c>
      <c r="B28" s="42">
        <v>24109</v>
      </c>
      <c r="C28" s="64">
        <f t="shared" si="0"/>
        <v>29</v>
      </c>
      <c r="D28" s="70"/>
      <c r="E28" s="54">
        <v>26172</v>
      </c>
      <c r="F28" s="56">
        <f t="shared" si="1"/>
        <v>7</v>
      </c>
      <c r="G28" s="43">
        <v>29638</v>
      </c>
      <c r="H28" s="60">
        <f t="shared" si="2"/>
        <v>-1</v>
      </c>
      <c r="I28" s="43">
        <v>55810</v>
      </c>
      <c r="J28" s="64">
        <f t="shared" si="3"/>
        <v>6</v>
      </c>
      <c r="L28" s="54">
        <v>50</v>
      </c>
      <c r="M28" s="142">
        <f t="shared" si="6"/>
        <v>12</v>
      </c>
      <c r="N28" s="56">
        <v>48</v>
      </c>
      <c r="O28" s="142">
        <f t="shared" si="7"/>
        <v>-10</v>
      </c>
      <c r="P28" s="137">
        <f t="shared" si="4"/>
        <v>2</v>
      </c>
      <c r="Q28" s="60">
        <v>109</v>
      </c>
      <c r="R28" s="142">
        <f t="shared" si="8"/>
        <v>10</v>
      </c>
      <c r="S28" s="43">
        <v>105</v>
      </c>
      <c r="T28" s="142">
        <f t="shared" si="9"/>
        <v>-12</v>
      </c>
      <c r="U28" s="152">
        <f t="shared" si="5"/>
        <v>4</v>
      </c>
    </row>
    <row r="29" spans="1:21" x14ac:dyDescent="0.15">
      <c r="A29" s="41" t="s">
        <v>221</v>
      </c>
      <c r="B29" s="35">
        <v>24121</v>
      </c>
      <c r="C29" s="64">
        <f t="shared" si="0"/>
        <v>12</v>
      </c>
      <c r="D29" s="69"/>
      <c r="E29" s="37">
        <v>26173</v>
      </c>
      <c r="F29" s="56">
        <f t="shared" si="1"/>
        <v>1</v>
      </c>
      <c r="G29" s="36">
        <v>29641</v>
      </c>
      <c r="H29" s="60">
        <f t="shared" si="2"/>
        <v>3</v>
      </c>
      <c r="I29" s="36">
        <v>55814</v>
      </c>
      <c r="J29" s="64">
        <f t="shared" si="3"/>
        <v>4</v>
      </c>
      <c r="L29" s="37">
        <v>44</v>
      </c>
      <c r="M29" s="142">
        <f t="shared" si="6"/>
        <v>-6</v>
      </c>
      <c r="N29" s="56">
        <v>62</v>
      </c>
      <c r="O29" s="142">
        <f t="shared" si="7"/>
        <v>14</v>
      </c>
      <c r="P29" s="137">
        <f t="shared" si="4"/>
        <v>-18</v>
      </c>
      <c r="Q29" s="60">
        <v>140</v>
      </c>
      <c r="R29" s="142">
        <f t="shared" si="8"/>
        <v>31</v>
      </c>
      <c r="S29" s="36">
        <v>118</v>
      </c>
      <c r="T29" s="142">
        <f t="shared" si="9"/>
        <v>13</v>
      </c>
      <c r="U29" s="152">
        <f t="shared" si="5"/>
        <v>22</v>
      </c>
    </row>
    <row r="30" spans="1:21" x14ac:dyDescent="0.15">
      <c r="A30" s="41" t="s">
        <v>222</v>
      </c>
      <c r="B30" s="35">
        <v>24126</v>
      </c>
      <c r="C30" s="64">
        <f t="shared" si="0"/>
        <v>5</v>
      </c>
      <c r="D30" s="69"/>
      <c r="E30" s="37">
        <v>26176</v>
      </c>
      <c r="F30" s="56">
        <f t="shared" si="1"/>
        <v>3</v>
      </c>
      <c r="G30" s="36">
        <v>29628</v>
      </c>
      <c r="H30" s="60">
        <f t="shared" si="2"/>
        <v>-13</v>
      </c>
      <c r="I30" s="36">
        <v>55804</v>
      </c>
      <c r="J30" s="64">
        <f t="shared" si="3"/>
        <v>-10</v>
      </c>
      <c r="L30" s="37">
        <v>36</v>
      </c>
      <c r="M30" s="142">
        <f t="shared" si="6"/>
        <v>-8</v>
      </c>
      <c r="N30" s="56">
        <v>58</v>
      </c>
      <c r="O30" s="142">
        <f t="shared" si="7"/>
        <v>-4</v>
      </c>
      <c r="P30" s="137">
        <f t="shared" si="4"/>
        <v>-22</v>
      </c>
      <c r="Q30" s="60">
        <v>140</v>
      </c>
      <c r="R30" s="142">
        <f t="shared" si="8"/>
        <v>0</v>
      </c>
      <c r="S30" s="36">
        <v>128</v>
      </c>
      <c r="T30" s="142">
        <f t="shared" si="9"/>
        <v>10</v>
      </c>
      <c r="U30" s="152">
        <f t="shared" si="5"/>
        <v>12</v>
      </c>
    </row>
    <row r="31" spans="1:21" ht="14.25" thickBot="1" x14ac:dyDescent="0.2">
      <c r="A31" s="44" t="s">
        <v>223</v>
      </c>
      <c r="B31" s="49">
        <v>24110</v>
      </c>
      <c r="C31" s="67">
        <f t="shared" si="0"/>
        <v>-16</v>
      </c>
      <c r="D31" s="69"/>
      <c r="E31" s="45">
        <v>26173</v>
      </c>
      <c r="F31" s="59">
        <f t="shared" si="1"/>
        <v>-3</v>
      </c>
      <c r="G31" s="46">
        <v>29601</v>
      </c>
      <c r="H31" s="63">
        <f t="shared" si="2"/>
        <v>-27</v>
      </c>
      <c r="I31" s="46">
        <v>55774</v>
      </c>
      <c r="J31" s="67">
        <f t="shared" si="3"/>
        <v>-30</v>
      </c>
      <c r="L31" s="45">
        <v>44</v>
      </c>
      <c r="M31" s="140">
        <f t="shared" si="6"/>
        <v>8</v>
      </c>
      <c r="N31" s="59">
        <v>67</v>
      </c>
      <c r="O31" s="140">
        <f t="shared" si="7"/>
        <v>9</v>
      </c>
      <c r="P31" s="139">
        <f t="shared" si="4"/>
        <v>-23</v>
      </c>
      <c r="Q31" s="63">
        <v>106</v>
      </c>
      <c r="R31" s="140">
        <f t="shared" si="8"/>
        <v>-34</v>
      </c>
      <c r="S31" s="46">
        <v>113</v>
      </c>
      <c r="T31" s="140">
        <f t="shared" si="9"/>
        <v>-15</v>
      </c>
      <c r="U31" s="150">
        <f t="shared" si="5"/>
        <v>-7</v>
      </c>
    </row>
    <row r="32" spans="1:21" x14ac:dyDescent="0.15">
      <c r="A32" s="38" t="s">
        <v>228</v>
      </c>
      <c r="B32" s="47">
        <v>24089</v>
      </c>
      <c r="C32" s="64">
        <f t="shared" si="0"/>
        <v>-21</v>
      </c>
      <c r="D32" s="70"/>
      <c r="E32" s="55">
        <v>26140</v>
      </c>
      <c r="F32" s="56">
        <f t="shared" si="1"/>
        <v>-33</v>
      </c>
      <c r="G32" s="48">
        <v>29566</v>
      </c>
      <c r="H32" s="60">
        <f t="shared" si="2"/>
        <v>-35</v>
      </c>
      <c r="I32" s="48">
        <v>55706</v>
      </c>
      <c r="J32" s="64">
        <f t="shared" si="3"/>
        <v>-68</v>
      </c>
      <c r="L32" s="55">
        <v>32</v>
      </c>
      <c r="M32" s="142">
        <f t="shared" si="6"/>
        <v>-12</v>
      </c>
      <c r="N32" s="56">
        <v>85</v>
      </c>
      <c r="O32" s="142">
        <f t="shared" si="7"/>
        <v>18</v>
      </c>
      <c r="P32" s="141">
        <f t="shared" si="4"/>
        <v>-53</v>
      </c>
      <c r="Q32" s="60">
        <v>109</v>
      </c>
      <c r="R32" s="142">
        <f t="shared" si="8"/>
        <v>3</v>
      </c>
      <c r="S32" s="48">
        <v>124</v>
      </c>
      <c r="T32" s="142">
        <f t="shared" si="9"/>
        <v>11</v>
      </c>
      <c r="U32" s="152">
        <f t="shared" si="5"/>
        <v>-15</v>
      </c>
    </row>
    <row r="33" spans="1:21" x14ac:dyDescent="0.15">
      <c r="A33" s="41" t="s">
        <v>229</v>
      </c>
      <c r="B33" s="42">
        <v>24052</v>
      </c>
      <c r="C33" s="64">
        <f t="shared" si="0"/>
        <v>-37</v>
      </c>
      <c r="D33" s="70"/>
      <c r="E33" s="54">
        <v>26101</v>
      </c>
      <c r="F33" s="56">
        <f t="shared" si="1"/>
        <v>-39</v>
      </c>
      <c r="G33" s="43">
        <v>29517</v>
      </c>
      <c r="H33" s="60">
        <f t="shared" si="2"/>
        <v>-49</v>
      </c>
      <c r="I33" s="43">
        <v>55618</v>
      </c>
      <c r="J33" s="64">
        <f t="shared" si="3"/>
        <v>-88</v>
      </c>
      <c r="L33" s="54">
        <v>34</v>
      </c>
      <c r="M33" s="142">
        <f t="shared" si="6"/>
        <v>2</v>
      </c>
      <c r="N33" s="56">
        <v>60</v>
      </c>
      <c r="O33" s="142">
        <f t="shared" si="7"/>
        <v>-25</v>
      </c>
      <c r="P33" s="137">
        <f t="shared" si="4"/>
        <v>-26</v>
      </c>
      <c r="Q33" s="60">
        <v>104</v>
      </c>
      <c r="R33" s="142">
        <f t="shared" si="8"/>
        <v>-5</v>
      </c>
      <c r="S33" s="43">
        <v>166</v>
      </c>
      <c r="T33" s="142">
        <f t="shared" si="9"/>
        <v>42</v>
      </c>
      <c r="U33" s="152">
        <f t="shared" si="5"/>
        <v>-62</v>
      </c>
    </row>
    <row r="34" spans="1:21" x14ac:dyDescent="0.15">
      <c r="A34" s="41" t="s">
        <v>230</v>
      </c>
      <c r="B34" s="42">
        <v>24028</v>
      </c>
      <c r="C34" s="64">
        <f t="shared" si="0"/>
        <v>-24</v>
      </c>
      <c r="D34" s="70"/>
      <c r="E34" s="54">
        <v>26000</v>
      </c>
      <c r="F34" s="56">
        <f t="shared" si="1"/>
        <v>-101</v>
      </c>
      <c r="G34" s="43">
        <v>29381</v>
      </c>
      <c r="H34" s="60">
        <f t="shared" si="2"/>
        <v>-136</v>
      </c>
      <c r="I34" s="43">
        <v>55381</v>
      </c>
      <c r="J34" s="64">
        <f t="shared" si="3"/>
        <v>-237</v>
      </c>
      <c r="L34" s="54">
        <v>34</v>
      </c>
      <c r="M34" s="142">
        <f t="shared" si="6"/>
        <v>0</v>
      </c>
      <c r="N34" s="56">
        <v>69</v>
      </c>
      <c r="O34" s="142">
        <f t="shared" si="7"/>
        <v>9</v>
      </c>
      <c r="P34" s="137">
        <f t="shared" si="4"/>
        <v>-35</v>
      </c>
      <c r="Q34" s="60">
        <v>232</v>
      </c>
      <c r="R34" s="142">
        <f t="shared" si="8"/>
        <v>128</v>
      </c>
      <c r="S34" s="43">
        <v>459</v>
      </c>
      <c r="T34" s="142">
        <f t="shared" si="9"/>
        <v>293</v>
      </c>
      <c r="U34" s="152">
        <f t="shared" si="5"/>
        <v>-227</v>
      </c>
    </row>
    <row r="35" spans="1:21" x14ac:dyDescent="0.15">
      <c r="A35" s="41" t="s">
        <v>231</v>
      </c>
      <c r="B35" s="42">
        <v>24141</v>
      </c>
      <c r="C35" s="64">
        <f t="shared" si="0"/>
        <v>113</v>
      </c>
      <c r="D35" s="70"/>
      <c r="E35" s="54">
        <v>26039</v>
      </c>
      <c r="F35" s="56">
        <f t="shared" si="1"/>
        <v>39</v>
      </c>
      <c r="G35" s="43">
        <v>29412</v>
      </c>
      <c r="H35" s="60">
        <f t="shared" si="2"/>
        <v>31</v>
      </c>
      <c r="I35" s="43">
        <v>55451</v>
      </c>
      <c r="J35" s="64">
        <f t="shared" si="3"/>
        <v>70</v>
      </c>
      <c r="L35" s="54">
        <v>45</v>
      </c>
      <c r="M35" s="142">
        <f t="shared" si="6"/>
        <v>11</v>
      </c>
      <c r="N35" s="56">
        <v>65</v>
      </c>
      <c r="O35" s="142">
        <f t="shared" si="7"/>
        <v>-4</v>
      </c>
      <c r="P35" s="137">
        <f t="shared" si="4"/>
        <v>-20</v>
      </c>
      <c r="Q35" s="60">
        <v>317</v>
      </c>
      <c r="R35" s="142">
        <f t="shared" si="8"/>
        <v>85</v>
      </c>
      <c r="S35" s="43">
        <v>202</v>
      </c>
      <c r="T35" s="142">
        <f t="shared" si="9"/>
        <v>-257</v>
      </c>
      <c r="U35" s="152">
        <f t="shared" si="5"/>
        <v>115</v>
      </c>
    </row>
    <row r="36" spans="1:21" x14ac:dyDescent="0.15">
      <c r="A36" s="41" t="s">
        <v>232</v>
      </c>
      <c r="B36" s="42">
        <v>24156</v>
      </c>
      <c r="C36" s="64">
        <f t="shared" si="0"/>
        <v>15</v>
      </c>
      <c r="D36" s="70"/>
      <c r="E36" s="54">
        <v>26030</v>
      </c>
      <c r="F36" s="56">
        <f t="shared" si="1"/>
        <v>-9</v>
      </c>
      <c r="G36" s="43">
        <v>29419</v>
      </c>
      <c r="H36" s="60">
        <f t="shared" si="2"/>
        <v>7</v>
      </c>
      <c r="I36" s="43">
        <v>55449</v>
      </c>
      <c r="J36" s="64">
        <f t="shared" si="3"/>
        <v>-2</v>
      </c>
      <c r="L36" s="54">
        <v>45</v>
      </c>
      <c r="M36" s="142">
        <f t="shared" si="6"/>
        <v>0</v>
      </c>
      <c r="N36" s="56">
        <v>61</v>
      </c>
      <c r="O36" s="142">
        <f t="shared" si="7"/>
        <v>-4</v>
      </c>
      <c r="P36" s="137">
        <f t="shared" si="4"/>
        <v>-16</v>
      </c>
      <c r="Q36" s="60">
        <v>164</v>
      </c>
      <c r="R36" s="142">
        <f t="shared" si="8"/>
        <v>-153</v>
      </c>
      <c r="S36" s="43">
        <v>150</v>
      </c>
      <c r="T36" s="142">
        <f t="shared" si="9"/>
        <v>-52</v>
      </c>
      <c r="U36" s="152">
        <f t="shared" si="5"/>
        <v>14</v>
      </c>
    </row>
    <row r="37" spans="1:21" x14ac:dyDescent="0.15">
      <c r="A37" s="41" t="s">
        <v>233</v>
      </c>
      <c r="B37" s="42">
        <v>24145</v>
      </c>
      <c r="C37" s="64">
        <f t="shared" si="0"/>
        <v>-11</v>
      </c>
      <c r="D37" s="70"/>
      <c r="E37" s="54">
        <v>26017</v>
      </c>
      <c r="F37" s="56">
        <f t="shared" si="1"/>
        <v>-13</v>
      </c>
      <c r="G37" s="43">
        <v>29398</v>
      </c>
      <c r="H37" s="60">
        <f t="shared" si="2"/>
        <v>-21</v>
      </c>
      <c r="I37" s="43">
        <v>55415</v>
      </c>
      <c r="J37" s="64">
        <f t="shared" si="3"/>
        <v>-34</v>
      </c>
      <c r="L37" s="54">
        <v>35</v>
      </c>
      <c r="M37" s="142">
        <f t="shared" si="6"/>
        <v>-10</v>
      </c>
      <c r="N37" s="56">
        <v>59</v>
      </c>
      <c r="O37" s="142">
        <f t="shared" si="7"/>
        <v>-2</v>
      </c>
      <c r="P37" s="137">
        <f t="shared" si="4"/>
        <v>-24</v>
      </c>
      <c r="Q37" s="60">
        <v>95</v>
      </c>
      <c r="R37" s="142">
        <f t="shared" si="8"/>
        <v>-69</v>
      </c>
      <c r="S37" s="43">
        <v>105</v>
      </c>
      <c r="T37" s="142">
        <f t="shared" si="9"/>
        <v>-45</v>
      </c>
      <c r="U37" s="152">
        <f t="shared" si="5"/>
        <v>-10</v>
      </c>
    </row>
    <row r="38" spans="1:21" x14ac:dyDescent="0.15">
      <c r="A38" s="41" t="s">
        <v>234</v>
      </c>
      <c r="B38" s="42">
        <v>24165</v>
      </c>
      <c r="C38" s="64">
        <f t="shared" si="0"/>
        <v>20</v>
      </c>
      <c r="D38" s="70"/>
      <c r="E38" s="54">
        <v>26021</v>
      </c>
      <c r="F38" s="56">
        <f t="shared" si="1"/>
        <v>4</v>
      </c>
      <c r="G38" s="43">
        <v>29404</v>
      </c>
      <c r="H38" s="60">
        <f t="shared" si="2"/>
        <v>6</v>
      </c>
      <c r="I38" s="43">
        <v>55425</v>
      </c>
      <c r="J38" s="64">
        <f t="shared" si="3"/>
        <v>10</v>
      </c>
      <c r="L38" s="54">
        <v>40</v>
      </c>
      <c r="M38" s="142">
        <f t="shared" si="6"/>
        <v>5</v>
      </c>
      <c r="N38" s="56">
        <v>42</v>
      </c>
      <c r="O38" s="142">
        <f t="shared" si="7"/>
        <v>-17</v>
      </c>
      <c r="P38" s="137">
        <f t="shared" si="4"/>
        <v>-2</v>
      </c>
      <c r="Q38" s="60">
        <v>153</v>
      </c>
      <c r="R38" s="142">
        <f t="shared" si="8"/>
        <v>58</v>
      </c>
      <c r="S38" s="43">
        <v>141</v>
      </c>
      <c r="T38" s="142">
        <f t="shared" si="9"/>
        <v>36</v>
      </c>
      <c r="U38" s="152">
        <f t="shared" si="5"/>
        <v>12</v>
      </c>
    </row>
    <row r="39" spans="1:21" x14ac:dyDescent="0.15">
      <c r="A39" s="41" t="s">
        <v>235</v>
      </c>
      <c r="B39" s="42">
        <v>24149</v>
      </c>
      <c r="C39" s="64">
        <f t="shared" si="0"/>
        <v>-16</v>
      </c>
      <c r="D39" s="70"/>
      <c r="E39" s="54">
        <v>26009</v>
      </c>
      <c r="F39" s="56">
        <f t="shared" si="1"/>
        <v>-12</v>
      </c>
      <c r="G39" s="43">
        <v>29382</v>
      </c>
      <c r="H39" s="60">
        <f t="shared" si="2"/>
        <v>-22</v>
      </c>
      <c r="I39" s="43">
        <v>55391</v>
      </c>
      <c r="J39" s="64">
        <f t="shared" si="3"/>
        <v>-34</v>
      </c>
      <c r="L39" s="54">
        <v>43</v>
      </c>
      <c r="M39" s="142">
        <f t="shared" si="6"/>
        <v>3</v>
      </c>
      <c r="N39" s="56">
        <v>63</v>
      </c>
      <c r="O39" s="142">
        <f t="shared" si="7"/>
        <v>21</v>
      </c>
      <c r="P39" s="137">
        <f t="shared" si="4"/>
        <v>-20</v>
      </c>
      <c r="Q39" s="60">
        <v>131</v>
      </c>
      <c r="R39" s="142">
        <f t="shared" si="8"/>
        <v>-22</v>
      </c>
      <c r="S39" s="43">
        <v>145</v>
      </c>
      <c r="T39" s="142">
        <f t="shared" si="9"/>
        <v>4</v>
      </c>
      <c r="U39" s="152">
        <f t="shared" si="5"/>
        <v>-14</v>
      </c>
    </row>
    <row r="40" spans="1:21" x14ac:dyDescent="0.15">
      <c r="A40" s="41" t="s">
        <v>236</v>
      </c>
      <c r="B40" s="42">
        <v>24137</v>
      </c>
      <c r="C40" s="64">
        <f t="shared" si="0"/>
        <v>-12</v>
      </c>
      <c r="D40" s="70"/>
      <c r="E40" s="54">
        <v>25993</v>
      </c>
      <c r="F40" s="56">
        <f t="shared" si="1"/>
        <v>-16</v>
      </c>
      <c r="G40" s="43">
        <v>29342</v>
      </c>
      <c r="H40" s="60">
        <f t="shared" si="2"/>
        <v>-40</v>
      </c>
      <c r="I40" s="43">
        <v>55335</v>
      </c>
      <c r="J40" s="64">
        <f t="shared" si="3"/>
        <v>-56</v>
      </c>
      <c r="L40" s="54">
        <v>35</v>
      </c>
      <c r="M40" s="142">
        <f t="shared" si="6"/>
        <v>-8</v>
      </c>
      <c r="N40" s="56">
        <v>54</v>
      </c>
      <c r="O40" s="142">
        <f t="shared" si="7"/>
        <v>-9</v>
      </c>
      <c r="P40" s="137">
        <f t="shared" si="4"/>
        <v>-19</v>
      </c>
      <c r="Q40" s="60">
        <v>104</v>
      </c>
      <c r="R40" s="142">
        <f t="shared" si="8"/>
        <v>-27</v>
      </c>
      <c r="S40" s="43">
        <v>141</v>
      </c>
      <c r="T40" s="142">
        <f t="shared" si="9"/>
        <v>-4</v>
      </c>
      <c r="U40" s="152">
        <f t="shared" si="5"/>
        <v>-37</v>
      </c>
    </row>
    <row r="41" spans="1:21" x14ac:dyDescent="0.15">
      <c r="A41" s="41" t="s">
        <v>237</v>
      </c>
      <c r="B41" s="35">
        <v>24141</v>
      </c>
      <c r="C41" s="64">
        <f t="shared" si="0"/>
        <v>4</v>
      </c>
      <c r="D41" s="69"/>
      <c r="E41" s="37">
        <v>25957</v>
      </c>
      <c r="F41" s="56">
        <f t="shared" si="1"/>
        <v>-36</v>
      </c>
      <c r="G41" s="36">
        <v>29314</v>
      </c>
      <c r="H41" s="60">
        <f t="shared" si="2"/>
        <v>-28</v>
      </c>
      <c r="I41" s="36">
        <v>55271</v>
      </c>
      <c r="J41" s="64">
        <f t="shared" si="3"/>
        <v>-64</v>
      </c>
      <c r="L41" s="37">
        <v>29</v>
      </c>
      <c r="M41" s="142">
        <f t="shared" si="6"/>
        <v>-6</v>
      </c>
      <c r="N41" s="56">
        <v>72</v>
      </c>
      <c r="O41" s="142">
        <f t="shared" si="7"/>
        <v>18</v>
      </c>
      <c r="P41" s="137">
        <f t="shared" si="4"/>
        <v>-43</v>
      </c>
      <c r="Q41" s="60">
        <v>111</v>
      </c>
      <c r="R41" s="142">
        <f t="shared" si="8"/>
        <v>7</v>
      </c>
      <c r="S41" s="36">
        <v>132</v>
      </c>
      <c r="T41" s="142">
        <f t="shared" si="9"/>
        <v>-9</v>
      </c>
      <c r="U41" s="152">
        <f t="shared" si="5"/>
        <v>-21</v>
      </c>
    </row>
    <row r="42" spans="1:21" x14ac:dyDescent="0.15">
      <c r="A42" s="41" t="s">
        <v>238</v>
      </c>
      <c r="B42" s="35">
        <v>24137</v>
      </c>
      <c r="C42" s="64">
        <f t="shared" si="0"/>
        <v>-4</v>
      </c>
      <c r="D42" s="69"/>
      <c r="E42" s="37">
        <v>25950</v>
      </c>
      <c r="F42" s="56">
        <f t="shared" si="1"/>
        <v>-7</v>
      </c>
      <c r="G42" s="36">
        <v>29293</v>
      </c>
      <c r="H42" s="60">
        <f t="shared" si="2"/>
        <v>-21</v>
      </c>
      <c r="I42" s="36">
        <v>55243</v>
      </c>
      <c r="J42" s="64">
        <f t="shared" si="3"/>
        <v>-28</v>
      </c>
      <c r="L42" s="37">
        <v>32</v>
      </c>
      <c r="M42" s="142">
        <f t="shared" si="6"/>
        <v>3</v>
      </c>
      <c r="N42" s="56">
        <v>55</v>
      </c>
      <c r="O42" s="142">
        <f t="shared" si="7"/>
        <v>-17</v>
      </c>
      <c r="P42" s="137">
        <f t="shared" si="4"/>
        <v>-23</v>
      </c>
      <c r="Q42" s="60">
        <v>104</v>
      </c>
      <c r="R42" s="142">
        <f t="shared" si="8"/>
        <v>-7</v>
      </c>
      <c r="S42" s="36">
        <v>109</v>
      </c>
      <c r="T42" s="142">
        <f t="shared" si="9"/>
        <v>-23</v>
      </c>
      <c r="U42" s="152">
        <f t="shared" si="5"/>
        <v>-5</v>
      </c>
    </row>
    <row r="43" spans="1:21" ht="14.25" thickBot="1" x14ac:dyDescent="0.2">
      <c r="A43" s="44" t="s">
        <v>239</v>
      </c>
      <c r="B43" s="49">
        <v>24135</v>
      </c>
      <c r="C43" s="67">
        <f t="shared" si="0"/>
        <v>-2</v>
      </c>
      <c r="D43" s="69"/>
      <c r="E43" s="45">
        <v>25954</v>
      </c>
      <c r="F43" s="59">
        <f t="shared" si="1"/>
        <v>4</v>
      </c>
      <c r="G43" s="46">
        <v>29303</v>
      </c>
      <c r="H43" s="63">
        <f t="shared" si="2"/>
        <v>10</v>
      </c>
      <c r="I43" s="46">
        <v>55257</v>
      </c>
      <c r="J43" s="67">
        <f t="shared" si="3"/>
        <v>14</v>
      </c>
      <c r="L43" s="45">
        <v>42</v>
      </c>
      <c r="M43" s="140">
        <f t="shared" si="6"/>
        <v>10</v>
      </c>
      <c r="N43" s="59">
        <v>51</v>
      </c>
      <c r="O43" s="140">
        <f t="shared" si="7"/>
        <v>-4</v>
      </c>
      <c r="P43" s="139">
        <f t="shared" si="4"/>
        <v>-9</v>
      </c>
      <c r="Q43" s="63">
        <v>138</v>
      </c>
      <c r="R43" s="140">
        <f t="shared" si="8"/>
        <v>34</v>
      </c>
      <c r="S43" s="46">
        <v>115</v>
      </c>
      <c r="T43" s="140">
        <f t="shared" si="9"/>
        <v>6</v>
      </c>
      <c r="U43" s="150">
        <f t="shared" si="5"/>
        <v>23</v>
      </c>
    </row>
    <row r="44" spans="1:21" x14ac:dyDescent="0.15">
      <c r="A44" s="38" t="s">
        <v>242</v>
      </c>
      <c r="B44" s="47">
        <v>24103</v>
      </c>
      <c r="C44" s="64">
        <f t="shared" si="0"/>
        <v>-32</v>
      </c>
      <c r="D44" s="70"/>
      <c r="E44" s="55">
        <v>25911</v>
      </c>
      <c r="F44" s="56">
        <f t="shared" si="1"/>
        <v>-43</v>
      </c>
      <c r="G44" s="48">
        <v>29261</v>
      </c>
      <c r="H44" s="60">
        <f t="shared" si="2"/>
        <v>-42</v>
      </c>
      <c r="I44" s="48">
        <v>55172</v>
      </c>
      <c r="J44" s="64">
        <f t="shared" si="3"/>
        <v>-85</v>
      </c>
      <c r="L44" s="55">
        <v>31</v>
      </c>
      <c r="M44" s="142">
        <f t="shared" si="6"/>
        <v>-11</v>
      </c>
      <c r="N44" s="56">
        <v>83</v>
      </c>
      <c r="O44" s="142">
        <f t="shared" si="7"/>
        <v>32</v>
      </c>
      <c r="P44" s="141">
        <f t="shared" si="4"/>
        <v>-52</v>
      </c>
      <c r="Q44" s="60">
        <v>96</v>
      </c>
      <c r="R44" s="142">
        <f t="shared" si="8"/>
        <v>-42</v>
      </c>
      <c r="S44" s="48">
        <v>129</v>
      </c>
      <c r="T44" s="142">
        <f t="shared" si="9"/>
        <v>14</v>
      </c>
      <c r="U44" s="152">
        <f t="shared" si="5"/>
        <v>-33</v>
      </c>
    </row>
    <row r="45" spans="1:21" ht="13.5" customHeight="1" x14ac:dyDescent="0.15">
      <c r="A45" s="41" t="s">
        <v>243</v>
      </c>
      <c r="B45" s="42">
        <v>24094</v>
      </c>
      <c r="C45" s="64">
        <f t="shared" si="0"/>
        <v>-9</v>
      </c>
      <c r="D45" s="70"/>
      <c r="E45" s="54">
        <v>25898</v>
      </c>
      <c r="F45" s="56">
        <f t="shared" si="1"/>
        <v>-13</v>
      </c>
      <c r="G45" s="43">
        <v>29245</v>
      </c>
      <c r="H45" s="60">
        <f t="shared" si="2"/>
        <v>-16</v>
      </c>
      <c r="I45" s="43">
        <v>55143</v>
      </c>
      <c r="J45" s="64">
        <f t="shared" si="3"/>
        <v>-29</v>
      </c>
      <c r="L45" s="54">
        <v>31</v>
      </c>
      <c r="M45" s="142">
        <f t="shared" si="6"/>
        <v>0</v>
      </c>
      <c r="N45" s="56">
        <v>44</v>
      </c>
      <c r="O45" s="142">
        <f t="shared" si="7"/>
        <v>-39</v>
      </c>
      <c r="P45" s="137">
        <f t="shared" si="4"/>
        <v>-13</v>
      </c>
      <c r="Q45" s="60">
        <v>113</v>
      </c>
      <c r="R45" s="142">
        <f t="shared" si="8"/>
        <v>17</v>
      </c>
      <c r="S45" s="43">
        <v>129</v>
      </c>
      <c r="T45" s="142">
        <f t="shared" si="9"/>
        <v>0</v>
      </c>
      <c r="U45" s="152">
        <f t="shared" si="5"/>
        <v>-16</v>
      </c>
    </row>
    <row r="46" spans="1:21" x14ac:dyDescent="0.15">
      <c r="A46" s="41" t="s">
        <v>244</v>
      </c>
      <c r="B46" s="42">
        <v>24054</v>
      </c>
      <c r="C46" s="64">
        <f t="shared" si="0"/>
        <v>-40</v>
      </c>
      <c r="D46" s="70"/>
      <c r="E46" s="54">
        <v>25772</v>
      </c>
      <c r="F46" s="56">
        <f t="shared" si="1"/>
        <v>-126</v>
      </c>
      <c r="G46" s="43">
        <v>29117</v>
      </c>
      <c r="H46" s="60">
        <f t="shared" si="2"/>
        <v>-128</v>
      </c>
      <c r="I46" s="43">
        <v>54889</v>
      </c>
      <c r="J46" s="64">
        <f t="shared" si="3"/>
        <v>-254</v>
      </c>
      <c r="L46" s="54">
        <v>33</v>
      </c>
      <c r="M46" s="142">
        <f t="shared" si="6"/>
        <v>2</v>
      </c>
      <c r="N46" s="56">
        <v>71</v>
      </c>
      <c r="O46" s="142">
        <f t="shared" si="7"/>
        <v>27</v>
      </c>
      <c r="P46" s="137">
        <f t="shared" si="4"/>
        <v>-38</v>
      </c>
      <c r="Q46" s="60">
        <v>282</v>
      </c>
      <c r="R46" s="142">
        <f t="shared" si="8"/>
        <v>169</v>
      </c>
      <c r="S46" s="43">
        <v>498</v>
      </c>
      <c r="T46" s="142">
        <f t="shared" si="9"/>
        <v>369</v>
      </c>
      <c r="U46" s="152">
        <f t="shared" si="5"/>
        <v>-216</v>
      </c>
    </row>
    <row r="47" spans="1:21" x14ac:dyDescent="0.15">
      <c r="A47" s="41" t="s">
        <v>245</v>
      </c>
      <c r="B47" s="42">
        <v>24154</v>
      </c>
      <c r="C47" s="64">
        <f t="shared" si="0"/>
        <v>100</v>
      </c>
      <c r="D47" s="70"/>
      <c r="E47" s="54">
        <v>25831</v>
      </c>
      <c r="F47" s="56">
        <f t="shared" si="1"/>
        <v>59</v>
      </c>
      <c r="G47" s="43">
        <v>29156</v>
      </c>
      <c r="H47" s="60">
        <f t="shared" si="2"/>
        <v>39</v>
      </c>
      <c r="I47" s="43">
        <v>54987</v>
      </c>
      <c r="J47" s="64">
        <f t="shared" si="3"/>
        <v>98</v>
      </c>
      <c r="L47" s="54">
        <v>34</v>
      </c>
      <c r="M47" s="142">
        <f t="shared" si="6"/>
        <v>1</v>
      </c>
      <c r="N47" s="56">
        <v>68</v>
      </c>
      <c r="O47" s="142">
        <f t="shared" si="7"/>
        <v>-3</v>
      </c>
      <c r="P47" s="137">
        <f t="shared" si="4"/>
        <v>-34</v>
      </c>
      <c r="Q47" s="60">
        <v>300</v>
      </c>
      <c r="R47" s="142">
        <f t="shared" si="8"/>
        <v>18</v>
      </c>
      <c r="S47" s="43">
        <v>168</v>
      </c>
      <c r="T47" s="142">
        <f t="shared" si="9"/>
        <v>-330</v>
      </c>
      <c r="U47" s="152">
        <f t="shared" si="5"/>
        <v>132</v>
      </c>
    </row>
    <row r="48" spans="1:21" x14ac:dyDescent="0.15">
      <c r="A48" s="41" t="s">
        <v>246</v>
      </c>
      <c r="B48" s="42">
        <v>24155</v>
      </c>
      <c r="C48" s="64">
        <f t="shared" si="0"/>
        <v>1</v>
      </c>
      <c r="D48" s="70"/>
      <c r="E48" s="54">
        <v>25837</v>
      </c>
      <c r="F48" s="56">
        <f t="shared" si="1"/>
        <v>6</v>
      </c>
      <c r="G48" s="43">
        <v>29156</v>
      </c>
      <c r="H48" s="60">
        <f t="shared" si="2"/>
        <v>0</v>
      </c>
      <c r="I48" s="43">
        <v>54993</v>
      </c>
      <c r="J48" s="64">
        <f t="shared" si="3"/>
        <v>6</v>
      </c>
      <c r="L48" s="54">
        <v>34</v>
      </c>
      <c r="M48" s="142">
        <f t="shared" si="6"/>
        <v>0</v>
      </c>
      <c r="N48" s="56">
        <v>45</v>
      </c>
      <c r="O48" s="142">
        <f t="shared" si="7"/>
        <v>-23</v>
      </c>
      <c r="P48" s="137">
        <f t="shared" si="4"/>
        <v>-11</v>
      </c>
      <c r="Q48" s="60">
        <v>149</v>
      </c>
      <c r="R48" s="142">
        <f t="shared" si="8"/>
        <v>-151</v>
      </c>
      <c r="S48" s="43">
        <v>132</v>
      </c>
      <c r="T48" s="142">
        <f t="shared" si="9"/>
        <v>-36</v>
      </c>
      <c r="U48" s="152">
        <f t="shared" si="5"/>
        <v>17</v>
      </c>
    </row>
    <row r="49" spans="1:21" x14ac:dyDescent="0.15">
      <c r="A49" s="41" t="s">
        <v>247</v>
      </c>
      <c r="B49" s="42">
        <v>24154</v>
      </c>
      <c r="C49" s="64">
        <f t="shared" si="0"/>
        <v>-1</v>
      </c>
      <c r="D49" s="70"/>
      <c r="E49" s="54">
        <v>25839</v>
      </c>
      <c r="F49" s="56">
        <f t="shared" si="1"/>
        <v>2</v>
      </c>
      <c r="G49" s="43">
        <v>29139</v>
      </c>
      <c r="H49" s="60">
        <f t="shared" si="2"/>
        <v>-17</v>
      </c>
      <c r="I49" s="43">
        <v>54978</v>
      </c>
      <c r="J49" s="64">
        <f t="shared" si="3"/>
        <v>-15</v>
      </c>
      <c r="L49" s="54">
        <v>40</v>
      </c>
      <c r="M49" s="142">
        <f t="shared" si="6"/>
        <v>6</v>
      </c>
      <c r="N49" s="56">
        <v>62</v>
      </c>
      <c r="O49" s="142">
        <f t="shared" si="7"/>
        <v>17</v>
      </c>
      <c r="P49" s="137">
        <f t="shared" si="4"/>
        <v>-22</v>
      </c>
      <c r="Q49" s="60">
        <v>97</v>
      </c>
      <c r="R49" s="142">
        <f t="shared" si="8"/>
        <v>-52</v>
      </c>
      <c r="S49" s="43">
        <v>90</v>
      </c>
      <c r="T49" s="142">
        <f t="shared" si="9"/>
        <v>-42</v>
      </c>
      <c r="U49" s="152">
        <f t="shared" si="5"/>
        <v>7</v>
      </c>
    </row>
    <row r="50" spans="1:21" x14ac:dyDescent="0.15">
      <c r="A50" s="41" t="s">
        <v>248</v>
      </c>
      <c r="B50" s="42">
        <v>24173</v>
      </c>
      <c r="C50" s="64">
        <f t="shared" si="0"/>
        <v>19</v>
      </c>
      <c r="D50" s="70"/>
      <c r="E50" s="54">
        <v>25826</v>
      </c>
      <c r="F50" s="56">
        <f t="shared" si="1"/>
        <v>-13</v>
      </c>
      <c r="G50" s="43">
        <v>29118</v>
      </c>
      <c r="H50" s="60">
        <f t="shared" si="2"/>
        <v>-21</v>
      </c>
      <c r="I50" s="43">
        <v>54944</v>
      </c>
      <c r="J50" s="64">
        <f t="shared" si="3"/>
        <v>-34</v>
      </c>
      <c r="L50" s="54">
        <v>40</v>
      </c>
      <c r="M50" s="142">
        <f t="shared" si="6"/>
        <v>0</v>
      </c>
      <c r="N50" s="56">
        <v>52</v>
      </c>
      <c r="O50" s="142">
        <f t="shared" si="7"/>
        <v>-10</v>
      </c>
      <c r="P50" s="137">
        <f t="shared" si="4"/>
        <v>-12</v>
      </c>
      <c r="Q50" s="60">
        <v>112</v>
      </c>
      <c r="R50" s="142">
        <f t="shared" si="8"/>
        <v>15</v>
      </c>
      <c r="S50" s="43">
        <v>134</v>
      </c>
      <c r="T50" s="142">
        <f t="shared" si="9"/>
        <v>44</v>
      </c>
      <c r="U50" s="152">
        <f t="shared" si="5"/>
        <v>-22</v>
      </c>
    </row>
    <row r="51" spans="1:21" x14ac:dyDescent="0.15">
      <c r="A51" s="41" t="s">
        <v>249</v>
      </c>
      <c r="B51" s="42">
        <v>24193</v>
      </c>
      <c r="C51" s="64">
        <f t="shared" si="0"/>
        <v>20</v>
      </c>
      <c r="D51" s="70"/>
      <c r="E51" s="54">
        <v>25835</v>
      </c>
      <c r="F51" s="56">
        <f t="shared" si="1"/>
        <v>9</v>
      </c>
      <c r="G51" s="43">
        <v>29122</v>
      </c>
      <c r="H51" s="60">
        <f t="shared" si="2"/>
        <v>4</v>
      </c>
      <c r="I51" s="43">
        <v>54957</v>
      </c>
      <c r="J51" s="64">
        <f t="shared" si="3"/>
        <v>13</v>
      </c>
      <c r="L51" s="54">
        <v>46</v>
      </c>
      <c r="M51" s="142">
        <f t="shared" si="6"/>
        <v>6</v>
      </c>
      <c r="N51" s="56">
        <v>44</v>
      </c>
      <c r="O51" s="142">
        <f t="shared" si="7"/>
        <v>-8</v>
      </c>
      <c r="P51" s="137">
        <f t="shared" si="4"/>
        <v>2</v>
      </c>
      <c r="Q51" s="60">
        <v>109</v>
      </c>
      <c r="R51" s="142">
        <f t="shared" si="8"/>
        <v>-3</v>
      </c>
      <c r="S51" s="43">
        <v>98</v>
      </c>
      <c r="T51" s="142">
        <f t="shared" si="9"/>
        <v>-36</v>
      </c>
      <c r="U51" s="152">
        <f t="shared" si="5"/>
        <v>11</v>
      </c>
    </row>
    <row r="52" spans="1:21" x14ac:dyDescent="0.15">
      <c r="A52" s="41" t="s">
        <v>250</v>
      </c>
      <c r="B52" s="42">
        <v>24182</v>
      </c>
      <c r="C52" s="64">
        <f t="shared" si="0"/>
        <v>-11</v>
      </c>
      <c r="D52" s="70"/>
      <c r="E52" s="54">
        <v>25841</v>
      </c>
      <c r="F52" s="56">
        <f t="shared" si="1"/>
        <v>6</v>
      </c>
      <c r="G52" s="43">
        <v>29077</v>
      </c>
      <c r="H52" s="60">
        <f t="shared" si="2"/>
        <v>-45</v>
      </c>
      <c r="I52" s="43">
        <v>54918</v>
      </c>
      <c r="J52" s="64">
        <f t="shared" si="3"/>
        <v>-39</v>
      </c>
      <c r="L52" s="54">
        <v>38</v>
      </c>
      <c r="M52" s="142">
        <f t="shared" si="6"/>
        <v>-8</v>
      </c>
      <c r="N52" s="56">
        <v>57</v>
      </c>
      <c r="O52" s="142">
        <f t="shared" si="7"/>
        <v>13</v>
      </c>
      <c r="P52" s="137">
        <f t="shared" si="4"/>
        <v>-19</v>
      </c>
      <c r="Q52" s="60">
        <v>111</v>
      </c>
      <c r="R52" s="142">
        <f t="shared" si="8"/>
        <v>2</v>
      </c>
      <c r="S52" s="43">
        <v>131</v>
      </c>
      <c r="T52" s="142">
        <f t="shared" si="9"/>
        <v>33</v>
      </c>
      <c r="U52" s="152">
        <f t="shared" si="5"/>
        <v>-20</v>
      </c>
    </row>
    <row r="53" spans="1:21" x14ac:dyDescent="0.15">
      <c r="A53" s="41" t="s">
        <v>251</v>
      </c>
      <c r="B53" s="35">
        <v>24164</v>
      </c>
      <c r="C53" s="64">
        <f t="shared" si="0"/>
        <v>-18</v>
      </c>
      <c r="D53" s="69"/>
      <c r="E53" s="37">
        <v>25828</v>
      </c>
      <c r="F53" s="56">
        <f t="shared" si="1"/>
        <v>-13</v>
      </c>
      <c r="G53" s="36">
        <v>29059</v>
      </c>
      <c r="H53" s="60">
        <f t="shared" si="2"/>
        <v>-18</v>
      </c>
      <c r="I53" s="36">
        <v>54887</v>
      </c>
      <c r="J53" s="64">
        <f t="shared" si="3"/>
        <v>-31</v>
      </c>
      <c r="L53" s="37">
        <v>48</v>
      </c>
      <c r="M53" s="142">
        <f t="shared" si="6"/>
        <v>10</v>
      </c>
      <c r="N53" s="56">
        <v>51</v>
      </c>
      <c r="O53" s="142">
        <f t="shared" si="7"/>
        <v>-6</v>
      </c>
      <c r="P53" s="137">
        <f t="shared" si="4"/>
        <v>-3</v>
      </c>
      <c r="Q53" s="60">
        <v>101</v>
      </c>
      <c r="R53" s="142">
        <f t="shared" si="8"/>
        <v>-10</v>
      </c>
      <c r="S53" s="36">
        <v>129</v>
      </c>
      <c r="T53" s="142">
        <f t="shared" si="9"/>
        <v>-2</v>
      </c>
      <c r="U53" s="152">
        <f t="shared" si="5"/>
        <v>-28</v>
      </c>
    </row>
    <row r="54" spans="1:21" x14ac:dyDescent="0.15">
      <c r="A54" s="41" t="s">
        <v>252</v>
      </c>
      <c r="B54" s="35">
        <v>24162</v>
      </c>
      <c r="C54" s="64">
        <f t="shared" si="0"/>
        <v>-2</v>
      </c>
      <c r="D54" s="69"/>
      <c r="E54" s="37">
        <v>25806</v>
      </c>
      <c r="F54" s="56">
        <f t="shared" si="1"/>
        <v>-22</v>
      </c>
      <c r="G54" s="36">
        <v>29048</v>
      </c>
      <c r="H54" s="60">
        <f t="shared" si="2"/>
        <v>-11</v>
      </c>
      <c r="I54" s="36">
        <v>54854</v>
      </c>
      <c r="J54" s="64">
        <f t="shared" si="3"/>
        <v>-33</v>
      </c>
      <c r="L54" s="37">
        <v>21</v>
      </c>
      <c r="M54" s="142">
        <f t="shared" si="6"/>
        <v>-27</v>
      </c>
      <c r="N54" s="56">
        <v>49</v>
      </c>
      <c r="O54" s="142">
        <f t="shared" si="7"/>
        <v>-2</v>
      </c>
      <c r="P54" s="137">
        <f t="shared" si="4"/>
        <v>-28</v>
      </c>
      <c r="Q54" s="60">
        <v>105</v>
      </c>
      <c r="R54" s="142">
        <f t="shared" si="8"/>
        <v>4</v>
      </c>
      <c r="S54" s="36">
        <v>110</v>
      </c>
      <c r="T54" s="142">
        <f t="shared" si="9"/>
        <v>-19</v>
      </c>
      <c r="U54" s="152">
        <f t="shared" si="5"/>
        <v>-5</v>
      </c>
    </row>
    <row r="55" spans="1:21" ht="14.25" thickBot="1" x14ac:dyDescent="0.2">
      <c r="A55" s="44" t="s">
        <v>253</v>
      </c>
      <c r="B55" s="49">
        <v>24150</v>
      </c>
      <c r="C55" s="67">
        <f t="shared" si="0"/>
        <v>-12</v>
      </c>
      <c r="D55" s="69"/>
      <c r="E55" s="45">
        <v>25781</v>
      </c>
      <c r="F55" s="59">
        <f t="shared" si="1"/>
        <v>-25</v>
      </c>
      <c r="G55" s="46">
        <v>29036</v>
      </c>
      <c r="H55" s="63">
        <f t="shared" si="2"/>
        <v>-12</v>
      </c>
      <c r="I55" s="46">
        <v>54817</v>
      </c>
      <c r="J55" s="67">
        <f t="shared" si="3"/>
        <v>-37</v>
      </c>
      <c r="L55" s="45">
        <v>32</v>
      </c>
      <c r="M55" s="140">
        <f t="shared" si="6"/>
        <v>11</v>
      </c>
      <c r="N55" s="59">
        <v>61</v>
      </c>
      <c r="O55" s="140">
        <f t="shared" si="7"/>
        <v>12</v>
      </c>
      <c r="P55" s="139">
        <f t="shared" ref="P55:P71" si="10">L55-N55</f>
        <v>-29</v>
      </c>
      <c r="Q55" s="63">
        <v>118</v>
      </c>
      <c r="R55" s="140">
        <f t="shared" si="8"/>
        <v>13</v>
      </c>
      <c r="S55" s="46">
        <v>126</v>
      </c>
      <c r="T55" s="140">
        <f t="shared" si="9"/>
        <v>16</v>
      </c>
      <c r="U55" s="150">
        <f t="shared" ref="U55:U71" si="11">Q55-S55</f>
        <v>-8</v>
      </c>
    </row>
    <row r="56" spans="1:21" x14ac:dyDescent="0.15">
      <c r="A56" s="38" t="s">
        <v>256</v>
      </c>
      <c r="B56" s="47">
        <v>24145</v>
      </c>
      <c r="C56" s="64">
        <f>SUM(B56-B55)</f>
        <v>-5</v>
      </c>
      <c r="D56" s="70"/>
      <c r="E56" s="55">
        <v>25771</v>
      </c>
      <c r="F56" s="56">
        <f>SUM(E56-E55)</f>
        <v>-10</v>
      </c>
      <c r="G56" s="48">
        <v>29020</v>
      </c>
      <c r="H56" s="60">
        <f>SUM(G56-G55)</f>
        <v>-16</v>
      </c>
      <c r="I56" s="48">
        <v>54791</v>
      </c>
      <c r="J56" s="64">
        <f>SUM(I56-I55)</f>
        <v>-26</v>
      </c>
      <c r="L56" s="55">
        <v>45</v>
      </c>
      <c r="M56" s="142">
        <f t="shared" ref="M56:M87" si="12">SUM(L56-L55)</f>
        <v>13</v>
      </c>
      <c r="N56" s="56">
        <v>80</v>
      </c>
      <c r="O56" s="142">
        <f t="shared" ref="O56:O87" si="13">SUM(N56-N55)</f>
        <v>19</v>
      </c>
      <c r="P56" s="141">
        <f t="shared" si="10"/>
        <v>-35</v>
      </c>
      <c r="Q56" s="60">
        <v>119</v>
      </c>
      <c r="R56" s="142">
        <f t="shared" ref="R56:R87" si="14">SUM(Q56-Q55)</f>
        <v>1</v>
      </c>
      <c r="S56" s="48">
        <v>110</v>
      </c>
      <c r="T56" s="142">
        <f t="shared" ref="T56:T87" si="15">SUM(S56-S55)</f>
        <v>-16</v>
      </c>
      <c r="U56" s="152">
        <f t="shared" si="11"/>
        <v>9</v>
      </c>
    </row>
    <row r="57" spans="1:21" x14ac:dyDescent="0.15">
      <c r="A57" s="41" t="s">
        <v>257</v>
      </c>
      <c r="B57" s="42">
        <v>24115</v>
      </c>
      <c r="C57" s="64">
        <f t="shared" ref="C57:C70" si="16">SUM(B57-B56)</f>
        <v>-30</v>
      </c>
      <c r="D57" s="70"/>
      <c r="E57" s="54">
        <v>25724</v>
      </c>
      <c r="F57" s="56">
        <f t="shared" ref="F57:F107" si="17">SUM(E57-E56)</f>
        <v>-47</v>
      </c>
      <c r="G57" s="43">
        <v>28988</v>
      </c>
      <c r="H57" s="60">
        <f t="shared" ref="H57:H107" si="18">SUM(G57-G56)</f>
        <v>-32</v>
      </c>
      <c r="I57" s="43">
        <v>54712</v>
      </c>
      <c r="J57" s="64">
        <f t="shared" ref="J57:J107" si="19">SUM(I57-I56)</f>
        <v>-79</v>
      </c>
      <c r="L57" s="54">
        <v>24</v>
      </c>
      <c r="M57" s="142">
        <f t="shared" si="12"/>
        <v>-21</v>
      </c>
      <c r="N57" s="56">
        <v>59</v>
      </c>
      <c r="O57" s="142">
        <f t="shared" si="13"/>
        <v>-21</v>
      </c>
      <c r="P57" s="137">
        <f t="shared" si="10"/>
        <v>-35</v>
      </c>
      <c r="Q57" s="60">
        <v>111</v>
      </c>
      <c r="R57" s="142">
        <f t="shared" si="14"/>
        <v>-8</v>
      </c>
      <c r="S57" s="43">
        <v>155</v>
      </c>
      <c r="T57" s="142">
        <f t="shared" si="15"/>
        <v>45</v>
      </c>
      <c r="U57" s="152">
        <f t="shared" si="11"/>
        <v>-44</v>
      </c>
    </row>
    <row r="58" spans="1:21" x14ac:dyDescent="0.15">
      <c r="A58" s="41" t="s">
        <v>258</v>
      </c>
      <c r="B58" s="42">
        <v>24083</v>
      </c>
      <c r="C58" s="64">
        <f t="shared" si="16"/>
        <v>-32</v>
      </c>
      <c r="D58" s="70"/>
      <c r="E58" s="54">
        <v>25581</v>
      </c>
      <c r="F58" s="56">
        <f t="shared" si="17"/>
        <v>-143</v>
      </c>
      <c r="G58" s="43">
        <v>28874</v>
      </c>
      <c r="H58" s="60">
        <f t="shared" si="18"/>
        <v>-114</v>
      </c>
      <c r="I58" s="43">
        <v>54455</v>
      </c>
      <c r="J58" s="64">
        <f t="shared" si="19"/>
        <v>-257</v>
      </c>
      <c r="L58" s="54">
        <v>39</v>
      </c>
      <c r="M58" s="142">
        <f t="shared" si="12"/>
        <v>15</v>
      </c>
      <c r="N58" s="56">
        <v>84</v>
      </c>
      <c r="O58" s="142">
        <f t="shared" si="13"/>
        <v>25</v>
      </c>
      <c r="P58" s="137">
        <f t="shared" si="10"/>
        <v>-45</v>
      </c>
      <c r="Q58" s="60">
        <v>301</v>
      </c>
      <c r="R58" s="142">
        <f t="shared" si="14"/>
        <v>190</v>
      </c>
      <c r="S58" s="43">
        <v>513</v>
      </c>
      <c r="T58" s="142">
        <f t="shared" si="15"/>
        <v>358</v>
      </c>
      <c r="U58" s="152">
        <f t="shared" si="11"/>
        <v>-212</v>
      </c>
    </row>
    <row r="59" spans="1:21" x14ac:dyDescent="0.15">
      <c r="A59" s="41" t="s">
        <v>259</v>
      </c>
      <c r="B59" s="42">
        <v>24202</v>
      </c>
      <c r="C59" s="64">
        <f t="shared" si="16"/>
        <v>119</v>
      </c>
      <c r="D59" s="70"/>
      <c r="E59" s="54">
        <v>25660</v>
      </c>
      <c r="F59" s="56">
        <f t="shared" si="17"/>
        <v>79</v>
      </c>
      <c r="G59" s="43">
        <v>28899</v>
      </c>
      <c r="H59" s="60">
        <f t="shared" si="18"/>
        <v>25</v>
      </c>
      <c r="I59" s="43">
        <v>54559</v>
      </c>
      <c r="J59" s="64">
        <f t="shared" si="19"/>
        <v>104</v>
      </c>
      <c r="L59" s="54">
        <v>40</v>
      </c>
      <c r="M59" s="142">
        <f t="shared" si="12"/>
        <v>1</v>
      </c>
      <c r="N59" s="56">
        <v>64</v>
      </c>
      <c r="O59" s="142">
        <f t="shared" si="13"/>
        <v>-20</v>
      </c>
      <c r="P59" s="137">
        <f t="shared" si="10"/>
        <v>-24</v>
      </c>
      <c r="Q59" s="60">
        <v>298</v>
      </c>
      <c r="R59" s="142">
        <f t="shared" si="14"/>
        <v>-3</v>
      </c>
      <c r="S59" s="43">
        <v>170</v>
      </c>
      <c r="T59" s="142">
        <f t="shared" si="15"/>
        <v>-343</v>
      </c>
      <c r="U59" s="152">
        <f t="shared" si="11"/>
        <v>128</v>
      </c>
    </row>
    <row r="60" spans="1:21" x14ac:dyDescent="0.15">
      <c r="A60" s="41" t="s">
        <v>260</v>
      </c>
      <c r="B60" s="42">
        <v>24201</v>
      </c>
      <c r="C60" s="64">
        <f t="shared" si="16"/>
        <v>-1</v>
      </c>
      <c r="D60" s="70"/>
      <c r="E60" s="54">
        <v>25625</v>
      </c>
      <c r="F60" s="56">
        <f t="shared" si="17"/>
        <v>-35</v>
      </c>
      <c r="G60" s="43">
        <v>28881</v>
      </c>
      <c r="H60" s="60">
        <f t="shared" si="18"/>
        <v>-18</v>
      </c>
      <c r="I60" s="43">
        <v>54506</v>
      </c>
      <c r="J60" s="64">
        <f t="shared" si="19"/>
        <v>-53</v>
      </c>
      <c r="L60" s="54">
        <v>21</v>
      </c>
      <c r="M60" s="142">
        <f t="shared" si="12"/>
        <v>-19</v>
      </c>
      <c r="N60" s="56">
        <v>63</v>
      </c>
      <c r="O60" s="142">
        <f t="shared" si="13"/>
        <v>-1</v>
      </c>
      <c r="P60" s="137">
        <f t="shared" si="10"/>
        <v>-42</v>
      </c>
      <c r="Q60" s="60">
        <v>107</v>
      </c>
      <c r="R60" s="142">
        <f t="shared" si="14"/>
        <v>-191</v>
      </c>
      <c r="S60" s="43">
        <v>118</v>
      </c>
      <c r="T60" s="142">
        <f t="shared" si="15"/>
        <v>-52</v>
      </c>
      <c r="U60" s="152">
        <f t="shared" si="11"/>
        <v>-11</v>
      </c>
    </row>
    <row r="61" spans="1:21" x14ac:dyDescent="0.15">
      <c r="A61" s="41" t="s">
        <v>261</v>
      </c>
      <c r="B61" s="42">
        <v>24215</v>
      </c>
      <c r="C61" s="64">
        <f t="shared" si="16"/>
        <v>14</v>
      </c>
      <c r="D61" s="70"/>
      <c r="E61" s="54">
        <v>25601</v>
      </c>
      <c r="F61" s="56">
        <f t="shared" si="17"/>
        <v>-24</v>
      </c>
      <c r="G61" s="43">
        <v>28891</v>
      </c>
      <c r="H61" s="60">
        <f t="shared" si="18"/>
        <v>10</v>
      </c>
      <c r="I61" s="43">
        <v>54492</v>
      </c>
      <c r="J61" s="64">
        <f t="shared" si="19"/>
        <v>-14</v>
      </c>
      <c r="L61" s="54">
        <v>32</v>
      </c>
      <c r="M61" s="142">
        <f t="shared" si="12"/>
        <v>11</v>
      </c>
      <c r="N61" s="56">
        <v>63</v>
      </c>
      <c r="O61" s="142">
        <f t="shared" si="13"/>
        <v>0</v>
      </c>
      <c r="P61" s="137">
        <f t="shared" si="10"/>
        <v>-31</v>
      </c>
      <c r="Q61" s="60">
        <v>141</v>
      </c>
      <c r="R61" s="142">
        <f t="shared" si="14"/>
        <v>34</v>
      </c>
      <c r="S61" s="43">
        <v>124</v>
      </c>
      <c r="T61" s="142">
        <f t="shared" si="15"/>
        <v>6</v>
      </c>
      <c r="U61" s="152">
        <f t="shared" si="11"/>
        <v>17</v>
      </c>
    </row>
    <row r="62" spans="1:21" x14ac:dyDescent="0.15">
      <c r="A62" s="41" t="s">
        <v>262</v>
      </c>
      <c r="B62" s="42">
        <v>24226</v>
      </c>
      <c r="C62" s="64">
        <f t="shared" si="16"/>
        <v>11</v>
      </c>
      <c r="D62" s="70"/>
      <c r="E62" s="54">
        <v>25602</v>
      </c>
      <c r="F62" s="56">
        <f t="shared" si="17"/>
        <v>1</v>
      </c>
      <c r="G62" s="43">
        <v>28896</v>
      </c>
      <c r="H62" s="60">
        <f t="shared" si="18"/>
        <v>5</v>
      </c>
      <c r="I62" s="43">
        <v>54498</v>
      </c>
      <c r="J62" s="64">
        <f t="shared" si="19"/>
        <v>6</v>
      </c>
      <c r="L62" s="54">
        <v>42</v>
      </c>
      <c r="M62" s="142">
        <f t="shared" si="12"/>
        <v>10</v>
      </c>
      <c r="N62" s="56">
        <v>50</v>
      </c>
      <c r="O62" s="142">
        <f t="shared" si="13"/>
        <v>-13</v>
      </c>
      <c r="P62" s="137">
        <f t="shared" si="10"/>
        <v>-8</v>
      </c>
      <c r="Q62" s="60">
        <v>157</v>
      </c>
      <c r="R62" s="142">
        <f t="shared" si="14"/>
        <v>16</v>
      </c>
      <c r="S62" s="43">
        <v>143</v>
      </c>
      <c r="T62" s="142">
        <f t="shared" si="15"/>
        <v>19</v>
      </c>
      <c r="U62" s="152">
        <f t="shared" si="11"/>
        <v>14</v>
      </c>
    </row>
    <row r="63" spans="1:21" x14ac:dyDescent="0.15">
      <c r="A63" s="41" t="s">
        <v>263</v>
      </c>
      <c r="B63" s="42">
        <v>24216</v>
      </c>
      <c r="C63" s="64">
        <f t="shared" si="16"/>
        <v>-10</v>
      </c>
      <c r="D63" s="70"/>
      <c r="E63" s="54">
        <v>25594</v>
      </c>
      <c r="F63" s="56">
        <f t="shared" si="17"/>
        <v>-8</v>
      </c>
      <c r="G63" s="43">
        <v>28886</v>
      </c>
      <c r="H63" s="60">
        <f t="shared" si="18"/>
        <v>-10</v>
      </c>
      <c r="I63" s="43">
        <v>54480</v>
      </c>
      <c r="J63" s="64">
        <f t="shared" si="19"/>
        <v>-18</v>
      </c>
      <c r="L63" s="54">
        <v>34</v>
      </c>
      <c r="M63" s="142">
        <f t="shared" si="12"/>
        <v>-8</v>
      </c>
      <c r="N63" s="56">
        <v>48</v>
      </c>
      <c r="O63" s="142">
        <f t="shared" si="13"/>
        <v>-2</v>
      </c>
      <c r="P63" s="137">
        <f t="shared" si="10"/>
        <v>-14</v>
      </c>
      <c r="Q63" s="60">
        <v>143</v>
      </c>
      <c r="R63" s="142">
        <f t="shared" si="14"/>
        <v>-14</v>
      </c>
      <c r="S63" s="43">
        <v>147</v>
      </c>
      <c r="T63" s="142">
        <f t="shared" si="15"/>
        <v>4</v>
      </c>
      <c r="U63" s="152">
        <f t="shared" si="11"/>
        <v>-4</v>
      </c>
    </row>
    <row r="64" spans="1:21" x14ac:dyDescent="0.15">
      <c r="A64" s="41" t="s">
        <v>264</v>
      </c>
      <c r="B64" s="42">
        <v>24212</v>
      </c>
      <c r="C64" s="64">
        <f t="shared" si="16"/>
        <v>-4</v>
      </c>
      <c r="D64" s="70"/>
      <c r="E64" s="54">
        <v>25565</v>
      </c>
      <c r="F64" s="56">
        <f t="shared" si="17"/>
        <v>-29</v>
      </c>
      <c r="G64" s="43">
        <v>28895</v>
      </c>
      <c r="H64" s="60">
        <f t="shared" si="18"/>
        <v>9</v>
      </c>
      <c r="I64" s="43">
        <v>54460</v>
      </c>
      <c r="J64" s="64">
        <f t="shared" si="19"/>
        <v>-20</v>
      </c>
      <c r="L64" s="54">
        <v>47</v>
      </c>
      <c r="M64" s="142">
        <f t="shared" si="12"/>
        <v>13</v>
      </c>
      <c r="N64" s="56">
        <v>62</v>
      </c>
      <c r="O64" s="142">
        <f t="shared" si="13"/>
        <v>14</v>
      </c>
      <c r="P64" s="137">
        <f t="shared" si="10"/>
        <v>-15</v>
      </c>
      <c r="Q64" s="60">
        <v>143</v>
      </c>
      <c r="R64" s="142">
        <f t="shared" si="14"/>
        <v>0</v>
      </c>
      <c r="S64" s="43">
        <v>148</v>
      </c>
      <c r="T64" s="142">
        <f t="shared" si="15"/>
        <v>1</v>
      </c>
      <c r="U64" s="152">
        <f t="shared" si="11"/>
        <v>-5</v>
      </c>
    </row>
    <row r="65" spans="1:21" x14ac:dyDescent="0.15">
      <c r="A65" s="41" t="s">
        <v>265</v>
      </c>
      <c r="B65" s="35">
        <v>24213</v>
      </c>
      <c r="C65" s="64">
        <f t="shared" si="16"/>
        <v>1</v>
      </c>
      <c r="D65" s="69"/>
      <c r="E65" s="37">
        <v>25564</v>
      </c>
      <c r="F65" s="56">
        <f t="shared" si="17"/>
        <v>-1</v>
      </c>
      <c r="G65" s="36">
        <v>28866</v>
      </c>
      <c r="H65" s="60">
        <f t="shared" si="18"/>
        <v>-29</v>
      </c>
      <c r="I65" s="36">
        <v>54430</v>
      </c>
      <c r="J65" s="64">
        <f t="shared" si="19"/>
        <v>-30</v>
      </c>
      <c r="L65" s="37">
        <v>30</v>
      </c>
      <c r="M65" s="142">
        <f t="shared" si="12"/>
        <v>-17</v>
      </c>
      <c r="N65" s="56">
        <v>59</v>
      </c>
      <c r="O65" s="142">
        <f t="shared" si="13"/>
        <v>-3</v>
      </c>
      <c r="P65" s="137">
        <f t="shared" si="10"/>
        <v>-29</v>
      </c>
      <c r="Q65" s="60">
        <v>124</v>
      </c>
      <c r="R65" s="142">
        <f t="shared" si="14"/>
        <v>-19</v>
      </c>
      <c r="S65" s="36">
        <v>125</v>
      </c>
      <c r="T65" s="142">
        <f t="shared" si="15"/>
        <v>-23</v>
      </c>
      <c r="U65" s="152">
        <f t="shared" si="11"/>
        <v>-1</v>
      </c>
    </row>
    <row r="66" spans="1:21" x14ac:dyDescent="0.15">
      <c r="A66" s="41" t="s">
        <v>266</v>
      </c>
      <c r="B66" s="35">
        <v>24247</v>
      </c>
      <c r="C66" s="64">
        <f t="shared" si="16"/>
        <v>34</v>
      </c>
      <c r="D66" s="69"/>
      <c r="E66" s="37">
        <v>25578</v>
      </c>
      <c r="F66" s="56">
        <f t="shared" si="17"/>
        <v>14</v>
      </c>
      <c r="G66" s="36">
        <v>28885</v>
      </c>
      <c r="H66" s="60">
        <f t="shared" si="18"/>
        <v>19</v>
      </c>
      <c r="I66" s="36">
        <v>54463</v>
      </c>
      <c r="J66" s="64">
        <f t="shared" si="19"/>
        <v>33</v>
      </c>
      <c r="L66" s="37">
        <v>40</v>
      </c>
      <c r="M66" s="142">
        <f t="shared" si="12"/>
        <v>10</v>
      </c>
      <c r="N66" s="56">
        <v>58</v>
      </c>
      <c r="O66" s="142">
        <f t="shared" si="13"/>
        <v>-1</v>
      </c>
      <c r="P66" s="137">
        <f t="shared" si="10"/>
        <v>-18</v>
      </c>
      <c r="Q66" s="60">
        <v>135</v>
      </c>
      <c r="R66" s="142">
        <f t="shared" si="14"/>
        <v>11</v>
      </c>
      <c r="S66" s="36">
        <v>84</v>
      </c>
      <c r="T66" s="142">
        <f t="shared" si="15"/>
        <v>-41</v>
      </c>
      <c r="U66" s="152">
        <f t="shared" si="11"/>
        <v>51</v>
      </c>
    </row>
    <row r="67" spans="1:21" ht="14.25" thickBot="1" x14ac:dyDescent="0.2">
      <c r="A67" s="44" t="s">
        <v>267</v>
      </c>
      <c r="B67" s="49">
        <v>24225</v>
      </c>
      <c r="C67" s="67">
        <f t="shared" si="16"/>
        <v>-22</v>
      </c>
      <c r="D67" s="69"/>
      <c r="E67" s="45">
        <v>25582</v>
      </c>
      <c r="F67" s="59">
        <f t="shared" si="17"/>
        <v>4</v>
      </c>
      <c r="G67" s="46">
        <v>28872</v>
      </c>
      <c r="H67" s="63">
        <f t="shared" si="18"/>
        <v>-13</v>
      </c>
      <c r="I67" s="46">
        <v>54454</v>
      </c>
      <c r="J67" s="67">
        <f t="shared" si="19"/>
        <v>-9</v>
      </c>
      <c r="L67" s="45">
        <v>39</v>
      </c>
      <c r="M67" s="140">
        <f t="shared" si="12"/>
        <v>-1</v>
      </c>
      <c r="N67" s="59">
        <v>58</v>
      </c>
      <c r="O67" s="140">
        <f t="shared" si="13"/>
        <v>0</v>
      </c>
      <c r="P67" s="139">
        <f t="shared" si="10"/>
        <v>-19</v>
      </c>
      <c r="Q67" s="63">
        <v>153</v>
      </c>
      <c r="R67" s="140">
        <f t="shared" si="14"/>
        <v>18</v>
      </c>
      <c r="S67" s="46">
        <v>143</v>
      </c>
      <c r="T67" s="140">
        <f t="shared" si="15"/>
        <v>59</v>
      </c>
      <c r="U67" s="150">
        <f t="shared" si="11"/>
        <v>10</v>
      </c>
    </row>
    <row r="68" spans="1:21" x14ac:dyDescent="0.15">
      <c r="A68" s="38" t="s">
        <v>268</v>
      </c>
      <c r="B68" s="47">
        <v>24212</v>
      </c>
      <c r="C68" s="66">
        <f t="shared" si="16"/>
        <v>-13</v>
      </c>
      <c r="D68" s="70"/>
      <c r="E68" s="55">
        <v>25578</v>
      </c>
      <c r="F68" s="56">
        <f t="shared" si="17"/>
        <v>-4</v>
      </c>
      <c r="G68" s="48">
        <v>28823</v>
      </c>
      <c r="H68" s="60">
        <f t="shared" si="18"/>
        <v>-49</v>
      </c>
      <c r="I68" s="48">
        <v>54401</v>
      </c>
      <c r="J68" s="64">
        <f t="shared" si="19"/>
        <v>-53</v>
      </c>
      <c r="L68" s="55">
        <v>33</v>
      </c>
      <c r="M68" s="142">
        <f t="shared" si="12"/>
        <v>-6</v>
      </c>
      <c r="N68" s="56">
        <v>60</v>
      </c>
      <c r="O68" s="142">
        <f t="shared" si="13"/>
        <v>2</v>
      </c>
      <c r="P68" s="141">
        <f t="shared" si="10"/>
        <v>-27</v>
      </c>
      <c r="Q68" s="60">
        <v>95</v>
      </c>
      <c r="R68" s="142">
        <f t="shared" si="14"/>
        <v>-58</v>
      </c>
      <c r="S68" s="48">
        <v>121</v>
      </c>
      <c r="T68" s="142">
        <f t="shared" si="15"/>
        <v>-22</v>
      </c>
      <c r="U68" s="152">
        <f t="shared" si="11"/>
        <v>-26</v>
      </c>
    </row>
    <row r="69" spans="1:21" x14ac:dyDescent="0.15">
      <c r="A69" s="41" t="s">
        <v>269</v>
      </c>
      <c r="B69" s="42">
        <v>24160</v>
      </c>
      <c r="C69" s="64">
        <f t="shared" si="16"/>
        <v>-52</v>
      </c>
      <c r="D69" s="70"/>
      <c r="E69" s="54">
        <v>25507</v>
      </c>
      <c r="F69" s="56">
        <f t="shared" si="17"/>
        <v>-71</v>
      </c>
      <c r="G69" s="43">
        <v>28769</v>
      </c>
      <c r="H69" s="60">
        <f t="shared" si="18"/>
        <v>-54</v>
      </c>
      <c r="I69" s="43">
        <v>54276</v>
      </c>
      <c r="J69" s="64">
        <f t="shared" si="19"/>
        <v>-125</v>
      </c>
      <c r="L69" s="54">
        <v>36</v>
      </c>
      <c r="M69" s="142">
        <f t="shared" si="12"/>
        <v>3</v>
      </c>
      <c r="N69" s="56">
        <v>74</v>
      </c>
      <c r="O69" s="142">
        <f t="shared" si="13"/>
        <v>14</v>
      </c>
      <c r="P69" s="137">
        <f t="shared" si="10"/>
        <v>-38</v>
      </c>
      <c r="Q69" s="60">
        <v>112</v>
      </c>
      <c r="R69" s="142">
        <f t="shared" si="14"/>
        <v>17</v>
      </c>
      <c r="S69" s="43">
        <v>199</v>
      </c>
      <c r="T69" s="142">
        <f t="shared" si="15"/>
        <v>78</v>
      </c>
      <c r="U69" s="152">
        <f t="shared" si="11"/>
        <v>-87</v>
      </c>
    </row>
    <row r="70" spans="1:21" x14ac:dyDescent="0.15">
      <c r="A70" s="41" t="s">
        <v>270</v>
      </c>
      <c r="B70" s="42">
        <v>24148</v>
      </c>
      <c r="C70" s="64">
        <f t="shared" si="16"/>
        <v>-12</v>
      </c>
      <c r="D70" s="70"/>
      <c r="E70" s="54">
        <v>25404</v>
      </c>
      <c r="F70" s="56">
        <f t="shared" si="17"/>
        <v>-103</v>
      </c>
      <c r="G70" s="43">
        <v>28687</v>
      </c>
      <c r="H70" s="60">
        <f t="shared" si="18"/>
        <v>-82</v>
      </c>
      <c r="I70" s="43">
        <v>54091</v>
      </c>
      <c r="J70" s="64">
        <f t="shared" si="19"/>
        <v>-185</v>
      </c>
      <c r="L70" s="54">
        <v>40</v>
      </c>
      <c r="M70" s="142">
        <f t="shared" si="12"/>
        <v>4</v>
      </c>
      <c r="N70" s="56">
        <v>62</v>
      </c>
      <c r="O70" s="142">
        <f t="shared" si="13"/>
        <v>-12</v>
      </c>
      <c r="P70" s="137">
        <f t="shared" si="10"/>
        <v>-22</v>
      </c>
      <c r="Q70" s="60">
        <v>300</v>
      </c>
      <c r="R70" s="142">
        <f t="shared" si="14"/>
        <v>188</v>
      </c>
      <c r="S70" s="43">
        <v>463</v>
      </c>
      <c r="T70" s="142">
        <f t="shared" si="15"/>
        <v>264</v>
      </c>
      <c r="U70" s="152">
        <f t="shared" si="11"/>
        <v>-163</v>
      </c>
    </row>
    <row r="71" spans="1:21" x14ac:dyDescent="0.15">
      <c r="A71" s="41" t="s">
        <v>271</v>
      </c>
      <c r="B71" s="42">
        <v>24144</v>
      </c>
      <c r="C71" s="64">
        <f t="shared" ref="C71:C107" si="20">SUM(B71-B70)</f>
        <v>-4</v>
      </c>
      <c r="D71" s="70"/>
      <c r="E71" s="54">
        <v>25401</v>
      </c>
      <c r="F71" s="56">
        <f t="shared" si="17"/>
        <v>-3</v>
      </c>
      <c r="G71" s="43">
        <v>28696</v>
      </c>
      <c r="H71" s="60">
        <f t="shared" si="18"/>
        <v>9</v>
      </c>
      <c r="I71" s="43">
        <v>54097</v>
      </c>
      <c r="J71" s="64">
        <f t="shared" si="19"/>
        <v>6</v>
      </c>
      <c r="L71" s="54">
        <v>41</v>
      </c>
      <c r="M71" s="142">
        <f t="shared" si="12"/>
        <v>1</v>
      </c>
      <c r="N71" s="56">
        <v>46</v>
      </c>
      <c r="O71" s="142">
        <f t="shared" si="13"/>
        <v>-16</v>
      </c>
      <c r="P71" s="137">
        <f t="shared" si="10"/>
        <v>-5</v>
      </c>
      <c r="Q71" s="60">
        <v>188</v>
      </c>
      <c r="R71" s="142">
        <f t="shared" si="14"/>
        <v>-112</v>
      </c>
      <c r="S71" s="43">
        <v>177</v>
      </c>
      <c r="T71" s="142">
        <f t="shared" si="15"/>
        <v>-286</v>
      </c>
      <c r="U71" s="152">
        <f t="shared" si="11"/>
        <v>11</v>
      </c>
    </row>
    <row r="72" spans="1:21" x14ac:dyDescent="0.15">
      <c r="A72" s="41" t="s">
        <v>272</v>
      </c>
      <c r="B72" s="42">
        <v>24141</v>
      </c>
      <c r="C72" s="64">
        <f t="shared" si="20"/>
        <v>-3</v>
      </c>
      <c r="D72" s="70"/>
      <c r="E72" s="54">
        <v>25385</v>
      </c>
      <c r="F72" s="56">
        <f t="shared" si="17"/>
        <v>-16</v>
      </c>
      <c r="G72" s="43">
        <v>28682</v>
      </c>
      <c r="H72" s="60">
        <f t="shared" si="18"/>
        <v>-14</v>
      </c>
      <c r="I72" s="43">
        <v>54067</v>
      </c>
      <c r="J72" s="64">
        <f t="shared" si="19"/>
        <v>-30</v>
      </c>
      <c r="L72" s="54">
        <v>36</v>
      </c>
      <c r="M72" s="142">
        <f t="shared" si="12"/>
        <v>-5</v>
      </c>
      <c r="N72" s="56">
        <v>61</v>
      </c>
      <c r="O72" s="142">
        <f t="shared" si="13"/>
        <v>15</v>
      </c>
      <c r="P72" s="137">
        <f t="shared" ref="P72:P119" si="21">L72-N72</f>
        <v>-25</v>
      </c>
      <c r="Q72" s="60">
        <v>135</v>
      </c>
      <c r="R72" s="142">
        <f t="shared" si="14"/>
        <v>-53</v>
      </c>
      <c r="S72" s="43">
        <v>140</v>
      </c>
      <c r="T72" s="142">
        <f t="shared" si="15"/>
        <v>-37</v>
      </c>
      <c r="U72" s="152">
        <f t="shared" ref="U72:U119" si="22">Q72-S72</f>
        <v>-5</v>
      </c>
    </row>
    <row r="73" spans="1:21" x14ac:dyDescent="0.15">
      <c r="A73" s="41" t="s">
        <v>273</v>
      </c>
      <c r="B73" s="42">
        <v>24143</v>
      </c>
      <c r="C73" s="64">
        <f t="shared" si="20"/>
        <v>2</v>
      </c>
      <c r="D73" s="70"/>
      <c r="E73" s="54">
        <v>25389</v>
      </c>
      <c r="F73" s="56">
        <f t="shared" si="17"/>
        <v>4</v>
      </c>
      <c r="G73" s="43">
        <v>28675</v>
      </c>
      <c r="H73" s="60">
        <f t="shared" si="18"/>
        <v>-7</v>
      </c>
      <c r="I73" s="43">
        <v>54064</v>
      </c>
      <c r="J73" s="64">
        <f t="shared" si="19"/>
        <v>-3</v>
      </c>
      <c r="L73" s="54">
        <v>37</v>
      </c>
      <c r="M73" s="142">
        <f t="shared" si="12"/>
        <v>1</v>
      </c>
      <c r="N73" s="56">
        <v>57</v>
      </c>
      <c r="O73" s="142">
        <f t="shared" si="13"/>
        <v>-4</v>
      </c>
      <c r="P73" s="137">
        <f t="shared" si="21"/>
        <v>-20</v>
      </c>
      <c r="Q73" s="60">
        <v>119</v>
      </c>
      <c r="R73" s="142">
        <f t="shared" si="14"/>
        <v>-16</v>
      </c>
      <c r="S73" s="43">
        <v>102</v>
      </c>
      <c r="T73" s="142">
        <f t="shared" si="15"/>
        <v>-38</v>
      </c>
      <c r="U73" s="152">
        <f t="shared" si="22"/>
        <v>17</v>
      </c>
    </row>
    <row r="74" spans="1:21" x14ac:dyDescent="0.15">
      <c r="A74" s="41" t="s">
        <v>274</v>
      </c>
      <c r="B74" s="42">
        <v>24170</v>
      </c>
      <c r="C74" s="64">
        <f t="shared" si="20"/>
        <v>27</v>
      </c>
      <c r="D74" s="70"/>
      <c r="E74" s="54">
        <v>25386</v>
      </c>
      <c r="F74" s="56">
        <f t="shared" si="17"/>
        <v>-3</v>
      </c>
      <c r="G74" s="43">
        <v>28681</v>
      </c>
      <c r="H74" s="60">
        <f t="shared" si="18"/>
        <v>6</v>
      </c>
      <c r="I74" s="43">
        <v>54067</v>
      </c>
      <c r="J74" s="64">
        <f t="shared" si="19"/>
        <v>3</v>
      </c>
      <c r="L74" s="54">
        <v>27</v>
      </c>
      <c r="M74" s="142">
        <f t="shared" si="12"/>
        <v>-10</v>
      </c>
      <c r="N74" s="56">
        <v>55</v>
      </c>
      <c r="O74" s="142">
        <f t="shared" si="13"/>
        <v>-2</v>
      </c>
      <c r="P74" s="137">
        <f t="shared" si="21"/>
        <v>-28</v>
      </c>
      <c r="Q74" s="60">
        <v>131</v>
      </c>
      <c r="R74" s="142">
        <f t="shared" si="14"/>
        <v>12</v>
      </c>
      <c r="S74" s="43">
        <v>100</v>
      </c>
      <c r="T74" s="142">
        <f t="shared" si="15"/>
        <v>-2</v>
      </c>
      <c r="U74" s="152">
        <f t="shared" si="22"/>
        <v>31</v>
      </c>
    </row>
    <row r="75" spans="1:21" x14ac:dyDescent="0.15">
      <c r="A75" s="41" t="s">
        <v>275</v>
      </c>
      <c r="B75" s="42">
        <v>24169</v>
      </c>
      <c r="C75" s="64">
        <f t="shared" si="20"/>
        <v>-1</v>
      </c>
      <c r="D75" s="70"/>
      <c r="E75" s="54">
        <v>25391</v>
      </c>
      <c r="F75" s="56">
        <f t="shared" si="17"/>
        <v>5</v>
      </c>
      <c r="G75" s="43">
        <v>28652</v>
      </c>
      <c r="H75" s="60">
        <f t="shared" si="18"/>
        <v>-29</v>
      </c>
      <c r="I75" s="43">
        <v>54043</v>
      </c>
      <c r="J75" s="64">
        <f t="shared" si="19"/>
        <v>-24</v>
      </c>
      <c r="L75" s="54">
        <v>38</v>
      </c>
      <c r="M75" s="142">
        <f t="shared" si="12"/>
        <v>11</v>
      </c>
      <c r="N75" s="56">
        <v>70</v>
      </c>
      <c r="O75" s="142">
        <f t="shared" si="13"/>
        <v>15</v>
      </c>
      <c r="P75" s="137">
        <f t="shared" si="21"/>
        <v>-32</v>
      </c>
      <c r="Q75" s="60">
        <v>141</v>
      </c>
      <c r="R75" s="142">
        <f t="shared" si="14"/>
        <v>10</v>
      </c>
      <c r="S75" s="43">
        <v>133</v>
      </c>
      <c r="T75" s="142">
        <f t="shared" si="15"/>
        <v>33</v>
      </c>
      <c r="U75" s="152">
        <f t="shared" si="22"/>
        <v>8</v>
      </c>
    </row>
    <row r="76" spans="1:21" x14ac:dyDescent="0.15">
      <c r="A76" s="41" t="s">
        <v>276</v>
      </c>
      <c r="B76" s="42">
        <v>24173</v>
      </c>
      <c r="C76" s="64">
        <f t="shared" si="20"/>
        <v>4</v>
      </c>
      <c r="D76" s="70"/>
      <c r="E76" s="54">
        <v>25379</v>
      </c>
      <c r="F76" s="56">
        <f t="shared" si="17"/>
        <v>-12</v>
      </c>
      <c r="G76" s="43">
        <v>28620</v>
      </c>
      <c r="H76" s="60">
        <f t="shared" si="18"/>
        <v>-32</v>
      </c>
      <c r="I76" s="43">
        <v>53999</v>
      </c>
      <c r="J76" s="64">
        <f t="shared" si="19"/>
        <v>-44</v>
      </c>
      <c r="L76" s="54">
        <v>31</v>
      </c>
      <c r="M76" s="142">
        <f t="shared" si="12"/>
        <v>-7</v>
      </c>
      <c r="N76" s="56">
        <v>59</v>
      </c>
      <c r="O76" s="142">
        <f t="shared" si="13"/>
        <v>-11</v>
      </c>
      <c r="P76" s="137">
        <f t="shared" si="21"/>
        <v>-28</v>
      </c>
      <c r="Q76" s="60">
        <v>99</v>
      </c>
      <c r="R76" s="142">
        <f t="shared" si="14"/>
        <v>-42</v>
      </c>
      <c r="S76" s="43">
        <v>115</v>
      </c>
      <c r="T76" s="142">
        <f t="shared" si="15"/>
        <v>-18</v>
      </c>
      <c r="U76" s="152">
        <f t="shared" si="22"/>
        <v>-16</v>
      </c>
    </row>
    <row r="77" spans="1:21" x14ac:dyDescent="0.15">
      <c r="A77" s="41" t="s">
        <v>277</v>
      </c>
      <c r="B77" s="35">
        <v>24168</v>
      </c>
      <c r="C77" s="64">
        <f t="shared" si="20"/>
        <v>-5</v>
      </c>
      <c r="D77" s="69"/>
      <c r="E77" s="37">
        <v>25385</v>
      </c>
      <c r="F77" s="56">
        <f t="shared" si="17"/>
        <v>6</v>
      </c>
      <c r="G77" s="36">
        <v>28619</v>
      </c>
      <c r="H77" s="60">
        <f t="shared" si="18"/>
        <v>-1</v>
      </c>
      <c r="I77" s="36">
        <v>54004</v>
      </c>
      <c r="J77" s="64">
        <f t="shared" si="19"/>
        <v>5</v>
      </c>
      <c r="L77" s="37">
        <v>45</v>
      </c>
      <c r="M77" s="142">
        <f t="shared" si="12"/>
        <v>14</v>
      </c>
      <c r="N77" s="56">
        <v>51</v>
      </c>
      <c r="O77" s="142">
        <f t="shared" si="13"/>
        <v>-8</v>
      </c>
      <c r="P77" s="137">
        <f t="shared" si="21"/>
        <v>-6</v>
      </c>
      <c r="Q77" s="60">
        <v>129</v>
      </c>
      <c r="R77" s="142">
        <f t="shared" si="14"/>
        <v>30</v>
      </c>
      <c r="S77" s="36">
        <v>118</v>
      </c>
      <c r="T77" s="142">
        <f t="shared" si="15"/>
        <v>3</v>
      </c>
      <c r="U77" s="152">
        <f t="shared" si="22"/>
        <v>11</v>
      </c>
    </row>
    <row r="78" spans="1:21" x14ac:dyDescent="0.15">
      <c r="A78" s="41" t="s">
        <v>278</v>
      </c>
      <c r="B78" s="35">
        <v>24180</v>
      </c>
      <c r="C78" s="64">
        <f t="shared" si="20"/>
        <v>12</v>
      </c>
      <c r="D78" s="69"/>
      <c r="E78" s="37">
        <v>25359</v>
      </c>
      <c r="F78" s="56">
        <f t="shared" si="17"/>
        <v>-26</v>
      </c>
      <c r="G78" s="36">
        <v>28597</v>
      </c>
      <c r="H78" s="60">
        <f t="shared" si="18"/>
        <v>-22</v>
      </c>
      <c r="I78" s="36">
        <v>53956</v>
      </c>
      <c r="J78" s="64">
        <f t="shared" si="19"/>
        <v>-48</v>
      </c>
      <c r="L78" s="37">
        <v>36</v>
      </c>
      <c r="M78" s="142">
        <f t="shared" si="12"/>
        <v>-9</v>
      </c>
      <c r="N78" s="56">
        <v>77</v>
      </c>
      <c r="O78" s="142">
        <f t="shared" si="13"/>
        <v>26</v>
      </c>
      <c r="P78" s="137">
        <f t="shared" si="21"/>
        <v>-41</v>
      </c>
      <c r="Q78" s="60">
        <v>108</v>
      </c>
      <c r="R78" s="142">
        <f t="shared" si="14"/>
        <v>-21</v>
      </c>
      <c r="S78" s="36">
        <v>115</v>
      </c>
      <c r="T78" s="142">
        <f t="shared" si="15"/>
        <v>-3</v>
      </c>
      <c r="U78" s="152">
        <f t="shared" si="22"/>
        <v>-7</v>
      </c>
    </row>
    <row r="79" spans="1:21" ht="14.25" thickBot="1" x14ac:dyDescent="0.2">
      <c r="A79" s="90" t="s">
        <v>279</v>
      </c>
      <c r="B79" s="91">
        <v>24182</v>
      </c>
      <c r="C79" s="102">
        <f t="shared" si="20"/>
        <v>2</v>
      </c>
      <c r="D79" s="96"/>
      <c r="E79" s="92">
        <v>25370</v>
      </c>
      <c r="F79" s="93">
        <f t="shared" si="17"/>
        <v>11</v>
      </c>
      <c r="G79" s="94">
        <v>28589</v>
      </c>
      <c r="H79" s="95">
        <f t="shared" si="18"/>
        <v>-8</v>
      </c>
      <c r="I79" s="94">
        <v>53959</v>
      </c>
      <c r="J79" s="102">
        <f t="shared" si="19"/>
        <v>3</v>
      </c>
      <c r="K79" s="97"/>
      <c r="L79" s="92">
        <v>35</v>
      </c>
      <c r="M79" s="144">
        <f t="shared" si="12"/>
        <v>-1</v>
      </c>
      <c r="N79" s="93">
        <v>60</v>
      </c>
      <c r="O79" s="144">
        <f t="shared" si="13"/>
        <v>-17</v>
      </c>
      <c r="P79" s="143">
        <f t="shared" si="21"/>
        <v>-25</v>
      </c>
      <c r="Q79" s="95">
        <v>110</v>
      </c>
      <c r="R79" s="144">
        <f t="shared" si="14"/>
        <v>2</v>
      </c>
      <c r="S79" s="94">
        <v>82</v>
      </c>
      <c r="T79" s="144">
        <f t="shared" si="15"/>
        <v>-33</v>
      </c>
      <c r="U79" s="154">
        <f t="shared" si="22"/>
        <v>28</v>
      </c>
    </row>
    <row r="80" spans="1:21" x14ac:dyDescent="0.15">
      <c r="A80" s="105" t="s">
        <v>280</v>
      </c>
      <c r="B80" s="99">
        <v>24170</v>
      </c>
      <c r="C80" s="66">
        <f t="shared" si="20"/>
        <v>-12</v>
      </c>
      <c r="D80" s="96"/>
      <c r="E80" s="99">
        <v>25352</v>
      </c>
      <c r="F80" s="58">
        <f t="shared" si="17"/>
        <v>-18</v>
      </c>
      <c r="G80" s="106">
        <v>28552</v>
      </c>
      <c r="H80" s="62">
        <f t="shared" si="18"/>
        <v>-37</v>
      </c>
      <c r="I80" s="128">
        <v>53904</v>
      </c>
      <c r="J80" s="66">
        <f t="shared" si="19"/>
        <v>-55</v>
      </c>
      <c r="K80" s="97"/>
      <c r="L80" s="99">
        <v>28</v>
      </c>
      <c r="M80" s="135">
        <f t="shared" si="12"/>
        <v>-7</v>
      </c>
      <c r="N80" s="58">
        <v>70</v>
      </c>
      <c r="O80" s="135">
        <f t="shared" si="13"/>
        <v>10</v>
      </c>
      <c r="P80" s="145">
        <f t="shared" si="21"/>
        <v>-42</v>
      </c>
      <c r="Q80" s="62">
        <v>115</v>
      </c>
      <c r="R80" s="135">
        <f t="shared" si="14"/>
        <v>5</v>
      </c>
      <c r="S80" s="128">
        <v>128</v>
      </c>
      <c r="T80" s="135">
        <f t="shared" si="15"/>
        <v>46</v>
      </c>
      <c r="U80" s="155">
        <f t="shared" si="22"/>
        <v>-13</v>
      </c>
    </row>
    <row r="81" spans="1:21" x14ac:dyDescent="0.15">
      <c r="A81" s="90" t="s">
        <v>281</v>
      </c>
      <c r="B81" s="91">
        <v>24156</v>
      </c>
      <c r="C81" s="64">
        <f t="shared" si="20"/>
        <v>-14</v>
      </c>
      <c r="D81" s="96"/>
      <c r="E81" s="92">
        <v>25345</v>
      </c>
      <c r="F81" s="56">
        <f t="shared" si="17"/>
        <v>-7</v>
      </c>
      <c r="G81" s="94">
        <v>28540</v>
      </c>
      <c r="H81" s="60">
        <f t="shared" si="18"/>
        <v>-12</v>
      </c>
      <c r="I81" s="36">
        <v>53885</v>
      </c>
      <c r="J81" s="64">
        <f t="shared" si="19"/>
        <v>-19</v>
      </c>
      <c r="K81" s="97"/>
      <c r="L81" s="92">
        <v>37</v>
      </c>
      <c r="M81" s="144">
        <f t="shared" si="12"/>
        <v>9</v>
      </c>
      <c r="N81" s="56">
        <v>61</v>
      </c>
      <c r="O81" s="144">
        <f t="shared" si="13"/>
        <v>-9</v>
      </c>
      <c r="P81" s="143">
        <f t="shared" si="21"/>
        <v>-24</v>
      </c>
      <c r="Q81" s="60">
        <v>130</v>
      </c>
      <c r="R81" s="144">
        <f t="shared" si="14"/>
        <v>15</v>
      </c>
      <c r="S81" s="36">
        <v>125</v>
      </c>
      <c r="T81" s="144">
        <f t="shared" si="15"/>
        <v>-3</v>
      </c>
      <c r="U81" s="152">
        <f t="shared" si="22"/>
        <v>5</v>
      </c>
    </row>
    <row r="82" spans="1:21" x14ac:dyDescent="0.15">
      <c r="A82" s="90" t="s">
        <v>282</v>
      </c>
      <c r="B82" s="37">
        <v>24153</v>
      </c>
      <c r="C82" s="65">
        <f t="shared" si="20"/>
        <v>-3</v>
      </c>
      <c r="D82" s="69"/>
      <c r="E82" s="37">
        <v>25201</v>
      </c>
      <c r="F82" s="57">
        <f t="shared" si="17"/>
        <v>-144</v>
      </c>
      <c r="G82" s="36">
        <v>28474</v>
      </c>
      <c r="H82" s="61">
        <f t="shared" si="18"/>
        <v>-66</v>
      </c>
      <c r="I82" s="36">
        <v>53675</v>
      </c>
      <c r="J82" s="65">
        <f t="shared" si="19"/>
        <v>-210</v>
      </c>
      <c r="K82" s="6"/>
      <c r="L82" s="37">
        <v>36</v>
      </c>
      <c r="M82" s="138">
        <f t="shared" si="12"/>
        <v>-1</v>
      </c>
      <c r="N82" s="57">
        <v>69</v>
      </c>
      <c r="O82" s="138">
        <f t="shared" si="13"/>
        <v>8</v>
      </c>
      <c r="P82" s="137">
        <f t="shared" si="21"/>
        <v>-33</v>
      </c>
      <c r="Q82" s="61">
        <v>300</v>
      </c>
      <c r="R82" s="138">
        <f t="shared" si="14"/>
        <v>170</v>
      </c>
      <c r="S82" s="36">
        <v>477</v>
      </c>
      <c r="T82" s="138">
        <f t="shared" si="15"/>
        <v>352</v>
      </c>
      <c r="U82" s="153">
        <f t="shared" si="22"/>
        <v>-177</v>
      </c>
    </row>
    <row r="83" spans="1:21" x14ac:dyDescent="0.15">
      <c r="A83" s="90" t="s">
        <v>283</v>
      </c>
      <c r="B83" s="91">
        <v>24171</v>
      </c>
      <c r="C83" s="65">
        <f t="shared" si="20"/>
        <v>18</v>
      </c>
      <c r="D83" s="69"/>
      <c r="E83" s="92">
        <v>25197</v>
      </c>
      <c r="F83" s="57">
        <f t="shared" si="17"/>
        <v>-4</v>
      </c>
      <c r="G83" s="94">
        <v>28439</v>
      </c>
      <c r="H83" s="61">
        <f t="shared" si="18"/>
        <v>-35</v>
      </c>
      <c r="I83" s="94">
        <v>53636</v>
      </c>
      <c r="J83" s="65">
        <f t="shared" si="19"/>
        <v>-39</v>
      </c>
      <c r="K83" s="6"/>
      <c r="L83" s="92">
        <v>32</v>
      </c>
      <c r="M83" s="146">
        <f t="shared" si="12"/>
        <v>-4</v>
      </c>
      <c r="N83" s="57">
        <v>56</v>
      </c>
      <c r="O83" s="146">
        <f t="shared" si="13"/>
        <v>-13</v>
      </c>
      <c r="P83" s="143">
        <f t="shared" si="21"/>
        <v>-24</v>
      </c>
      <c r="Q83" s="61">
        <v>180</v>
      </c>
      <c r="R83" s="146">
        <f t="shared" si="14"/>
        <v>-120</v>
      </c>
      <c r="S83" s="94">
        <v>195</v>
      </c>
      <c r="T83" s="146">
        <f t="shared" si="15"/>
        <v>-282</v>
      </c>
      <c r="U83" s="154">
        <f t="shared" si="22"/>
        <v>-15</v>
      </c>
    </row>
    <row r="84" spans="1:21" x14ac:dyDescent="0.15">
      <c r="A84" s="90" t="s">
        <v>284</v>
      </c>
      <c r="B84" s="91">
        <v>24175</v>
      </c>
      <c r="C84" s="65">
        <f t="shared" si="20"/>
        <v>4</v>
      </c>
      <c r="D84" s="69"/>
      <c r="E84" s="92">
        <v>25181</v>
      </c>
      <c r="F84" s="57">
        <f t="shared" si="17"/>
        <v>-16</v>
      </c>
      <c r="G84" s="94">
        <v>28418</v>
      </c>
      <c r="H84" s="61">
        <f t="shared" si="18"/>
        <v>-21</v>
      </c>
      <c r="I84" s="94">
        <v>53599</v>
      </c>
      <c r="J84" s="65">
        <f t="shared" si="19"/>
        <v>-37</v>
      </c>
      <c r="K84" s="6"/>
      <c r="L84" s="92">
        <v>35</v>
      </c>
      <c r="M84" s="146">
        <f t="shared" si="12"/>
        <v>3</v>
      </c>
      <c r="N84" s="57">
        <v>62</v>
      </c>
      <c r="O84" s="146">
        <f t="shared" si="13"/>
        <v>6</v>
      </c>
      <c r="P84" s="143">
        <f t="shared" si="21"/>
        <v>-27</v>
      </c>
      <c r="Q84" s="61">
        <v>129</v>
      </c>
      <c r="R84" s="146">
        <f t="shared" si="14"/>
        <v>-51</v>
      </c>
      <c r="S84" s="94">
        <v>139</v>
      </c>
      <c r="T84" s="146">
        <f t="shared" si="15"/>
        <v>-56</v>
      </c>
      <c r="U84" s="154">
        <f t="shared" si="22"/>
        <v>-10</v>
      </c>
    </row>
    <row r="85" spans="1:21" x14ac:dyDescent="0.15">
      <c r="A85" s="90" t="s">
        <v>285</v>
      </c>
      <c r="B85" s="91">
        <v>24150</v>
      </c>
      <c r="C85" s="65">
        <f t="shared" si="20"/>
        <v>-25</v>
      </c>
      <c r="D85" s="69"/>
      <c r="E85" s="92">
        <v>25144</v>
      </c>
      <c r="F85" s="57">
        <f t="shared" si="17"/>
        <v>-37</v>
      </c>
      <c r="G85" s="94">
        <v>28389</v>
      </c>
      <c r="H85" s="61">
        <f t="shared" si="18"/>
        <v>-29</v>
      </c>
      <c r="I85" s="94">
        <v>53533</v>
      </c>
      <c r="J85" s="65">
        <f t="shared" si="19"/>
        <v>-66</v>
      </c>
      <c r="K85" s="6"/>
      <c r="L85" s="92">
        <v>29</v>
      </c>
      <c r="M85" s="146">
        <f t="shared" si="12"/>
        <v>-6</v>
      </c>
      <c r="N85" s="57">
        <v>43</v>
      </c>
      <c r="O85" s="146">
        <f t="shared" si="13"/>
        <v>-19</v>
      </c>
      <c r="P85" s="143">
        <f t="shared" si="21"/>
        <v>-14</v>
      </c>
      <c r="Q85" s="61">
        <v>121</v>
      </c>
      <c r="R85" s="146">
        <f t="shared" si="14"/>
        <v>-8</v>
      </c>
      <c r="S85" s="94">
        <v>173</v>
      </c>
      <c r="T85" s="146">
        <f t="shared" si="15"/>
        <v>34</v>
      </c>
      <c r="U85" s="154">
        <f t="shared" si="22"/>
        <v>-52</v>
      </c>
    </row>
    <row r="86" spans="1:21" x14ac:dyDescent="0.15">
      <c r="A86" s="90" t="s">
        <v>286</v>
      </c>
      <c r="B86" s="91">
        <v>24152</v>
      </c>
      <c r="C86" s="65">
        <f t="shared" si="20"/>
        <v>2</v>
      </c>
      <c r="D86" s="69"/>
      <c r="E86" s="92">
        <v>25139</v>
      </c>
      <c r="F86" s="57">
        <f t="shared" si="17"/>
        <v>-5</v>
      </c>
      <c r="G86" s="94">
        <v>28362</v>
      </c>
      <c r="H86" s="61">
        <f t="shared" si="18"/>
        <v>-27</v>
      </c>
      <c r="I86" s="94">
        <v>53501</v>
      </c>
      <c r="J86" s="65">
        <f t="shared" si="19"/>
        <v>-32</v>
      </c>
      <c r="K86" s="6"/>
      <c r="L86" s="92">
        <v>20</v>
      </c>
      <c r="M86" s="146">
        <f t="shared" si="12"/>
        <v>-9</v>
      </c>
      <c r="N86" s="57">
        <v>58</v>
      </c>
      <c r="O86" s="146">
        <f t="shared" si="13"/>
        <v>15</v>
      </c>
      <c r="P86" s="143">
        <f t="shared" si="21"/>
        <v>-38</v>
      </c>
      <c r="Q86" s="61">
        <v>118</v>
      </c>
      <c r="R86" s="146">
        <f t="shared" si="14"/>
        <v>-3</v>
      </c>
      <c r="S86" s="94">
        <v>112</v>
      </c>
      <c r="T86" s="146">
        <f t="shared" si="15"/>
        <v>-61</v>
      </c>
      <c r="U86" s="154">
        <f t="shared" si="22"/>
        <v>6</v>
      </c>
    </row>
    <row r="87" spans="1:21" x14ac:dyDescent="0.15">
      <c r="A87" s="90" t="s">
        <v>287</v>
      </c>
      <c r="B87" s="91">
        <v>24154</v>
      </c>
      <c r="C87" s="65">
        <f t="shared" si="20"/>
        <v>2</v>
      </c>
      <c r="D87" s="69"/>
      <c r="E87" s="92">
        <v>25116</v>
      </c>
      <c r="F87" s="57">
        <f t="shared" si="17"/>
        <v>-23</v>
      </c>
      <c r="G87" s="94">
        <v>28328</v>
      </c>
      <c r="H87" s="61">
        <f t="shared" si="18"/>
        <v>-34</v>
      </c>
      <c r="I87" s="94">
        <v>53444</v>
      </c>
      <c r="J87" s="65">
        <f t="shared" si="19"/>
        <v>-57</v>
      </c>
      <c r="K87" s="6"/>
      <c r="L87" s="92">
        <v>28</v>
      </c>
      <c r="M87" s="146">
        <f t="shared" si="12"/>
        <v>8</v>
      </c>
      <c r="N87" s="57">
        <v>55</v>
      </c>
      <c r="O87" s="146">
        <f t="shared" si="13"/>
        <v>-3</v>
      </c>
      <c r="P87" s="143">
        <f t="shared" si="21"/>
        <v>-27</v>
      </c>
      <c r="Q87" s="61">
        <v>124</v>
      </c>
      <c r="R87" s="146">
        <f t="shared" si="14"/>
        <v>6</v>
      </c>
      <c r="S87" s="94">
        <v>154</v>
      </c>
      <c r="T87" s="146">
        <f t="shared" si="15"/>
        <v>42</v>
      </c>
      <c r="U87" s="154">
        <f t="shared" si="22"/>
        <v>-30</v>
      </c>
    </row>
    <row r="88" spans="1:21" x14ac:dyDescent="0.15">
      <c r="A88" s="90" t="s">
        <v>288</v>
      </c>
      <c r="B88" s="91">
        <v>24158</v>
      </c>
      <c r="C88" s="65">
        <f t="shared" si="20"/>
        <v>4</v>
      </c>
      <c r="D88" s="69"/>
      <c r="E88" s="92">
        <v>25123</v>
      </c>
      <c r="F88" s="57">
        <f t="shared" si="17"/>
        <v>7</v>
      </c>
      <c r="G88" s="94">
        <v>28304</v>
      </c>
      <c r="H88" s="61">
        <f t="shared" si="18"/>
        <v>-24</v>
      </c>
      <c r="I88" s="94">
        <v>53427</v>
      </c>
      <c r="J88" s="65">
        <f t="shared" si="19"/>
        <v>-17</v>
      </c>
      <c r="K88" s="6"/>
      <c r="L88" s="92">
        <v>51</v>
      </c>
      <c r="M88" s="146">
        <f t="shared" ref="M88:M119" si="23">SUM(L88-L87)</f>
        <v>23</v>
      </c>
      <c r="N88" s="57">
        <v>55</v>
      </c>
      <c r="O88" s="146">
        <f t="shared" ref="O88:O119" si="24">SUM(N88-N87)</f>
        <v>0</v>
      </c>
      <c r="P88" s="143">
        <f t="shared" si="21"/>
        <v>-4</v>
      </c>
      <c r="Q88" s="61">
        <v>118</v>
      </c>
      <c r="R88" s="146">
        <f t="shared" ref="R88:R119" si="25">SUM(Q88-Q87)</f>
        <v>-6</v>
      </c>
      <c r="S88" s="94">
        <v>131</v>
      </c>
      <c r="T88" s="146">
        <f t="shared" ref="T88:T119" si="26">SUM(S88-S87)</f>
        <v>-23</v>
      </c>
      <c r="U88" s="154">
        <f t="shared" si="22"/>
        <v>-13</v>
      </c>
    </row>
    <row r="89" spans="1:21" x14ac:dyDescent="0.15">
      <c r="A89" s="90" t="s">
        <v>289</v>
      </c>
      <c r="B89" s="91">
        <v>24185</v>
      </c>
      <c r="C89" s="65">
        <f t="shared" si="20"/>
        <v>27</v>
      </c>
      <c r="D89" s="69"/>
      <c r="E89" s="92">
        <v>25126</v>
      </c>
      <c r="F89" s="57">
        <f t="shared" si="17"/>
        <v>3</v>
      </c>
      <c r="G89" s="94">
        <v>28308</v>
      </c>
      <c r="H89" s="61">
        <f t="shared" si="18"/>
        <v>4</v>
      </c>
      <c r="I89" s="94">
        <v>53434</v>
      </c>
      <c r="J89" s="65">
        <f t="shared" si="19"/>
        <v>7</v>
      </c>
      <c r="K89" s="6"/>
      <c r="L89" s="92">
        <v>36</v>
      </c>
      <c r="M89" s="146">
        <f t="shared" si="23"/>
        <v>-15</v>
      </c>
      <c r="N89" s="57">
        <v>49</v>
      </c>
      <c r="O89" s="146">
        <f t="shared" si="24"/>
        <v>-6</v>
      </c>
      <c r="P89" s="143">
        <f t="shared" si="21"/>
        <v>-13</v>
      </c>
      <c r="Q89" s="61">
        <v>147</v>
      </c>
      <c r="R89" s="146">
        <f t="shared" si="25"/>
        <v>29</v>
      </c>
      <c r="S89" s="94">
        <v>127</v>
      </c>
      <c r="T89" s="146">
        <f t="shared" si="26"/>
        <v>-4</v>
      </c>
      <c r="U89" s="154">
        <f t="shared" si="22"/>
        <v>20</v>
      </c>
    </row>
    <row r="90" spans="1:21" x14ac:dyDescent="0.15">
      <c r="A90" s="90" t="s">
        <v>290</v>
      </c>
      <c r="B90" s="91">
        <v>24172</v>
      </c>
      <c r="C90" s="65">
        <f t="shared" si="20"/>
        <v>-13</v>
      </c>
      <c r="D90" s="69"/>
      <c r="E90" s="92">
        <v>25130</v>
      </c>
      <c r="F90" s="57">
        <f t="shared" si="17"/>
        <v>4</v>
      </c>
      <c r="G90" s="94">
        <v>28290</v>
      </c>
      <c r="H90" s="61">
        <f t="shared" si="18"/>
        <v>-18</v>
      </c>
      <c r="I90" s="94">
        <v>53420</v>
      </c>
      <c r="J90" s="65">
        <f t="shared" si="19"/>
        <v>-14</v>
      </c>
      <c r="K90" s="6"/>
      <c r="L90" s="92">
        <v>55</v>
      </c>
      <c r="M90" s="146">
        <f t="shared" si="23"/>
        <v>19</v>
      </c>
      <c r="N90" s="57">
        <v>68</v>
      </c>
      <c r="O90" s="146">
        <f t="shared" si="24"/>
        <v>19</v>
      </c>
      <c r="P90" s="143">
        <f t="shared" si="21"/>
        <v>-13</v>
      </c>
      <c r="Q90" s="61">
        <v>125</v>
      </c>
      <c r="R90" s="146">
        <f t="shared" si="25"/>
        <v>-22</v>
      </c>
      <c r="S90" s="94">
        <v>126</v>
      </c>
      <c r="T90" s="146">
        <f t="shared" si="26"/>
        <v>-1</v>
      </c>
      <c r="U90" s="154">
        <f t="shared" si="22"/>
        <v>-1</v>
      </c>
    </row>
    <row r="91" spans="1:21" ht="14.25" thickBot="1" x14ac:dyDescent="0.2">
      <c r="A91" s="44" t="s">
        <v>291</v>
      </c>
      <c r="B91" s="49">
        <v>24177</v>
      </c>
      <c r="C91" s="67">
        <f t="shared" si="20"/>
        <v>5</v>
      </c>
      <c r="D91" s="69"/>
      <c r="E91" s="45">
        <v>25143</v>
      </c>
      <c r="F91" s="59">
        <f t="shared" si="17"/>
        <v>13</v>
      </c>
      <c r="G91" s="46">
        <v>28285</v>
      </c>
      <c r="H91" s="63">
        <f t="shared" si="18"/>
        <v>-5</v>
      </c>
      <c r="I91" s="46">
        <v>53428</v>
      </c>
      <c r="J91" s="67">
        <f t="shared" si="19"/>
        <v>8</v>
      </c>
      <c r="K91" s="6"/>
      <c r="L91" s="45">
        <v>37</v>
      </c>
      <c r="M91" s="140">
        <f t="shared" si="23"/>
        <v>-18</v>
      </c>
      <c r="N91" s="59">
        <v>64</v>
      </c>
      <c r="O91" s="140">
        <f t="shared" si="24"/>
        <v>-4</v>
      </c>
      <c r="P91" s="139">
        <f t="shared" si="21"/>
        <v>-27</v>
      </c>
      <c r="Q91" s="63">
        <v>148</v>
      </c>
      <c r="R91" s="140">
        <f t="shared" si="25"/>
        <v>23</v>
      </c>
      <c r="S91" s="46">
        <v>113</v>
      </c>
      <c r="T91" s="140">
        <f t="shared" si="26"/>
        <v>-13</v>
      </c>
      <c r="U91" s="150">
        <f t="shared" si="22"/>
        <v>35</v>
      </c>
    </row>
    <row r="92" spans="1:21" x14ac:dyDescent="0.15">
      <c r="A92" s="105" t="s">
        <v>292</v>
      </c>
      <c r="B92" s="108">
        <v>24157</v>
      </c>
      <c r="C92" s="66">
        <f t="shared" si="20"/>
        <v>-20</v>
      </c>
      <c r="D92" s="115"/>
      <c r="E92" s="99">
        <v>25125</v>
      </c>
      <c r="F92" s="58">
        <f t="shared" si="17"/>
        <v>-18</v>
      </c>
      <c r="G92" s="106">
        <v>28242</v>
      </c>
      <c r="H92" s="62">
        <f t="shared" si="18"/>
        <v>-43</v>
      </c>
      <c r="I92" s="106">
        <v>53367</v>
      </c>
      <c r="J92" s="66">
        <f t="shared" si="19"/>
        <v>-61</v>
      </c>
      <c r="K92" s="6"/>
      <c r="L92" s="99">
        <v>47</v>
      </c>
      <c r="M92" s="147">
        <f t="shared" si="23"/>
        <v>10</v>
      </c>
      <c r="N92" s="58">
        <v>95</v>
      </c>
      <c r="O92" s="147">
        <f t="shared" si="24"/>
        <v>31</v>
      </c>
      <c r="P92" s="145">
        <f t="shared" si="21"/>
        <v>-48</v>
      </c>
      <c r="Q92" s="62">
        <v>123</v>
      </c>
      <c r="R92" s="147">
        <f t="shared" si="25"/>
        <v>-25</v>
      </c>
      <c r="S92" s="106">
        <v>136</v>
      </c>
      <c r="T92" s="147">
        <f t="shared" si="26"/>
        <v>23</v>
      </c>
      <c r="U92" s="156">
        <f t="shared" si="22"/>
        <v>-13</v>
      </c>
    </row>
    <row r="93" spans="1:21" x14ac:dyDescent="0.15">
      <c r="A93" s="90" t="s">
        <v>293</v>
      </c>
      <c r="B93" s="91">
        <v>24125</v>
      </c>
      <c r="C93" s="65">
        <f t="shared" si="20"/>
        <v>-32</v>
      </c>
      <c r="D93" s="69"/>
      <c r="E93" s="92">
        <v>25106</v>
      </c>
      <c r="F93" s="57">
        <f t="shared" si="17"/>
        <v>-19</v>
      </c>
      <c r="G93" s="94">
        <v>28202</v>
      </c>
      <c r="H93" s="61">
        <f t="shared" si="18"/>
        <v>-40</v>
      </c>
      <c r="I93" s="94">
        <v>53308</v>
      </c>
      <c r="J93" s="65">
        <f t="shared" si="19"/>
        <v>-59</v>
      </c>
      <c r="K93" s="6"/>
      <c r="L93" s="92">
        <v>31</v>
      </c>
      <c r="M93" s="146">
        <f t="shared" si="23"/>
        <v>-16</v>
      </c>
      <c r="N93" s="57">
        <v>67</v>
      </c>
      <c r="O93" s="146">
        <f t="shared" si="24"/>
        <v>-28</v>
      </c>
      <c r="P93" s="143">
        <f t="shared" si="21"/>
        <v>-36</v>
      </c>
      <c r="Q93" s="61">
        <v>111</v>
      </c>
      <c r="R93" s="146">
        <f t="shared" si="25"/>
        <v>-12</v>
      </c>
      <c r="S93" s="94">
        <v>134</v>
      </c>
      <c r="T93" s="146">
        <f t="shared" si="26"/>
        <v>-2</v>
      </c>
      <c r="U93" s="154">
        <f t="shared" si="22"/>
        <v>-23</v>
      </c>
    </row>
    <row r="94" spans="1:21" x14ac:dyDescent="0.15">
      <c r="A94" s="90" t="s">
        <v>294</v>
      </c>
      <c r="B94" s="91">
        <v>24127</v>
      </c>
      <c r="C94" s="65">
        <f t="shared" si="20"/>
        <v>2</v>
      </c>
      <c r="D94" s="69"/>
      <c r="E94" s="92">
        <v>24969</v>
      </c>
      <c r="F94" s="57">
        <f t="shared" si="17"/>
        <v>-137</v>
      </c>
      <c r="G94" s="94">
        <v>28129</v>
      </c>
      <c r="H94" s="61">
        <f t="shared" si="18"/>
        <v>-73</v>
      </c>
      <c r="I94" s="94">
        <v>53098</v>
      </c>
      <c r="J94" s="65">
        <f t="shared" si="19"/>
        <v>-210</v>
      </c>
      <c r="K94" s="6"/>
      <c r="L94" s="92">
        <v>27</v>
      </c>
      <c r="M94" s="146">
        <f t="shared" si="23"/>
        <v>-4</v>
      </c>
      <c r="N94" s="57">
        <v>68</v>
      </c>
      <c r="O94" s="146">
        <f t="shared" si="24"/>
        <v>1</v>
      </c>
      <c r="P94" s="143">
        <f t="shared" si="21"/>
        <v>-41</v>
      </c>
      <c r="Q94" s="61">
        <v>271</v>
      </c>
      <c r="R94" s="146">
        <f t="shared" si="25"/>
        <v>160</v>
      </c>
      <c r="S94" s="94">
        <v>440</v>
      </c>
      <c r="T94" s="146">
        <f t="shared" si="26"/>
        <v>306</v>
      </c>
      <c r="U94" s="154">
        <f t="shared" si="22"/>
        <v>-169</v>
      </c>
    </row>
    <row r="95" spans="1:21" x14ac:dyDescent="0.15">
      <c r="A95" s="90" t="s">
        <v>295</v>
      </c>
      <c r="B95" s="91">
        <v>24177</v>
      </c>
      <c r="C95" s="65">
        <f t="shared" si="20"/>
        <v>50</v>
      </c>
      <c r="D95" s="69"/>
      <c r="E95" s="92">
        <v>25007</v>
      </c>
      <c r="F95" s="57">
        <f t="shared" si="17"/>
        <v>38</v>
      </c>
      <c r="G95" s="94">
        <v>28127</v>
      </c>
      <c r="H95" s="61">
        <f t="shared" si="18"/>
        <v>-2</v>
      </c>
      <c r="I95" s="94">
        <v>53134</v>
      </c>
      <c r="J95" s="65">
        <f t="shared" si="19"/>
        <v>36</v>
      </c>
      <c r="K95" s="6"/>
      <c r="L95" s="92">
        <v>28</v>
      </c>
      <c r="M95" s="146">
        <f t="shared" si="23"/>
        <v>1</v>
      </c>
      <c r="N95" s="57">
        <v>53</v>
      </c>
      <c r="O95" s="146">
        <f t="shared" si="24"/>
        <v>-15</v>
      </c>
      <c r="P95" s="143">
        <f t="shared" si="21"/>
        <v>-25</v>
      </c>
      <c r="Q95" s="61">
        <v>230</v>
      </c>
      <c r="R95" s="146">
        <f t="shared" si="25"/>
        <v>-41</v>
      </c>
      <c r="S95" s="94">
        <v>169</v>
      </c>
      <c r="T95" s="146">
        <f t="shared" si="26"/>
        <v>-271</v>
      </c>
      <c r="U95" s="154">
        <f t="shared" si="22"/>
        <v>61</v>
      </c>
    </row>
    <row r="96" spans="1:21" x14ac:dyDescent="0.15">
      <c r="A96" s="90" t="s">
        <v>296</v>
      </c>
      <c r="B96" s="91">
        <v>24194</v>
      </c>
      <c r="C96" s="65">
        <f t="shared" si="20"/>
        <v>17</v>
      </c>
      <c r="D96" s="69"/>
      <c r="E96" s="92">
        <v>24990</v>
      </c>
      <c r="F96" s="57">
        <f t="shared" si="17"/>
        <v>-17</v>
      </c>
      <c r="G96" s="94">
        <v>28098</v>
      </c>
      <c r="H96" s="61">
        <f t="shared" si="18"/>
        <v>-29</v>
      </c>
      <c r="I96" s="94">
        <v>53088</v>
      </c>
      <c r="J96" s="65">
        <f t="shared" si="19"/>
        <v>-46</v>
      </c>
      <c r="K96" s="6"/>
      <c r="L96" s="92">
        <v>38</v>
      </c>
      <c r="M96" s="146">
        <f t="shared" si="23"/>
        <v>10</v>
      </c>
      <c r="N96" s="57">
        <v>68</v>
      </c>
      <c r="O96" s="146">
        <f t="shared" si="24"/>
        <v>15</v>
      </c>
      <c r="P96" s="143">
        <f t="shared" si="21"/>
        <v>-30</v>
      </c>
      <c r="Q96" s="61">
        <v>143</v>
      </c>
      <c r="R96" s="146">
        <f t="shared" si="25"/>
        <v>-87</v>
      </c>
      <c r="S96" s="94">
        <v>159</v>
      </c>
      <c r="T96" s="146">
        <f t="shared" si="26"/>
        <v>-10</v>
      </c>
      <c r="U96" s="154">
        <f t="shared" si="22"/>
        <v>-16</v>
      </c>
    </row>
    <row r="97" spans="1:21" x14ac:dyDescent="0.15">
      <c r="A97" s="90" t="s">
        <v>297</v>
      </c>
      <c r="B97" s="91">
        <v>24169</v>
      </c>
      <c r="C97" s="65">
        <f t="shared" si="20"/>
        <v>-25</v>
      </c>
      <c r="D97" s="69"/>
      <c r="E97" s="92">
        <v>24963</v>
      </c>
      <c r="F97" s="57">
        <f t="shared" si="17"/>
        <v>-27</v>
      </c>
      <c r="G97" s="94">
        <v>28064</v>
      </c>
      <c r="H97" s="61">
        <f t="shared" si="18"/>
        <v>-34</v>
      </c>
      <c r="I97" s="94">
        <v>53027</v>
      </c>
      <c r="J97" s="65">
        <f t="shared" si="19"/>
        <v>-61</v>
      </c>
      <c r="K97" s="6"/>
      <c r="L97" s="92">
        <v>23</v>
      </c>
      <c r="M97" s="146">
        <f t="shared" si="23"/>
        <v>-15</v>
      </c>
      <c r="N97" s="57">
        <v>47</v>
      </c>
      <c r="O97" s="146">
        <f t="shared" si="24"/>
        <v>-21</v>
      </c>
      <c r="P97" s="143">
        <f t="shared" si="21"/>
        <v>-24</v>
      </c>
      <c r="Q97" s="61">
        <v>91</v>
      </c>
      <c r="R97" s="146">
        <f t="shared" si="25"/>
        <v>-52</v>
      </c>
      <c r="S97" s="94">
        <v>128</v>
      </c>
      <c r="T97" s="146">
        <f t="shared" si="26"/>
        <v>-31</v>
      </c>
      <c r="U97" s="154">
        <f t="shared" si="22"/>
        <v>-37</v>
      </c>
    </row>
    <row r="98" spans="1:21" x14ac:dyDescent="0.15">
      <c r="A98" s="90" t="s">
        <v>298</v>
      </c>
      <c r="B98" s="91">
        <v>24182</v>
      </c>
      <c r="C98" s="65">
        <f t="shared" si="20"/>
        <v>13</v>
      </c>
      <c r="D98" s="69"/>
      <c r="E98" s="92">
        <v>24948</v>
      </c>
      <c r="F98" s="57">
        <f t="shared" si="17"/>
        <v>-15</v>
      </c>
      <c r="G98" s="94">
        <v>28071</v>
      </c>
      <c r="H98" s="61">
        <f t="shared" si="18"/>
        <v>7</v>
      </c>
      <c r="I98" s="94">
        <v>53019</v>
      </c>
      <c r="J98" s="65">
        <f t="shared" si="19"/>
        <v>-8</v>
      </c>
      <c r="K98" s="6"/>
      <c r="L98" s="92">
        <v>45</v>
      </c>
      <c r="M98" s="146">
        <f t="shared" si="23"/>
        <v>22</v>
      </c>
      <c r="N98" s="57">
        <v>60</v>
      </c>
      <c r="O98" s="146">
        <f t="shared" si="24"/>
        <v>13</v>
      </c>
      <c r="P98" s="143">
        <f t="shared" si="21"/>
        <v>-15</v>
      </c>
      <c r="Q98" s="61">
        <v>132</v>
      </c>
      <c r="R98" s="146">
        <f t="shared" si="25"/>
        <v>41</v>
      </c>
      <c r="S98" s="94">
        <v>125</v>
      </c>
      <c r="T98" s="146">
        <f t="shared" si="26"/>
        <v>-3</v>
      </c>
      <c r="U98" s="154">
        <f t="shared" si="22"/>
        <v>7</v>
      </c>
    </row>
    <row r="99" spans="1:21" x14ac:dyDescent="0.15">
      <c r="A99" s="90" t="s">
        <v>299</v>
      </c>
      <c r="B99" s="91">
        <v>24166</v>
      </c>
      <c r="C99" s="65">
        <f t="shared" si="20"/>
        <v>-16</v>
      </c>
      <c r="D99" s="69"/>
      <c r="E99" s="92">
        <v>24937</v>
      </c>
      <c r="F99" s="57">
        <f t="shared" si="17"/>
        <v>-11</v>
      </c>
      <c r="G99" s="94">
        <v>28058</v>
      </c>
      <c r="H99" s="61">
        <f t="shared" si="18"/>
        <v>-13</v>
      </c>
      <c r="I99" s="94">
        <v>52995</v>
      </c>
      <c r="J99" s="65">
        <f t="shared" si="19"/>
        <v>-24</v>
      </c>
      <c r="K99" s="6"/>
      <c r="L99" s="92">
        <v>41</v>
      </c>
      <c r="M99" s="146">
        <f t="shared" si="23"/>
        <v>-4</v>
      </c>
      <c r="N99" s="57">
        <v>49</v>
      </c>
      <c r="O99" s="146">
        <f t="shared" si="24"/>
        <v>-11</v>
      </c>
      <c r="P99" s="143">
        <f t="shared" si="21"/>
        <v>-8</v>
      </c>
      <c r="Q99" s="61">
        <v>135</v>
      </c>
      <c r="R99" s="146">
        <f t="shared" si="25"/>
        <v>3</v>
      </c>
      <c r="S99" s="94">
        <v>151</v>
      </c>
      <c r="T99" s="146">
        <f t="shared" si="26"/>
        <v>26</v>
      </c>
      <c r="U99" s="154">
        <f t="shared" si="22"/>
        <v>-16</v>
      </c>
    </row>
    <row r="100" spans="1:21" x14ac:dyDescent="0.15">
      <c r="A100" s="90" t="s">
        <v>300</v>
      </c>
      <c r="B100" s="91">
        <v>24154</v>
      </c>
      <c r="C100" s="65">
        <f t="shared" si="20"/>
        <v>-12</v>
      </c>
      <c r="D100" s="69"/>
      <c r="E100" s="92">
        <v>24908</v>
      </c>
      <c r="F100" s="57">
        <f t="shared" si="17"/>
        <v>-29</v>
      </c>
      <c r="G100" s="94">
        <v>28015</v>
      </c>
      <c r="H100" s="61">
        <f t="shared" si="18"/>
        <v>-43</v>
      </c>
      <c r="I100" s="94">
        <v>52923</v>
      </c>
      <c r="J100" s="65">
        <f t="shared" si="19"/>
        <v>-72</v>
      </c>
      <c r="K100" s="6"/>
      <c r="L100" s="92">
        <v>28</v>
      </c>
      <c r="M100" s="146">
        <f t="shared" si="23"/>
        <v>-13</v>
      </c>
      <c r="N100" s="57">
        <v>55</v>
      </c>
      <c r="O100" s="146">
        <f t="shared" si="24"/>
        <v>6</v>
      </c>
      <c r="P100" s="143">
        <f t="shared" si="21"/>
        <v>-27</v>
      </c>
      <c r="Q100" s="61">
        <v>102</v>
      </c>
      <c r="R100" s="146">
        <f t="shared" si="25"/>
        <v>-33</v>
      </c>
      <c r="S100" s="94">
        <v>147</v>
      </c>
      <c r="T100" s="146">
        <f t="shared" si="26"/>
        <v>-4</v>
      </c>
      <c r="U100" s="154">
        <f t="shared" si="22"/>
        <v>-45</v>
      </c>
    </row>
    <row r="101" spans="1:21" x14ac:dyDescent="0.15">
      <c r="A101" s="90" t="s">
        <v>301</v>
      </c>
      <c r="B101" s="91">
        <v>24162</v>
      </c>
      <c r="C101" s="65">
        <f t="shared" si="20"/>
        <v>8</v>
      </c>
      <c r="D101" s="69"/>
      <c r="E101" s="92">
        <v>24915</v>
      </c>
      <c r="F101" s="57">
        <f t="shared" si="17"/>
        <v>7</v>
      </c>
      <c r="G101" s="94">
        <v>27971</v>
      </c>
      <c r="H101" s="61">
        <f t="shared" si="18"/>
        <v>-44</v>
      </c>
      <c r="I101" s="94">
        <v>52886</v>
      </c>
      <c r="J101" s="65">
        <f t="shared" si="19"/>
        <v>-37</v>
      </c>
      <c r="K101" s="6"/>
      <c r="L101" s="92">
        <v>31</v>
      </c>
      <c r="M101" s="146">
        <f t="shared" si="23"/>
        <v>3</v>
      </c>
      <c r="N101" s="57">
        <v>67</v>
      </c>
      <c r="O101" s="146">
        <f t="shared" si="24"/>
        <v>12</v>
      </c>
      <c r="P101" s="143">
        <f t="shared" si="21"/>
        <v>-36</v>
      </c>
      <c r="Q101" s="61">
        <v>145</v>
      </c>
      <c r="R101" s="146">
        <f t="shared" si="25"/>
        <v>43</v>
      </c>
      <c r="S101" s="94">
        <v>146</v>
      </c>
      <c r="T101" s="146">
        <f t="shared" si="26"/>
        <v>-1</v>
      </c>
      <c r="U101" s="154">
        <f t="shared" si="22"/>
        <v>-1</v>
      </c>
    </row>
    <row r="102" spans="1:21" x14ac:dyDescent="0.15">
      <c r="A102" s="90" t="s">
        <v>302</v>
      </c>
      <c r="B102" s="91">
        <v>24177</v>
      </c>
      <c r="C102" s="65">
        <f t="shared" si="20"/>
        <v>15</v>
      </c>
      <c r="D102" s="69"/>
      <c r="E102" s="92">
        <v>24904</v>
      </c>
      <c r="F102" s="57">
        <f t="shared" si="17"/>
        <v>-11</v>
      </c>
      <c r="G102" s="94">
        <v>27954</v>
      </c>
      <c r="H102" s="61">
        <f t="shared" si="18"/>
        <v>-17</v>
      </c>
      <c r="I102" s="94">
        <v>52858</v>
      </c>
      <c r="J102" s="65">
        <f t="shared" si="19"/>
        <v>-28</v>
      </c>
      <c r="K102" s="6"/>
      <c r="L102" s="92">
        <v>35</v>
      </c>
      <c r="M102" s="146">
        <f t="shared" si="23"/>
        <v>4</v>
      </c>
      <c r="N102" s="57">
        <v>71</v>
      </c>
      <c r="O102" s="146">
        <f t="shared" si="24"/>
        <v>4</v>
      </c>
      <c r="P102" s="143">
        <f t="shared" si="21"/>
        <v>-36</v>
      </c>
      <c r="Q102" s="61">
        <v>131</v>
      </c>
      <c r="R102" s="146">
        <f t="shared" si="25"/>
        <v>-14</v>
      </c>
      <c r="S102" s="94">
        <v>123</v>
      </c>
      <c r="T102" s="146">
        <f t="shared" si="26"/>
        <v>-23</v>
      </c>
      <c r="U102" s="154">
        <f t="shared" si="22"/>
        <v>8</v>
      </c>
    </row>
    <row r="103" spans="1:21" ht="14.25" thickBot="1" x14ac:dyDescent="0.2">
      <c r="A103" s="44" t="s">
        <v>303</v>
      </c>
      <c r="B103" s="49">
        <v>24178</v>
      </c>
      <c r="C103" s="67">
        <f t="shared" si="20"/>
        <v>1</v>
      </c>
      <c r="D103" s="69"/>
      <c r="E103" s="45">
        <v>24891</v>
      </c>
      <c r="F103" s="59">
        <f t="shared" si="17"/>
        <v>-13</v>
      </c>
      <c r="G103" s="46">
        <v>27931</v>
      </c>
      <c r="H103" s="63">
        <f t="shared" si="18"/>
        <v>-23</v>
      </c>
      <c r="I103" s="46">
        <v>52822</v>
      </c>
      <c r="J103" s="67">
        <f t="shared" si="19"/>
        <v>-36</v>
      </c>
      <c r="K103" s="6"/>
      <c r="L103" s="45">
        <v>33</v>
      </c>
      <c r="M103" s="140">
        <f t="shared" si="23"/>
        <v>-2</v>
      </c>
      <c r="N103" s="59">
        <v>62</v>
      </c>
      <c r="O103" s="140">
        <f t="shared" si="24"/>
        <v>-9</v>
      </c>
      <c r="P103" s="139">
        <f t="shared" si="21"/>
        <v>-29</v>
      </c>
      <c r="Q103" s="63">
        <v>110</v>
      </c>
      <c r="R103" s="140">
        <f t="shared" si="25"/>
        <v>-21</v>
      </c>
      <c r="S103" s="46">
        <v>117</v>
      </c>
      <c r="T103" s="140">
        <f t="shared" si="26"/>
        <v>-6</v>
      </c>
      <c r="U103" s="150">
        <f t="shared" si="22"/>
        <v>-7</v>
      </c>
    </row>
    <row r="104" spans="1:21" x14ac:dyDescent="0.15">
      <c r="A104" s="98" t="s">
        <v>304</v>
      </c>
      <c r="B104" s="103">
        <v>24166</v>
      </c>
      <c r="C104" s="64">
        <f t="shared" si="20"/>
        <v>-12</v>
      </c>
      <c r="D104" s="96"/>
      <c r="E104" s="104">
        <v>24883</v>
      </c>
      <c r="F104" s="56">
        <f t="shared" si="17"/>
        <v>-8</v>
      </c>
      <c r="G104" s="100">
        <v>27909</v>
      </c>
      <c r="H104" s="60">
        <f t="shared" si="18"/>
        <v>-22</v>
      </c>
      <c r="I104" s="100">
        <v>52792</v>
      </c>
      <c r="J104" s="64">
        <f t="shared" si="19"/>
        <v>-30</v>
      </c>
      <c r="K104" s="6"/>
      <c r="L104" s="104">
        <v>35</v>
      </c>
      <c r="M104" s="144">
        <f t="shared" si="23"/>
        <v>2</v>
      </c>
      <c r="N104" s="56">
        <v>90</v>
      </c>
      <c r="O104" s="144">
        <f t="shared" si="24"/>
        <v>28</v>
      </c>
      <c r="P104" s="148">
        <f t="shared" si="21"/>
        <v>-55</v>
      </c>
      <c r="Q104" s="60">
        <v>145</v>
      </c>
      <c r="R104" s="144">
        <f t="shared" si="25"/>
        <v>35</v>
      </c>
      <c r="S104" s="100">
        <v>120</v>
      </c>
      <c r="T104" s="144">
        <f t="shared" si="26"/>
        <v>3</v>
      </c>
      <c r="U104" s="157">
        <f t="shared" si="22"/>
        <v>25</v>
      </c>
    </row>
    <row r="105" spans="1:21" x14ac:dyDescent="0.15">
      <c r="A105" s="90" t="s">
        <v>305</v>
      </c>
      <c r="B105" s="91">
        <v>24174</v>
      </c>
      <c r="C105" s="65">
        <f t="shared" si="20"/>
        <v>8</v>
      </c>
      <c r="D105" s="69"/>
      <c r="E105" s="92">
        <v>24889</v>
      </c>
      <c r="F105" s="57">
        <f t="shared" si="17"/>
        <v>6</v>
      </c>
      <c r="G105" s="94">
        <v>27868</v>
      </c>
      <c r="H105" s="61">
        <f t="shared" si="18"/>
        <v>-41</v>
      </c>
      <c r="I105" s="94">
        <v>52757</v>
      </c>
      <c r="J105" s="65">
        <f t="shared" si="19"/>
        <v>-35</v>
      </c>
      <c r="K105" s="6"/>
      <c r="L105" s="92">
        <v>27</v>
      </c>
      <c r="M105" s="146">
        <f t="shared" si="23"/>
        <v>-8</v>
      </c>
      <c r="N105" s="57">
        <v>53</v>
      </c>
      <c r="O105" s="146">
        <f t="shared" si="24"/>
        <v>-37</v>
      </c>
      <c r="P105" s="143">
        <f t="shared" si="21"/>
        <v>-26</v>
      </c>
      <c r="Q105" s="61">
        <v>136</v>
      </c>
      <c r="R105" s="146">
        <f t="shared" si="25"/>
        <v>-9</v>
      </c>
      <c r="S105" s="94">
        <v>145</v>
      </c>
      <c r="T105" s="146">
        <f t="shared" si="26"/>
        <v>25</v>
      </c>
      <c r="U105" s="154">
        <f t="shared" si="22"/>
        <v>-9</v>
      </c>
    </row>
    <row r="106" spans="1:21" x14ac:dyDescent="0.15">
      <c r="A106" s="90" t="s">
        <v>306</v>
      </c>
      <c r="B106" s="91">
        <v>24155</v>
      </c>
      <c r="C106" s="65">
        <f t="shared" si="20"/>
        <v>-19</v>
      </c>
      <c r="D106" s="69"/>
      <c r="E106" s="92">
        <v>24777</v>
      </c>
      <c r="F106" s="57">
        <f t="shared" si="17"/>
        <v>-112</v>
      </c>
      <c r="G106" s="94">
        <v>27748</v>
      </c>
      <c r="H106" s="61">
        <f t="shared" si="18"/>
        <v>-120</v>
      </c>
      <c r="I106" s="94">
        <v>52525</v>
      </c>
      <c r="J106" s="65">
        <f t="shared" si="19"/>
        <v>-232</v>
      </c>
      <c r="K106" s="6"/>
      <c r="L106" s="92">
        <v>27</v>
      </c>
      <c r="M106" s="146">
        <f t="shared" si="23"/>
        <v>0</v>
      </c>
      <c r="N106" s="57">
        <v>50</v>
      </c>
      <c r="O106" s="146">
        <f t="shared" si="24"/>
        <v>-3</v>
      </c>
      <c r="P106" s="143">
        <f t="shared" si="21"/>
        <v>-23</v>
      </c>
      <c r="Q106" s="61">
        <v>252</v>
      </c>
      <c r="R106" s="146">
        <f t="shared" si="25"/>
        <v>116</v>
      </c>
      <c r="S106" s="94">
        <v>461</v>
      </c>
      <c r="T106" s="146">
        <f t="shared" si="26"/>
        <v>316</v>
      </c>
      <c r="U106" s="154">
        <f t="shared" si="22"/>
        <v>-209</v>
      </c>
    </row>
    <row r="107" spans="1:21" x14ac:dyDescent="0.15">
      <c r="A107" s="90" t="s">
        <v>307</v>
      </c>
      <c r="B107" s="91">
        <v>24188</v>
      </c>
      <c r="C107" s="65">
        <f t="shared" si="20"/>
        <v>33</v>
      </c>
      <c r="D107" s="69"/>
      <c r="E107" s="92">
        <v>24806</v>
      </c>
      <c r="F107" s="57">
        <f t="shared" si="17"/>
        <v>29</v>
      </c>
      <c r="G107" s="94">
        <v>27722</v>
      </c>
      <c r="H107" s="61">
        <f t="shared" si="18"/>
        <v>-26</v>
      </c>
      <c r="I107" s="94">
        <f>SUM(E107+G107)</f>
        <v>52528</v>
      </c>
      <c r="J107" s="65">
        <f t="shared" si="19"/>
        <v>3</v>
      </c>
      <c r="L107" s="92">
        <v>24</v>
      </c>
      <c r="M107" s="146">
        <f t="shared" si="23"/>
        <v>-3</v>
      </c>
      <c r="N107" s="57">
        <v>58</v>
      </c>
      <c r="O107" s="146">
        <f t="shared" si="24"/>
        <v>8</v>
      </c>
      <c r="P107" s="143">
        <f t="shared" si="21"/>
        <v>-34</v>
      </c>
      <c r="Q107" s="61">
        <v>218</v>
      </c>
      <c r="R107" s="146">
        <f t="shared" si="25"/>
        <v>-34</v>
      </c>
      <c r="S107" s="94">
        <v>181</v>
      </c>
      <c r="T107" s="146">
        <f t="shared" si="26"/>
        <v>-280</v>
      </c>
      <c r="U107" s="154">
        <f t="shared" si="22"/>
        <v>37</v>
      </c>
    </row>
    <row r="108" spans="1:21" x14ac:dyDescent="0.15">
      <c r="A108" s="90" t="s">
        <v>333</v>
      </c>
      <c r="B108" s="91">
        <v>24197</v>
      </c>
      <c r="C108" s="65">
        <f t="shared" ref="C108:C116" si="27">SUM(B108-B107)</f>
        <v>9</v>
      </c>
      <c r="D108" s="69"/>
      <c r="E108" s="92">
        <v>24774</v>
      </c>
      <c r="F108" s="57">
        <f t="shared" ref="F108:F116" si="28">SUM(E108-E107)</f>
        <v>-32</v>
      </c>
      <c r="G108" s="94">
        <v>27694</v>
      </c>
      <c r="H108" s="61">
        <f t="shared" ref="H108:H116" si="29">SUM(G108-G107)</f>
        <v>-28</v>
      </c>
      <c r="I108" s="94">
        <f>SUM(E108+G108)</f>
        <v>52468</v>
      </c>
      <c r="J108" s="65">
        <f t="shared" ref="J108:J116" si="30">SUM(I108-I107)</f>
        <v>-60</v>
      </c>
      <c r="L108" s="92">
        <v>23</v>
      </c>
      <c r="M108" s="146">
        <f t="shared" si="23"/>
        <v>-1</v>
      </c>
      <c r="N108" s="57">
        <v>85</v>
      </c>
      <c r="O108" s="146">
        <f t="shared" si="24"/>
        <v>27</v>
      </c>
      <c r="P108" s="143">
        <f t="shared" si="21"/>
        <v>-62</v>
      </c>
      <c r="Q108" s="61">
        <v>137</v>
      </c>
      <c r="R108" s="146">
        <f t="shared" si="25"/>
        <v>-81</v>
      </c>
      <c r="S108" s="94">
        <v>135</v>
      </c>
      <c r="T108" s="146">
        <f t="shared" si="26"/>
        <v>-46</v>
      </c>
      <c r="U108" s="154">
        <f t="shared" si="22"/>
        <v>2</v>
      </c>
    </row>
    <row r="109" spans="1:21" x14ac:dyDescent="0.15">
      <c r="A109" s="90" t="s">
        <v>334</v>
      </c>
      <c r="B109" s="91">
        <v>24196</v>
      </c>
      <c r="C109" s="65">
        <f t="shared" si="27"/>
        <v>-1</v>
      </c>
      <c r="D109" s="69"/>
      <c r="E109" s="92">
        <v>24772</v>
      </c>
      <c r="F109" s="57">
        <f t="shared" si="28"/>
        <v>-2</v>
      </c>
      <c r="G109" s="94">
        <v>27673</v>
      </c>
      <c r="H109" s="61">
        <f t="shared" si="29"/>
        <v>-21</v>
      </c>
      <c r="I109" s="94">
        <f>SUM(E109+G109)</f>
        <v>52445</v>
      </c>
      <c r="J109" s="65">
        <f t="shared" si="30"/>
        <v>-23</v>
      </c>
      <c r="L109" s="92">
        <v>27</v>
      </c>
      <c r="M109" s="146">
        <f t="shared" si="23"/>
        <v>4</v>
      </c>
      <c r="N109" s="57">
        <v>44</v>
      </c>
      <c r="O109" s="146">
        <f t="shared" si="24"/>
        <v>-41</v>
      </c>
      <c r="P109" s="143">
        <f t="shared" si="21"/>
        <v>-17</v>
      </c>
      <c r="Q109" s="61">
        <v>120</v>
      </c>
      <c r="R109" s="146">
        <f t="shared" si="25"/>
        <v>-17</v>
      </c>
      <c r="S109" s="94">
        <v>126</v>
      </c>
      <c r="T109" s="146">
        <f t="shared" si="26"/>
        <v>-9</v>
      </c>
      <c r="U109" s="154">
        <f t="shared" si="22"/>
        <v>-6</v>
      </c>
    </row>
    <row r="110" spans="1:21" x14ac:dyDescent="0.15">
      <c r="A110" s="90" t="s">
        <v>336</v>
      </c>
      <c r="B110" s="91">
        <v>24185</v>
      </c>
      <c r="C110" s="65">
        <f t="shared" si="27"/>
        <v>-11</v>
      </c>
      <c r="D110" s="69"/>
      <c r="E110" s="92">
        <v>24735</v>
      </c>
      <c r="F110" s="57">
        <f t="shared" si="28"/>
        <v>-37</v>
      </c>
      <c r="G110" s="94">
        <v>27658</v>
      </c>
      <c r="H110" s="61">
        <f t="shared" si="29"/>
        <v>-15</v>
      </c>
      <c r="I110" s="94">
        <f>SUM(E110+G110)</f>
        <v>52393</v>
      </c>
      <c r="J110" s="65">
        <f t="shared" si="30"/>
        <v>-52</v>
      </c>
      <c r="L110" s="92">
        <v>25</v>
      </c>
      <c r="M110" s="146">
        <f t="shared" si="23"/>
        <v>-2</v>
      </c>
      <c r="N110" s="57">
        <v>41</v>
      </c>
      <c r="O110" s="146">
        <f t="shared" si="24"/>
        <v>-3</v>
      </c>
      <c r="P110" s="143">
        <f t="shared" si="21"/>
        <v>-16</v>
      </c>
      <c r="Q110" s="61">
        <v>134</v>
      </c>
      <c r="R110" s="146">
        <f t="shared" si="25"/>
        <v>14</v>
      </c>
      <c r="S110" s="94">
        <v>170</v>
      </c>
      <c r="T110" s="146">
        <f t="shared" si="26"/>
        <v>44</v>
      </c>
      <c r="U110" s="154">
        <f t="shared" si="22"/>
        <v>-36</v>
      </c>
    </row>
    <row r="111" spans="1:21" x14ac:dyDescent="0.15">
      <c r="A111" s="90" t="s">
        <v>337</v>
      </c>
      <c r="B111" s="91">
        <v>24146</v>
      </c>
      <c r="C111" s="65">
        <f t="shared" si="27"/>
        <v>-39</v>
      </c>
      <c r="D111" s="69"/>
      <c r="E111" s="92">
        <v>24694</v>
      </c>
      <c r="F111" s="57">
        <f t="shared" si="28"/>
        <v>-41</v>
      </c>
      <c r="G111" s="94">
        <v>27621</v>
      </c>
      <c r="H111" s="61">
        <f t="shared" si="29"/>
        <v>-37</v>
      </c>
      <c r="I111" s="94">
        <f>SUM(E111+G111)</f>
        <v>52315</v>
      </c>
      <c r="J111" s="65">
        <f t="shared" si="30"/>
        <v>-78</v>
      </c>
      <c r="L111" s="92">
        <v>29</v>
      </c>
      <c r="M111" s="146">
        <f t="shared" si="23"/>
        <v>4</v>
      </c>
      <c r="N111" s="57">
        <v>69</v>
      </c>
      <c r="O111" s="146">
        <f t="shared" si="24"/>
        <v>28</v>
      </c>
      <c r="P111" s="143">
        <f t="shared" si="21"/>
        <v>-40</v>
      </c>
      <c r="Q111" s="61">
        <v>108</v>
      </c>
      <c r="R111" s="146">
        <f t="shared" si="25"/>
        <v>-26</v>
      </c>
      <c r="S111" s="94">
        <v>146</v>
      </c>
      <c r="T111" s="146">
        <f t="shared" si="26"/>
        <v>-24</v>
      </c>
      <c r="U111" s="154">
        <f t="shared" si="22"/>
        <v>-38</v>
      </c>
    </row>
    <row r="112" spans="1:21" x14ac:dyDescent="0.15">
      <c r="A112" s="90" t="s">
        <v>338</v>
      </c>
      <c r="B112" s="91">
        <v>24170</v>
      </c>
      <c r="C112" s="65">
        <f t="shared" si="27"/>
        <v>24</v>
      </c>
      <c r="D112" s="69"/>
      <c r="E112" s="92">
        <v>24707</v>
      </c>
      <c r="F112" s="57">
        <f t="shared" si="28"/>
        <v>13</v>
      </c>
      <c r="G112" s="94">
        <v>27615</v>
      </c>
      <c r="H112" s="61">
        <f t="shared" si="29"/>
        <v>-6</v>
      </c>
      <c r="I112" s="94">
        <v>52322</v>
      </c>
      <c r="J112" s="65">
        <f t="shared" si="30"/>
        <v>7</v>
      </c>
      <c r="L112" s="92">
        <v>30</v>
      </c>
      <c r="M112" s="146">
        <f t="shared" si="23"/>
        <v>1</v>
      </c>
      <c r="N112" s="57">
        <v>50</v>
      </c>
      <c r="O112" s="146">
        <f t="shared" si="24"/>
        <v>-19</v>
      </c>
      <c r="P112" s="143">
        <f t="shared" si="21"/>
        <v>-20</v>
      </c>
      <c r="Q112" s="61">
        <v>125</v>
      </c>
      <c r="R112" s="146">
        <f t="shared" si="25"/>
        <v>17</v>
      </c>
      <c r="S112" s="94">
        <v>98</v>
      </c>
      <c r="T112" s="146">
        <f t="shared" si="26"/>
        <v>-48</v>
      </c>
      <c r="U112" s="154">
        <f t="shared" si="22"/>
        <v>27</v>
      </c>
    </row>
    <row r="113" spans="1:21" x14ac:dyDescent="0.15">
      <c r="A113" s="90" t="s">
        <v>339</v>
      </c>
      <c r="B113" s="91">
        <v>24175</v>
      </c>
      <c r="C113" s="65">
        <f t="shared" si="27"/>
        <v>5</v>
      </c>
      <c r="D113" s="69"/>
      <c r="E113" s="92">
        <v>24701</v>
      </c>
      <c r="F113" s="57">
        <f t="shared" si="28"/>
        <v>-6</v>
      </c>
      <c r="G113" s="94">
        <v>27575</v>
      </c>
      <c r="H113" s="61">
        <f t="shared" si="29"/>
        <v>-40</v>
      </c>
      <c r="I113" s="94">
        <v>52276</v>
      </c>
      <c r="J113" s="65">
        <f t="shared" si="30"/>
        <v>-46</v>
      </c>
      <c r="L113" s="92">
        <v>44</v>
      </c>
      <c r="M113" s="146">
        <f t="shared" si="23"/>
        <v>14</v>
      </c>
      <c r="N113" s="57">
        <v>65</v>
      </c>
      <c r="O113" s="146">
        <f t="shared" si="24"/>
        <v>15</v>
      </c>
      <c r="P113" s="143">
        <f t="shared" si="21"/>
        <v>-21</v>
      </c>
      <c r="Q113" s="61">
        <v>131</v>
      </c>
      <c r="R113" s="146">
        <f t="shared" si="25"/>
        <v>6</v>
      </c>
      <c r="S113" s="94">
        <v>156</v>
      </c>
      <c r="T113" s="146">
        <f t="shared" si="26"/>
        <v>58</v>
      </c>
      <c r="U113" s="154">
        <f t="shared" si="22"/>
        <v>-25</v>
      </c>
    </row>
    <row r="114" spans="1:21" x14ac:dyDescent="0.15">
      <c r="A114" s="90" t="s">
        <v>340</v>
      </c>
      <c r="B114" s="91">
        <v>24175</v>
      </c>
      <c r="C114" s="65">
        <f t="shared" si="27"/>
        <v>0</v>
      </c>
      <c r="D114" s="69"/>
      <c r="E114" s="92">
        <v>24704</v>
      </c>
      <c r="F114" s="57">
        <f t="shared" si="28"/>
        <v>3</v>
      </c>
      <c r="G114" s="94">
        <v>27554</v>
      </c>
      <c r="H114" s="61">
        <f t="shared" si="29"/>
        <v>-21</v>
      </c>
      <c r="I114" s="94">
        <v>52258</v>
      </c>
      <c r="J114" s="65">
        <f t="shared" si="30"/>
        <v>-18</v>
      </c>
      <c r="L114" s="92">
        <v>34</v>
      </c>
      <c r="M114" s="146">
        <f t="shared" si="23"/>
        <v>-10</v>
      </c>
      <c r="N114" s="57">
        <v>65</v>
      </c>
      <c r="O114" s="146">
        <f t="shared" si="24"/>
        <v>0</v>
      </c>
      <c r="P114" s="143">
        <f t="shared" si="21"/>
        <v>-31</v>
      </c>
      <c r="Q114" s="61">
        <v>134</v>
      </c>
      <c r="R114" s="146">
        <f t="shared" si="25"/>
        <v>3</v>
      </c>
      <c r="S114" s="94">
        <v>121</v>
      </c>
      <c r="T114" s="146">
        <f t="shared" si="26"/>
        <v>-35</v>
      </c>
      <c r="U114" s="154">
        <f t="shared" si="22"/>
        <v>13</v>
      </c>
    </row>
    <row r="115" spans="1:21" ht="14.25" thickBot="1" x14ac:dyDescent="0.2">
      <c r="A115" s="44" t="s">
        <v>341</v>
      </c>
      <c r="B115" s="45">
        <v>24201</v>
      </c>
      <c r="C115" s="67">
        <f t="shared" si="27"/>
        <v>26</v>
      </c>
      <c r="D115" s="96"/>
      <c r="E115" s="45">
        <v>24696</v>
      </c>
      <c r="F115" s="59">
        <f t="shared" si="28"/>
        <v>-8</v>
      </c>
      <c r="G115" s="46">
        <v>27546</v>
      </c>
      <c r="H115" s="63">
        <f t="shared" si="29"/>
        <v>-8</v>
      </c>
      <c r="I115" s="46">
        <v>52242</v>
      </c>
      <c r="J115" s="67">
        <f t="shared" si="30"/>
        <v>-16</v>
      </c>
      <c r="L115" s="45">
        <v>23</v>
      </c>
      <c r="M115" s="140">
        <f t="shared" si="23"/>
        <v>-11</v>
      </c>
      <c r="N115" s="59">
        <v>71</v>
      </c>
      <c r="O115" s="140">
        <f t="shared" si="24"/>
        <v>6</v>
      </c>
      <c r="P115" s="139">
        <f t="shared" si="21"/>
        <v>-48</v>
      </c>
      <c r="Q115" s="63">
        <v>131</v>
      </c>
      <c r="R115" s="140">
        <f t="shared" si="25"/>
        <v>-3</v>
      </c>
      <c r="S115" s="46">
        <v>99</v>
      </c>
      <c r="T115" s="140">
        <f t="shared" si="26"/>
        <v>-22</v>
      </c>
      <c r="U115" s="150">
        <f t="shared" si="22"/>
        <v>32</v>
      </c>
    </row>
    <row r="116" spans="1:21" x14ac:dyDescent="0.15">
      <c r="A116" s="116" t="s">
        <v>342</v>
      </c>
      <c r="B116" s="128">
        <v>24186</v>
      </c>
      <c r="C116" s="117">
        <f t="shared" si="27"/>
        <v>-15</v>
      </c>
      <c r="D116" s="69"/>
      <c r="E116" s="99">
        <v>24679</v>
      </c>
      <c r="F116" s="58">
        <f t="shared" si="28"/>
        <v>-17</v>
      </c>
      <c r="G116" s="128">
        <v>27512</v>
      </c>
      <c r="H116" s="62">
        <f t="shared" si="29"/>
        <v>-34</v>
      </c>
      <c r="I116" s="128">
        <v>52191</v>
      </c>
      <c r="J116" s="66">
        <f t="shared" si="30"/>
        <v>-51</v>
      </c>
      <c r="K116" s="6"/>
      <c r="L116" s="99">
        <v>31</v>
      </c>
      <c r="M116" s="136">
        <f t="shared" si="23"/>
        <v>8</v>
      </c>
      <c r="N116" s="58">
        <v>81</v>
      </c>
      <c r="O116" s="136">
        <f t="shared" si="24"/>
        <v>10</v>
      </c>
      <c r="P116" s="135">
        <f t="shared" si="21"/>
        <v>-50</v>
      </c>
      <c r="Q116" s="62">
        <v>125</v>
      </c>
      <c r="R116" s="136">
        <f t="shared" si="25"/>
        <v>-6</v>
      </c>
      <c r="S116" s="128">
        <v>126</v>
      </c>
      <c r="T116" s="136">
        <f t="shared" si="26"/>
        <v>27</v>
      </c>
      <c r="U116" s="155">
        <f t="shared" si="22"/>
        <v>-1</v>
      </c>
    </row>
    <row r="117" spans="1:21" x14ac:dyDescent="0.15">
      <c r="A117" s="41" t="s">
        <v>343</v>
      </c>
      <c r="B117" s="35">
        <v>24176</v>
      </c>
      <c r="C117" s="65">
        <f t="shared" ref="C117:C122" si="31">SUM(B117-B116)</f>
        <v>-10</v>
      </c>
      <c r="D117" s="69"/>
      <c r="E117" s="37">
        <v>24658</v>
      </c>
      <c r="F117" s="56">
        <f t="shared" ref="F117:F122" si="32">SUM(E117-E116)</f>
        <v>-21</v>
      </c>
      <c r="G117" s="36">
        <v>27477</v>
      </c>
      <c r="H117" s="60">
        <f t="shared" ref="H117:H122" si="33">SUM(G117-G116)</f>
        <v>-35</v>
      </c>
      <c r="I117" s="36">
        <v>52135</v>
      </c>
      <c r="J117" s="65">
        <f t="shared" ref="J117:J122" si="34">SUM(I117-I116)</f>
        <v>-56</v>
      </c>
      <c r="K117" s="6"/>
      <c r="L117" s="37">
        <v>30</v>
      </c>
      <c r="M117" s="142">
        <f t="shared" si="23"/>
        <v>-1</v>
      </c>
      <c r="N117" s="56">
        <v>62</v>
      </c>
      <c r="O117" s="142">
        <f t="shared" si="24"/>
        <v>-19</v>
      </c>
      <c r="P117" s="137">
        <f t="shared" si="21"/>
        <v>-32</v>
      </c>
      <c r="Q117" s="60">
        <v>113</v>
      </c>
      <c r="R117" s="142">
        <f t="shared" si="25"/>
        <v>-12</v>
      </c>
      <c r="S117" s="36">
        <v>137</v>
      </c>
      <c r="T117" s="142">
        <f t="shared" si="26"/>
        <v>11</v>
      </c>
      <c r="U117" s="152">
        <f t="shared" si="22"/>
        <v>-24</v>
      </c>
    </row>
    <row r="118" spans="1:21" x14ac:dyDescent="0.15">
      <c r="A118" s="41" t="s">
        <v>344</v>
      </c>
      <c r="B118" s="35">
        <v>24156</v>
      </c>
      <c r="C118" s="65">
        <f t="shared" si="31"/>
        <v>-20</v>
      </c>
      <c r="D118" s="69"/>
      <c r="E118" s="37">
        <v>24544</v>
      </c>
      <c r="F118" s="56">
        <f t="shared" si="32"/>
        <v>-114</v>
      </c>
      <c r="G118" s="36">
        <v>27366</v>
      </c>
      <c r="H118" s="60">
        <f t="shared" si="33"/>
        <v>-111</v>
      </c>
      <c r="I118" s="36">
        <v>51910</v>
      </c>
      <c r="J118" s="64">
        <f t="shared" si="34"/>
        <v>-225</v>
      </c>
      <c r="K118" s="6"/>
      <c r="L118" s="37">
        <v>20</v>
      </c>
      <c r="M118" s="142">
        <f t="shared" si="23"/>
        <v>-10</v>
      </c>
      <c r="N118" s="56">
        <v>50</v>
      </c>
      <c r="O118" s="142">
        <f t="shared" si="24"/>
        <v>-12</v>
      </c>
      <c r="P118" s="137">
        <f t="shared" si="21"/>
        <v>-30</v>
      </c>
      <c r="Q118" s="60">
        <v>286</v>
      </c>
      <c r="R118" s="142">
        <f t="shared" si="25"/>
        <v>173</v>
      </c>
      <c r="S118" s="36">
        <v>481</v>
      </c>
      <c r="T118" s="142">
        <f t="shared" si="26"/>
        <v>344</v>
      </c>
      <c r="U118" s="152">
        <f t="shared" si="22"/>
        <v>-195</v>
      </c>
    </row>
    <row r="119" spans="1:21" x14ac:dyDescent="0.15">
      <c r="A119" s="41" t="s">
        <v>345</v>
      </c>
      <c r="B119" s="35">
        <v>24220</v>
      </c>
      <c r="C119" s="65">
        <f t="shared" si="31"/>
        <v>64</v>
      </c>
      <c r="D119" s="69"/>
      <c r="E119" s="37">
        <v>24550</v>
      </c>
      <c r="F119" s="56">
        <f t="shared" si="32"/>
        <v>6</v>
      </c>
      <c r="G119" s="36">
        <v>27401</v>
      </c>
      <c r="H119" s="60">
        <f t="shared" si="33"/>
        <v>35</v>
      </c>
      <c r="I119" s="36">
        <v>51951</v>
      </c>
      <c r="J119" s="64">
        <f t="shared" si="34"/>
        <v>41</v>
      </c>
      <c r="K119" s="6"/>
      <c r="L119" s="37">
        <v>33</v>
      </c>
      <c r="M119" s="142">
        <f t="shared" si="23"/>
        <v>13</v>
      </c>
      <c r="N119" s="56">
        <v>48</v>
      </c>
      <c r="O119" s="142">
        <f t="shared" si="24"/>
        <v>-2</v>
      </c>
      <c r="P119" s="137">
        <f t="shared" si="21"/>
        <v>-15</v>
      </c>
      <c r="Q119" s="57">
        <v>217</v>
      </c>
      <c r="R119" s="142">
        <f t="shared" si="25"/>
        <v>-69</v>
      </c>
      <c r="S119" s="36">
        <v>161</v>
      </c>
      <c r="T119" s="142">
        <f t="shared" si="26"/>
        <v>-320</v>
      </c>
      <c r="U119" s="152">
        <f t="shared" si="22"/>
        <v>56</v>
      </c>
    </row>
    <row r="120" spans="1:21" x14ac:dyDescent="0.15">
      <c r="A120" s="41" t="s">
        <v>347</v>
      </c>
      <c r="B120" s="35">
        <v>24220</v>
      </c>
      <c r="C120" s="65">
        <f t="shared" si="31"/>
        <v>0</v>
      </c>
      <c r="D120" s="69"/>
      <c r="E120" s="37">
        <v>24535</v>
      </c>
      <c r="F120" s="56">
        <f t="shared" si="32"/>
        <v>-15</v>
      </c>
      <c r="G120" s="36">
        <v>27380</v>
      </c>
      <c r="H120" s="60">
        <f t="shared" si="33"/>
        <v>-21</v>
      </c>
      <c r="I120" s="36">
        <v>51915</v>
      </c>
      <c r="J120" s="64">
        <f t="shared" si="34"/>
        <v>-36</v>
      </c>
      <c r="K120" s="6"/>
      <c r="L120" s="37">
        <v>24</v>
      </c>
      <c r="M120" s="60">
        <f t="shared" ref="M120:M126" si="35">SUM(L120-L119)</f>
        <v>-9</v>
      </c>
      <c r="N120" s="56">
        <v>53</v>
      </c>
      <c r="O120" s="60">
        <f t="shared" ref="O120:O126" si="36">SUM(N120-N119)</f>
        <v>5</v>
      </c>
      <c r="P120" s="137">
        <f t="shared" ref="P120:P125" si="37">L120-N120</f>
        <v>-29</v>
      </c>
      <c r="Q120" s="57">
        <v>92</v>
      </c>
      <c r="R120" s="60">
        <f t="shared" ref="R120:R126" si="38">SUM(Q120-Q119)</f>
        <v>-125</v>
      </c>
      <c r="S120" s="36">
        <v>99</v>
      </c>
      <c r="T120" s="60">
        <f t="shared" ref="T120:T126" si="39">SUM(S120-S119)</f>
        <v>-62</v>
      </c>
      <c r="U120" s="153">
        <f t="shared" ref="U120:U125" si="40">Q120-S120</f>
        <v>-7</v>
      </c>
    </row>
    <row r="121" spans="1:21" x14ac:dyDescent="0.15">
      <c r="A121" s="41" t="s">
        <v>362</v>
      </c>
      <c r="B121" s="35">
        <v>24244</v>
      </c>
      <c r="C121" s="65">
        <f t="shared" si="31"/>
        <v>24</v>
      </c>
      <c r="D121" s="69"/>
      <c r="E121" s="37">
        <v>24536</v>
      </c>
      <c r="F121" s="56">
        <f t="shared" si="32"/>
        <v>1</v>
      </c>
      <c r="G121" s="36">
        <v>27361</v>
      </c>
      <c r="H121" s="60">
        <f t="shared" si="33"/>
        <v>-19</v>
      </c>
      <c r="I121" s="36">
        <v>51897</v>
      </c>
      <c r="J121" s="64">
        <f t="shared" si="34"/>
        <v>-18</v>
      </c>
      <c r="K121" s="6"/>
      <c r="L121" s="37">
        <v>26</v>
      </c>
      <c r="M121" s="60">
        <f t="shared" si="35"/>
        <v>2</v>
      </c>
      <c r="N121" s="56">
        <v>57</v>
      </c>
      <c r="O121" s="60">
        <f t="shared" si="36"/>
        <v>4</v>
      </c>
      <c r="P121" s="137">
        <f t="shared" si="37"/>
        <v>-31</v>
      </c>
      <c r="Q121" s="57">
        <v>123</v>
      </c>
      <c r="R121" s="60">
        <f t="shared" si="38"/>
        <v>31</v>
      </c>
      <c r="S121" s="36">
        <v>110</v>
      </c>
      <c r="T121" s="60">
        <f t="shared" si="39"/>
        <v>11</v>
      </c>
      <c r="U121" s="153">
        <f t="shared" si="40"/>
        <v>13</v>
      </c>
    </row>
    <row r="122" spans="1:21" x14ac:dyDescent="0.15">
      <c r="A122" s="41" t="s">
        <v>363</v>
      </c>
      <c r="B122" s="35">
        <v>24230</v>
      </c>
      <c r="C122" s="65">
        <f t="shared" si="31"/>
        <v>-14</v>
      </c>
      <c r="D122" s="69"/>
      <c r="E122" s="37">
        <v>24523</v>
      </c>
      <c r="F122" s="56">
        <f t="shared" si="32"/>
        <v>-13</v>
      </c>
      <c r="G122" s="36">
        <v>27316</v>
      </c>
      <c r="H122" s="60">
        <f t="shared" si="33"/>
        <v>-45</v>
      </c>
      <c r="I122" s="36">
        <v>51839</v>
      </c>
      <c r="J122" s="64">
        <f t="shared" si="34"/>
        <v>-58</v>
      </c>
      <c r="K122" s="6"/>
      <c r="L122" s="37">
        <v>28</v>
      </c>
      <c r="M122" s="60">
        <f t="shared" si="35"/>
        <v>2</v>
      </c>
      <c r="N122" s="56">
        <v>57</v>
      </c>
      <c r="O122" s="60">
        <f t="shared" si="36"/>
        <v>0</v>
      </c>
      <c r="P122" s="137">
        <f t="shared" si="37"/>
        <v>-29</v>
      </c>
      <c r="Q122" s="57">
        <v>86</v>
      </c>
      <c r="R122" s="60">
        <f t="shared" si="38"/>
        <v>-37</v>
      </c>
      <c r="S122" s="36">
        <v>115</v>
      </c>
      <c r="T122" s="60">
        <f t="shared" si="39"/>
        <v>5</v>
      </c>
      <c r="U122" s="153">
        <f t="shared" si="40"/>
        <v>-29</v>
      </c>
    </row>
    <row r="123" spans="1:21" x14ac:dyDescent="0.15">
      <c r="A123" s="41" t="s">
        <v>364</v>
      </c>
      <c r="B123" s="35">
        <v>24207</v>
      </c>
      <c r="C123" s="65">
        <f t="shared" ref="C123:C128" si="41">SUM(B123-B122)</f>
        <v>-23</v>
      </c>
      <c r="D123" s="69"/>
      <c r="E123" s="37">
        <v>24506</v>
      </c>
      <c r="F123" s="56">
        <f t="shared" ref="F123:F128" si="42">SUM(E123-E122)</f>
        <v>-17</v>
      </c>
      <c r="G123" s="36">
        <v>27296</v>
      </c>
      <c r="H123" s="60">
        <f t="shared" ref="H123:H128" si="43">SUM(G123-G122)</f>
        <v>-20</v>
      </c>
      <c r="I123" s="36">
        <v>51802</v>
      </c>
      <c r="J123" s="64">
        <f t="shared" ref="J123:J128" si="44">SUM(I123-I122)</f>
        <v>-37</v>
      </c>
      <c r="K123" s="6"/>
      <c r="L123" s="37">
        <v>31</v>
      </c>
      <c r="M123" s="60">
        <f t="shared" si="35"/>
        <v>3</v>
      </c>
      <c r="N123" s="56">
        <v>60</v>
      </c>
      <c r="O123" s="60">
        <f t="shared" si="36"/>
        <v>3</v>
      </c>
      <c r="P123" s="137">
        <f t="shared" si="37"/>
        <v>-29</v>
      </c>
      <c r="Q123" s="57">
        <v>86</v>
      </c>
      <c r="R123" s="60">
        <f t="shared" si="38"/>
        <v>0</v>
      </c>
      <c r="S123" s="36">
        <v>94</v>
      </c>
      <c r="T123" s="60">
        <f t="shared" si="39"/>
        <v>-21</v>
      </c>
      <c r="U123" s="153">
        <f t="shared" si="40"/>
        <v>-8</v>
      </c>
    </row>
    <row r="124" spans="1:21" x14ac:dyDescent="0.15">
      <c r="A124" s="41" t="s">
        <v>365</v>
      </c>
      <c r="B124" s="35">
        <v>24241</v>
      </c>
      <c r="C124" s="65">
        <f t="shared" si="41"/>
        <v>34</v>
      </c>
      <c r="D124" s="69"/>
      <c r="E124" s="37">
        <v>24517</v>
      </c>
      <c r="F124" s="56">
        <f t="shared" si="42"/>
        <v>11</v>
      </c>
      <c r="G124" s="36">
        <v>27276</v>
      </c>
      <c r="H124" s="60">
        <f t="shared" si="43"/>
        <v>-20</v>
      </c>
      <c r="I124" s="36">
        <v>51793</v>
      </c>
      <c r="J124" s="64">
        <f t="shared" si="44"/>
        <v>-9</v>
      </c>
      <c r="K124" s="6"/>
      <c r="L124" s="37">
        <v>23</v>
      </c>
      <c r="M124" s="60">
        <f t="shared" si="35"/>
        <v>-8</v>
      </c>
      <c r="N124" s="56">
        <v>61</v>
      </c>
      <c r="O124" s="60">
        <f t="shared" si="36"/>
        <v>1</v>
      </c>
      <c r="P124" s="137">
        <f t="shared" si="37"/>
        <v>-38</v>
      </c>
      <c r="Q124" s="57">
        <v>105</v>
      </c>
      <c r="R124" s="60">
        <f t="shared" si="38"/>
        <v>19</v>
      </c>
      <c r="S124" s="36">
        <v>76</v>
      </c>
      <c r="T124" s="60">
        <f t="shared" si="39"/>
        <v>-18</v>
      </c>
      <c r="U124" s="153">
        <f t="shared" si="40"/>
        <v>29</v>
      </c>
    </row>
    <row r="125" spans="1:21" x14ac:dyDescent="0.15">
      <c r="A125" s="41" t="s">
        <v>366</v>
      </c>
      <c r="B125" s="35">
        <v>24230</v>
      </c>
      <c r="C125" s="65">
        <f t="shared" si="41"/>
        <v>-11</v>
      </c>
      <c r="D125" s="69"/>
      <c r="E125" s="37">
        <v>24492</v>
      </c>
      <c r="F125" s="56">
        <f t="shared" si="42"/>
        <v>-25</v>
      </c>
      <c r="G125" s="36">
        <v>27259</v>
      </c>
      <c r="H125" s="60">
        <f t="shared" si="43"/>
        <v>-17</v>
      </c>
      <c r="I125" s="36">
        <v>51751</v>
      </c>
      <c r="J125" s="64">
        <f t="shared" si="44"/>
        <v>-42</v>
      </c>
      <c r="K125" s="6"/>
      <c r="L125" s="37">
        <v>31</v>
      </c>
      <c r="M125" s="60">
        <f t="shared" si="35"/>
        <v>8</v>
      </c>
      <c r="N125" s="56">
        <v>48</v>
      </c>
      <c r="O125" s="60">
        <f t="shared" si="36"/>
        <v>-13</v>
      </c>
      <c r="P125" s="137">
        <f t="shared" si="37"/>
        <v>-17</v>
      </c>
      <c r="Q125" s="57">
        <v>105</v>
      </c>
      <c r="R125" s="60">
        <f t="shared" si="38"/>
        <v>0</v>
      </c>
      <c r="S125" s="36">
        <v>130</v>
      </c>
      <c r="T125" s="60">
        <f t="shared" si="39"/>
        <v>54</v>
      </c>
      <c r="U125" s="153">
        <f t="shared" si="40"/>
        <v>-25</v>
      </c>
    </row>
    <row r="126" spans="1:21" x14ac:dyDescent="0.15">
      <c r="A126" s="41" t="s">
        <v>367</v>
      </c>
      <c r="B126" s="35">
        <v>24212</v>
      </c>
      <c r="C126" s="65">
        <f t="shared" si="41"/>
        <v>-18</v>
      </c>
      <c r="D126" s="69"/>
      <c r="E126" s="37">
        <v>24460</v>
      </c>
      <c r="F126" s="56">
        <f t="shared" si="42"/>
        <v>-32</v>
      </c>
      <c r="G126" s="36">
        <v>27233</v>
      </c>
      <c r="H126" s="60">
        <f t="shared" si="43"/>
        <v>-26</v>
      </c>
      <c r="I126" s="36">
        <v>51693</v>
      </c>
      <c r="J126" s="64">
        <f t="shared" si="44"/>
        <v>-58</v>
      </c>
      <c r="K126" s="6"/>
      <c r="L126" s="37">
        <v>27</v>
      </c>
      <c r="M126" s="60">
        <f t="shared" si="35"/>
        <v>-4</v>
      </c>
      <c r="N126" s="56">
        <v>82</v>
      </c>
      <c r="O126" s="60">
        <f t="shared" si="36"/>
        <v>34</v>
      </c>
      <c r="P126" s="137">
        <f t="shared" ref="P126:P131" si="45">L126-N126</f>
        <v>-55</v>
      </c>
      <c r="Q126" s="57">
        <v>97</v>
      </c>
      <c r="R126" s="60">
        <f t="shared" si="38"/>
        <v>-8</v>
      </c>
      <c r="S126" s="36">
        <v>100</v>
      </c>
      <c r="T126" s="60">
        <f t="shared" si="39"/>
        <v>-30</v>
      </c>
      <c r="U126" s="153">
        <f t="shared" ref="U126:U131" si="46">Q126-S126</f>
        <v>-3</v>
      </c>
    </row>
    <row r="127" spans="1:21" ht="14.25" thickBot="1" x14ac:dyDescent="0.2">
      <c r="A127" s="90" t="s">
        <v>368</v>
      </c>
      <c r="B127" s="91">
        <v>24194</v>
      </c>
      <c r="C127" s="102">
        <f t="shared" si="41"/>
        <v>-18</v>
      </c>
      <c r="D127" s="69"/>
      <c r="E127" s="92">
        <v>24425</v>
      </c>
      <c r="F127" s="180">
        <f t="shared" si="42"/>
        <v>-35</v>
      </c>
      <c r="G127" s="94">
        <v>27216</v>
      </c>
      <c r="H127" s="180">
        <f t="shared" si="43"/>
        <v>-17</v>
      </c>
      <c r="I127" s="94">
        <v>51641</v>
      </c>
      <c r="J127" s="102">
        <f t="shared" si="44"/>
        <v>-52</v>
      </c>
      <c r="K127" s="6"/>
      <c r="L127" s="92">
        <v>32</v>
      </c>
      <c r="M127" s="185">
        <f t="shared" ref="M127:M132" si="47">SUM(L127-L126)</f>
        <v>5</v>
      </c>
      <c r="N127" s="180">
        <v>61</v>
      </c>
      <c r="O127" s="180">
        <f t="shared" ref="O127:O132" si="48">SUM(N127-N126)</f>
        <v>-21</v>
      </c>
      <c r="P127" s="143">
        <f t="shared" si="45"/>
        <v>-29</v>
      </c>
      <c r="Q127" s="180">
        <v>106</v>
      </c>
      <c r="R127" s="180">
        <f t="shared" ref="R127:R132" si="49">SUM(Q127-Q126)</f>
        <v>9</v>
      </c>
      <c r="S127" s="94">
        <v>129</v>
      </c>
      <c r="T127" s="180">
        <f t="shared" ref="T127:T132" si="50">SUM(S127-S126)</f>
        <v>29</v>
      </c>
      <c r="U127" s="154">
        <f t="shared" si="46"/>
        <v>-23</v>
      </c>
    </row>
    <row r="128" spans="1:21" x14ac:dyDescent="0.15">
      <c r="A128" s="105" t="s">
        <v>369</v>
      </c>
      <c r="B128" s="99">
        <v>24205</v>
      </c>
      <c r="C128" s="66">
        <f t="shared" si="41"/>
        <v>11</v>
      </c>
      <c r="D128" s="186"/>
      <c r="E128" s="99">
        <v>24429</v>
      </c>
      <c r="F128" s="58">
        <f t="shared" si="42"/>
        <v>4</v>
      </c>
      <c r="G128" s="128">
        <v>27183</v>
      </c>
      <c r="H128" s="58">
        <f t="shared" si="43"/>
        <v>-33</v>
      </c>
      <c r="I128" s="128">
        <v>51612</v>
      </c>
      <c r="J128" s="66">
        <f t="shared" si="44"/>
        <v>-29</v>
      </c>
      <c r="K128" s="187"/>
      <c r="L128" s="99">
        <v>26</v>
      </c>
      <c r="M128" s="62">
        <f t="shared" si="47"/>
        <v>-6</v>
      </c>
      <c r="N128" s="58">
        <v>80</v>
      </c>
      <c r="O128" s="58">
        <f t="shared" si="48"/>
        <v>19</v>
      </c>
      <c r="P128" s="135">
        <f t="shared" si="45"/>
        <v>-54</v>
      </c>
      <c r="Q128" s="58">
        <v>109</v>
      </c>
      <c r="R128" s="58">
        <f t="shared" si="49"/>
        <v>3</v>
      </c>
      <c r="S128" s="128">
        <v>84</v>
      </c>
      <c r="T128" s="58">
        <f t="shared" si="50"/>
        <v>-45</v>
      </c>
      <c r="U128" s="155">
        <f t="shared" si="46"/>
        <v>25</v>
      </c>
    </row>
    <row r="129" spans="1:21" x14ac:dyDescent="0.15">
      <c r="A129" s="90" t="s">
        <v>370</v>
      </c>
      <c r="B129" s="103">
        <v>24203</v>
      </c>
      <c r="C129" s="179">
        <f t="shared" ref="C129:C135" si="51">SUM(B129-B128)</f>
        <v>-2</v>
      </c>
      <c r="D129" s="69"/>
      <c r="E129" s="104">
        <v>24420</v>
      </c>
      <c r="F129" s="56">
        <f t="shared" ref="F129:F135" si="52">SUM(E129-E128)</f>
        <v>-9</v>
      </c>
      <c r="G129" s="182">
        <v>27147</v>
      </c>
      <c r="H129" s="56">
        <f t="shared" ref="H129:H135" si="53">SUM(G129-G128)</f>
        <v>-36</v>
      </c>
      <c r="I129" s="100">
        <v>51567</v>
      </c>
      <c r="J129" s="64">
        <f t="shared" ref="J129:J135" si="54">SUM(I129-I128)</f>
        <v>-45</v>
      </c>
      <c r="K129" s="6"/>
      <c r="L129" s="104">
        <v>20</v>
      </c>
      <c r="M129" s="56">
        <f t="shared" si="47"/>
        <v>-6</v>
      </c>
      <c r="N129" s="56">
        <v>49</v>
      </c>
      <c r="O129" s="56">
        <f t="shared" si="48"/>
        <v>-31</v>
      </c>
      <c r="P129" s="148">
        <f t="shared" si="45"/>
        <v>-29</v>
      </c>
      <c r="Q129" s="93">
        <v>116</v>
      </c>
      <c r="R129" s="56">
        <f t="shared" si="49"/>
        <v>7</v>
      </c>
      <c r="S129" s="182">
        <v>132</v>
      </c>
      <c r="T129" s="56">
        <f t="shared" si="50"/>
        <v>48</v>
      </c>
      <c r="U129" s="157">
        <f t="shared" si="46"/>
        <v>-16</v>
      </c>
    </row>
    <row r="130" spans="1:21" x14ac:dyDescent="0.15">
      <c r="A130" s="90" t="s">
        <v>371</v>
      </c>
      <c r="B130" s="91">
        <v>24181</v>
      </c>
      <c r="C130" s="102">
        <f t="shared" si="51"/>
        <v>-22</v>
      </c>
      <c r="D130" s="69"/>
      <c r="E130" s="92">
        <v>24311</v>
      </c>
      <c r="F130" s="57">
        <f t="shared" si="52"/>
        <v>-109</v>
      </c>
      <c r="G130" s="36">
        <v>27010</v>
      </c>
      <c r="H130" s="57">
        <f t="shared" si="53"/>
        <v>-137</v>
      </c>
      <c r="I130" s="94">
        <v>51321</v>
      </c>
      <c r="J130" s="65">
        <f t="shared" si="54"/>
        <v>-246</v>
      </c>
      <c r="K130" s="6"/>
      <c r="L130" s="92">
        <v>25</v>
      </c>
      <c r="M130" s="57">
        <f t="shared" si="47"/>
        <v>5</v>
      </c>
      <c r="N130" s="57">
        <v>71</v>
      </c>
      <c r="O130" s="57">
        <f t="shared" si="48"/>
        <v>22</v>
      </c>
      <c r="P130" s="143">
        <f t="shared" si="45"/>
        <v>-46</v>
      </c>
      <c r="Q130" s="180">
        <v>232</v>
      </c>
      <c r="R130" s="57">
        <f t="shared" si="49"/>
        <v>116</v>
      </c>
      <c r="S130" s="36">
        <v>432</v>
      </c>
      <c r="T130" s="57">
        <f t="shared" si="50"/>
        <v>300</v>
      </c>
      <c r="U130" s="154">
        <f t="shared" si="46"/>
        <v>-200</v>
      </c>
    </row>
    <row r="131" spans="1:21" x14ac:dyDescent="0.15">
      <c r="A131" s="90" t="s">
        <v>372</v>
      </c>
      <c r="B131" s="91">
        <v>24178</v>
      </c>
      <c r="C131" s="102">
        <f t="shared" si="51"/>
        <v>-3</v>
      </c>
      <c r="D131" s="69"/>
      <c r="E131" s="92">
        <v>24277</v>
      </c>
      <c r="F131" s="57">
        <f t="shared" si="52"/>
        <v>-34</v>
      </c>
      <c r="G131" s="36">
        <v>26994</v>
      </c>
      <c r="H131" s="57">
        <f t="shared" si="53"/>
        <v>-16</v>
      </c>
      <c r="I131" s="94">
        <v>51271</v>
      </c>
      <c r="J131" s="65">
        <f t="shared" si="54"/>
        <v>-50</v>
      </c>
      <c r="K131" s="6"/>
      <c r="L131" s="92">
        <v>28</v>
      </c>
      <c r="M131" s="57">
        <f t="shared" si="47"/>
        <v>3</v>
      </c>
      <c r="N131" s="57">
        <v>64</v>
      </c>
      <c r="O131" s="57">
        <f t="shared" si="48"/>
        <v>-7</v>
      </c>
      <c r="P131" s="143">
        <f t="shared" si="45"/>
        <v>-36</v>
      </c>
      <c r="Q131" s="180">
        <v>148</v>
      </c>
      <c r="R131" s="57">
        <f t="shared" si="49"/>
        <v>-84</v>
      </c>
      <c r="S131" s="36">
        <v>162</v>
      </c>
      <c r="T131" s="57">
        <f t="shared" si="50"/>
        <v>-270</v>
      </c>
      <c r="U131" s="154">
        <f t="shared" si="46"/>
        <v>-14</v>
      </c>
    </row>
    <row r="132" spans="1:21" x14ac:dyDescent="0.15">
      <c r="A132" s="90" t="s">
        <v>373</v>
      </c>
      <c r="B132" s="91">
        <v>24152</v>
      </c>
      <c r="C132" s="102">
        <f t="shared" si="51"/>
        <v>-26</v>
      </c>
      <c r="D132" s="69">
        <v>24241</v>
      </c>
      <c r="E132" s="92">
        <v>24241</v>
      </c>
      <c r="F132" s="57">
        <f t="shared" si="52"/>
        <v>-36</v>
      </c>
      <c r="G132" s="36">
        <v>26967</v>
      </c>
      <c r="H132" s="57">
        <f t="shared" si="53"/>
        <v>-27</v>
      </c>
      <c r="I132" s="94">
        <v>51208</v>
      </c>
      <c r="J132" s="65">
        <f t="shared" si="54"/>
        <v>-63</v>
      </c>
      <c r="K132" s="6"/>
      <c r="L132" s="92">
        <v>23</v>
      </c>
      <c r="M132" s="57">
        <f t="shared" si="47"/>
        <v>-5</v>
      </c>
      <c r="N132" s="57">
        <v>72</v>
      </c>
      <c r="O132" s="57">
        <f t="shared" si="48"/>
        <v>8</v>
      </c>
      <c r="P132" s="143">
        <f t="shared" ref="P132:P140" si="55">L132-N132</f>
        <v>-49</v>
      </c>
      <c r="Q132" s="180">
        <v>93</v>
      </c>
      <c r="R132" s="57">
        <f t="shared" si="49"/>
        <v>-55</v>
      </c>
      <c r="S132" s="36">
        <v>107</v>
      </c>
      <c r="T132" s="57">
        <f t="shared" si="50"/>
        <v>-55</v>
      </c>
      <c r="U132" s="154">
        <f t="shared" ref="U132:U140" si="56">Q132-S132</f>
        <v>-14</v>
      </c>
    </row>
    <row r="133" spans="1:21" x14ac:dyDescent="0.15">
      <c r="A133" s="90" t="s">
        <v>374</v>
      </c>
      <c r="B133" s="91">
        <v>24136</v>
      </c>
      <c r="C133" s="102">
        <f t="shared" si="51"/>
        <v>-16</v>
      </c>
      <c r="D133" s="69">
        <v>24241</v>
      </c>
      <c r="E133" s="92">
        <v>24229</v>
      </c>
      <c r="F133" s="57">
        <f t="shared" si="52"/>
        <v>-12</v>
      </c>
      <c r="G133" s="36">
        <v>26941</v>
      </c>
      <c r="H133" s="57">
        <f t="shared" si="53"/>
        <v>-26</v>
      </c>
      <c r="I133" s="94">
        <v>51170</v>
      </c>
      <c r="J133" s="65">
        <f t="shared" si="54"/>
        <v>-38</v>
      </c>
      <c r="K133" s="6"/>
      <c r="L133" s="92">
        <v>29</v>
      </c>
      <c r="M133" s="57">
        <f t="shared" ref="M133:M138" si="57">SUM(L133-L132)</f>
        <v>6</v>
      </c>
      <c r="N133" s="57">
        <v>45</v>
      </c>
      <c r="O133" s="57">
        <f t="shared" ref="O133:O138" si="58">SUM(N133-N132)</f>
        <v>-27</v>
      </c>
      <c r="P133" s="143">
        <f t="shared" si="55"/>
        <v>-16</v>
      </c>
      <c r="Q133" s="180">
        <v>79</v>
      </c>
      <c r="R133" s="57">
        <f t="shared" ref="R133:R138" si="59">SUM(Q133-Q132)</f>
        <v>-14</v>
      </c>
      <c r="S133" s="36">
        <v>101</v>
      </c>
      <c r="T133" s="57">
        <f t="shared" ref="T133:T138" si="60">SUM(S133-S132)</f>
        <v>-6</v>
      </c>
      <c r="U133" s="154">
        <f t="shared" si="56"/>
        <v>-22</v>
      </c>
    </row>
    <row r="134" spans="1:21" x14ac:dyDescent="0.15">
      <c r="A134" s="90" t="s">
        <v>375</v>
      </c>
      <c r="B134" s="91">
        <v>24101</v>
      </c>
      <c r="C134" s="102">
        <f t="shared" si="51"/>
        <v>-35</v>
      </c>
      <c r="D134" s="69">
        <v>24241</v>
      </c>
      <c r="E134" s="92">
        <v>24216</v>
      </c>
      <c r="F134" s="57">
        <f t="shared" si="52"/>
        <v>-13</v>
      </c>
      <c r="G134" s="36">
        <v>26915</v>
      </c>
      <c r="H134" s="57">
        <f t="shared" si="53"/>
        <v>-26</v>
      </c>
      <c r="I134" s="94">
        <v>51131</v>
      </c>
      <c r="J134" s="65">
        <f t="shared" si="54"/>
        <v>-39</v>
      </c>
      <c r="K134" s="6"/>
      <c r="L134" s="92">
        <v>24</v>
      </c>
      <c r="M134" s="57">
        <f t="shared" si="57"/>
        <v>-5</v>
      </c>
      <c r="N134" s="57">
        <v>76</v>
      </c>
      <c r="O134" s="57">
        <f t="shared" si="58"/>
        <v>31</v>
      </c>
      <c r="P134" s="143">
        <f t="shared" si="55"/>
        <v>-52</v>
      </c>
      <c r="Q134" s="180">
        <v>103</v>
      </c>
      <c r="R134" s="57">
        <f t="shared" si="59"/>
        <v>24</v>
      </c>
      <c r="S134" s="36">
        <v>90</v>
      </c>
      <c r="T134" s="57">
        <f t="shared" si="60"/>
        <v>-11</v>
      </c>
      <c r="U134" s="154">
        <f t="shared" si="56"/>
        <v>13</v>
      </c>
    </row>
    <row r="135" spans="1:21" x14ac:dyDescent="0.15">
      <c r="A135" s="90" t="s">
        <v>376</v>
      </c>
      <c r="B135" s="91">
        <v>24070</v>
      </c>
      <c r="C135" s="102">
        <f t="shared" si="51"/>
        <v>-31</v>
      </c>
      <c r="D135" s="69">
        <v>24241</v>
      </c>
      <c r="E135" s="92">
        <v>24184</v>
      </c>
      <c r="F135" s="57">
        <f t="shared" si="52"/>
        <v>-32</v>
      </c>
      <c r="G135" s="36">
        <v>26884</v>
      </c>
      <c r="H135" s="57">
        <f t="shared" si="53"/>
        <v>-31</v>
      </c>
      <c r="I135" s="94">
        <v>51068</v>
      </c>
      <c r="J135" s="65">
        <f t="shared" si="54"/>
        <v>-63</v>
      </c>
      <c r="K135" s="6"/>
      <c r="L135" s="92">
        <v>31</v>
      </c>
      <c r="M135" s="57">
        <f t="shared" si="57"/>
        <v>7</v>
      </c>
      <c r="N135" s="57">
        <v>60</v>
      </c>
      <c r="O135" s="57">
        <f t="shared" si="58"/>
        <v>-16</v>
      </c>
      <c r="P135" s="143">
        <f t="shared" si="55"/>
        <v>-29</v>
      </c>
      <c r="Q135" s="180">
        <v>88</v>
      </c>
      <c r="R135" s="57">
        <f t="shared" si="59"/>
        <v>-15</v>
      </c>
      <c r="S135" s="36">
        <v>122</v>
      </c>
      <c r="T135" s="57">
        <f t="shared" si="60"/>
        <v>32</v>
      </c>
      <c r="U135" s="154">
        <f t="shared" si="56"/>
        <v>-34</v>
      </c>
    </row>
    <row r="136" spans="1:21" x14ac:dyDescent="0.15">
      <c r="A136" s="90" t="s">
        <v>377</v>
      </c>
      <c r="B136" s="91">
        <v>24082</v>
      </c>
      <c r="C136" s="102">
        <f t="shared" ref="C136:C142" si="61">SUM(B136-B135)</f>
        <v>12</v>
      </c>
      <c r="D136" s="69">
        <v>24241</v>
      </c>
      <c r="E136" s="92">
        <v>24193</v>
      </c>
      <c r="F136" s="57">
        <f t="shared" ref="F136:F142" si="62">SUM(E136-E135)</f>
        <v>9</v>
      </c>
      <c r="G136" s="36">
        <v>26896</v>
      </c>
      <c r="H136" s="57">
        <f t="shared" ref="H136:H142" si="63">SUM(G136-G135)</f>
        <v>12</v>
      </c>
      <c r="I136" s="94">
        <v>51089</v>
      </c>
      <c r="J136" s="65">
        <f t="shared" ref="J136:J142" si="64">SUM(I136-I135)</f>
        <v>21</v>
      </c>
      <c r="K136" s="6"/>
      <c r="L136" s="92">
        <v>32</v>
      </c>
      <c r="M136" s="57">
        <f t="shared" si="57"/>
        <v>1</v>
      </c>
      <c r="N136" s="57">
        <v>58</v>
      </c>
      <c r="O136" s="57">
        <f t="shared" si="58"/>
        <v>-2</v>
      </c>
      <c r="P136" s="143">
        <f t="shared" si="55"/>
        <v>-26</v>
      </c>
      <c r="Q136" s="180">
        <v>122</v>
      </c>
      <c r="R136" s="57">
        <f t="shared" si="59"/>
        <v>34</v>
      </c>
      <c r="S136" s="36">
        <v>75</v>
      </c>
      <c r="T136" s="57">
        <f t="shared" si="60"/>
        <v>-47</v>
      </c>
      <c r="U136" s="154">
        <f t="shared" si="56"/>
        <v>47</v>
      </c>
    </row>
    <row r="137" spans="1:21" x14ac:dyDescent="0.15">
      <c r="A137" s="90" t="s">
        <v>378</v>
      </c>
      <c r="B137" s="91">
        <v>24075</v>
      </c>
      <c r="C137" s="102">
        <f t="shared" si="61"/>
        <v>-7</v>
      </c>
      <c r="D137" s="69">
        <v>24241</v>
      </c>
      <c r="E137" s="92">
        <v>24180</v>
      </c>
      <c r="F137" s="57">
        <f t="shared" si="62"/>
        <v>-13</v>
      </c>
      <c r="G137" s="36">
        <v>26891</v>
      </c>
      <c r="H137" s="57">
        <f t="shared" si="63"/>
        <v>-5</v>
      </c>
      <c r="I137" s="94">
        <v>51071</v>
      </c>
      <c r="J137" s="65">
        <f t="shared" si="64"/>
        <v>-18</v>
      </c>
      <c r="K137" s="6"/>
      <c r="L137" s="92">
        <v>23</v>
      </c>
      <c r="M137" s="57">
        <f t="shared" si="57"/>
        <v>-9</v>
      </c>
      <c r="N137" s="57">
        <v>52</v>
      </c>
      <c r="O137" s="57">
        <f t="shared" si="58"/>
        <v>-6</v>
      </c>
      <c r="P137" s="143">
        <f t="shared" si="55"/>
        <v>-29</v>
      </c>
      <c r="Q137" s="180">
        <v>103</v>
      </c>
      <c r="R137" s="57">
        <f t="shared" si="59"/>
        <v>-19</v>
      </c>
      <c r="S137" s="36">
        <v>92</v>
      </c>
      <c r="T137" s="57">
        <f t="shared" si="60"/>
        <v>17</v>
      </c>
      <c r="U137" s="154">
        <f t="shared" si="56"/>
        <v>11</v>
      </c>
    </row>
    <row r="138" spans="1:21" x14ac:dyDescent="0.15">
      <c r="A138" s="90" t="s">
        <v>379</v>
      </c>
      <c r="B138" s="91">
        <v>24055</v>
      </c>
      <c r="C138" s="102">
        <f t="shared" si="61"/>
        <v>-20</v>
      </c>
      <c r="D138" s="69"/>
      <c r="E138" s="92">
        <v>24139</v>
      </c>
      <c r="F138" s="57">
        <f t="shared" si="62"/>
        <v>-41</v>
      </c>
      <c r="G138" s="36">
        <v>26872</v>
      </c>
      <c r="H138" s="57">
        <f t="shared" si="63"/>
        <v>-19</v>
      </c>
      <c r="I138" s="94">
        <v>51011</v>
      </c>
      <c r="J138" s="65">
        <f t="shared" si="64"/>
        <v>-60</v>
      </c>
      <c r="K138" s="6"/>
      <c r="L138" s="92">
        <v>22</v>
      </c>
      <c r="M138" s="57">
        <f t="shared" si="57"/>
        <v>-1</v>
      </c>
      <c r="N138" s="57">
        <v>71</v>
      </c>
      <c r="O138" s="57">
        <f t="shared" si="58"/>
        <v>19</v>
      </c>
      <c r="P138" s="143">
        <f t="shared" si="55"/>
        <v>-49</v>
      </c>
      <c r="Q138" s="180">
        <v>104</v>
      </c>
      <c r="R138" s="57">
        <f t="shared" si="59"/>
        <v>1</v>
      </c>
      <c r="S138" s="36">
        <v>115</v>
      </c>
      <c r="T138" s="57">
        <f t="shared" si="60"/>
        <v>23</v>
      </c>
      <c r="U138" s="154">
        <f t="shared" si="56"/>
        <v>-11</v>
      </c>
    </row>
    <row r="139" spans="1:21" ht="14.25" thickBot="1" x14ac:dyDescent="0.2">
      <c r="A139" s="44" t="s">
        <v>380</v>
      </c>
      <c r="B139" s="49">
        <v>24044</v>
      </c>
      <c r="C139" s="67">
        <f t="shared" si="61"/>
        <v>-11</v>
      </c>
      <c r="D139" s="107"/>
      <c r="E139" s="45">
        <v>24129</v>
      </c>
      <c r="F139" s="59">
        <f t="shared" si="62"/>
        <v>-10</v>
      </c>
      <c r="G139" s="46">
        <v>26838</v>
      </c>
      <c r="H139" s="59">
        <f t="shared" si="63"/>
        <v>-34</v>
      </c>
      <c r="I139" s="46">
        <v>50967</v>
      </c>
      <c r="J139" s="67">
        <f t="shared" si="64"/>
        <v>-44</v>
      </c>
      <c r="K139" s="188"/>
      <c r="L139" s="45">
        <v>24</v>
      </c>
      <c r="M139" s="59">
        <f t="shared" ref="M139:M144" si="65">SUM(L139-L138)</f>
        <v>2</v>
      </c>
      <c r="N139" s="59">
        <v>67</v>
      </c>
      <c r="O139" s="59">
        <f t="shared" ref="O139:O144" si="66">SUM(N139-N138)</f>
        <v>-4</v>
      </c>
      <c r="P139" s="139">
        <f t="shared" si="55"/>
        <v>-43</v>
      </c>
      <c r="Q139" s="59">
        <v>96</v>
      </c>
      <c r="R139" s="59">
        <f t="shared" ref="R139:R144" si="67">SUM(Q139-Q138)</f>
        <v>-8</v>
      </c>
      <c r="S139" s="46">
        <v>96</v>
      </c>
      <c r="T139" s="59">
        <f t="shared" ref="T139:T144" si="68">SUM(S139-S138)</f>
        <v>-19</v>
      </c>
      <c r="U139" s="150">
        <f t="shared" si="56"/>
        <v>0</v>
      </c>
    </row>
    <row r="140" spans="1:21" x14ac:dyDescent="0.15">
      <c r="A140" s="98" t="s">
        <v>381</v>
      </c>
      <c r="B140" s="103">
        <v>24004</v>
      </c>
      <c r="C140" s="179">
        <f t="shared" si="61"/>
        <v>-40</v>
      </c>
      <c r="D140" s="69"/>
      <c r="E140" s="104">
        <v>24089</v>
      </c>
      <c r="F140" s="93">
        <f t="shared" si="62"/>
        <v>-40</v>
      </c>
      <c r="G140" s="100">
        <v>26790</v>
      </c>
      <c r="H140" s="95">
        <f t="shared" si="63"/>
        <v>-48</v>
      </c>
      <c r="I140" s="100">
        <v>50879</v>
      </c>
      <c r="J140" s="179">
        <f t="shared" si="64"/>
        <v>-88</v>
      </c>
      <c r="K140" s="6"/>
      <c r="L140" s="104">
        <v>25</v>
      </c>
      <c r="M140" s="93">
        <f t="shared" si="65"/>
        <v>1</v>
      </c>
      <c r="N140" s="93">
        <v>90</v>
      </c>
      <c r="O140" s="93">
        <f t="shared" si="66"/>
        <v>23</v>
      </c>
      <c r="P140" s="148">
        <f t="shared" si="55"/>
        <v>-65</v>
      </c>
      <c r="Q140" s="93">
        <v>104</v>
      </c>
      <c r="R140" s="93">
        <f t="shared" si="67"/>
        <v>8</v>
      </c>
      <c r="S140" s="100">
        <v>127</v>
      </c>
      <c r="T140" s="93">
        <f t="shared" si="68"/>
        <v>31</v>
      </c>
      <c r="U140" s="157">
        <f t="shared" si="56"/>
        <v>-23</v>
      </c>
    </row>
    <row r="141" spans="1:21" x14ac:dyDescent="0.15">
      <c r="A141" s="90" t="s">
        <v>382</v>
      </c>
      <c r="B141" s="91">
        <v>24007</v>
      </c>
      <c r="C141" s="102">
        <f t="shared" si="61"/>
        <v>3</v>
      </c>
      <c r="D141" s="69"/>
      <c r="E141" s="92">
        <v>24068</v>
      </c>
      <c r="F141" s="180">
        <f t="shared" si="62"/>
        <v>-21</v>
      </c>
      <c r="G141" s="94">
        <v>26765</v>
      </c>
      <c r="H141" s="185">
        <f t="shared" si="63"/>
        <v>-25</v>
      </c>
      <c r="I141" s="94">
        <v>50833</v>
      </c>
      <c r="J141" s="102">
        <f t="shared" si="64"/>
        <v>-46</v>
      </c>
      <c r="K141" s="6"/>
      <c r="L141" s="92">
        <v>26</v>
      </c>
      <c r="M141" s="180">
        <f t="shared" si="65"/>
        <v>1</v>
      </c>
      <c r="N141" s="180">
        <v>64</v>
      </c>
      <c r="O141" s="180">
        <f t="shared" si="66"/>
        <v>-26</v>
      </c>
      <c r="P141" s="143">
        <f t="shared" ref="P141:P146" si="69">L141-N141</f>
        <v>-38</v>
      </c>
      <c r="Q141" s="180">
        <v>108</v>
      </c>
      <c r="R141" s="180">
        <f t="shared" si="67"/>
        <v>4</v>
      </c>
      <c r="S141" s="94">
        <v>116</v>
      </c>
      <c r="T141" s="180">
        <f t="shared" si="68"/>
        <v>-11</v>
      </c>
      <c r="U141" s="154">
        <f t="shared" ref="U141:U146" si="70">Q141-S141</f>
        <v>-8</v>
      </c>
    </row>
    <row r="142" spans="1:21" x14ac:dyDescent="0.15">
      <c r="A142" s="90" t="s">
        <v>383</v>
      </c>
      <c r="B142" s="91">
        <v>23995</v>
      </c>
      <c r="C142" s="102">
        <f t="shared" si="61"/>
        <v>-12</v>
      </c>
      <c r="D142" s="69"/>
      <c r="E142" s="92">
        <v>23944</v>
      </c>
      <c r="F142" s="180">
        <f t="shared" si="62"/>
        <v>-124</v>
      </c>
      <c r="G142" s="94">
        <v>26678</v>
      </c>
      <c r="H142" s="185">
        <f t="shared" si="63"/>
        <v>-87</v>
      </c>
      <c r="I142" s="94">
        <v>50622</v>
      </c>
      <c r="J142" s="102">
        <f t="shared" si="64"/>
        <v>-211</v>
      </c>
      <c r="K142" s="6"/>
      <c r="L142" s="92">
        <v>22</v>
      </c>
      <c r="M142" s="180">
        <f t="shared" si="65"/>
        <v>-4</v>
      </c>
      <c r="N142" s="180">
        <v>82</v>
      </c>
      <c r="O142" s="180">
        <f t="shared" si="66"/>
        <v>18</v>
      </c>
      <c r="P142" s="143">
        <f t="shared" si="69"/>
        <v>-60</v>
      </c>
      <c r="Q142" s="180">
        <v>257</v>
      </c>
      <c r="R142" s="180">
        <f t="shared" si="67"/>
        <v>149</v>
      </c>
      <c r="S142" s="94">
        <v>408</v>
      </c>
      <c r="T142" s="180">
        <f t="shared" si="68"/>
        <v>292</v>
      </c>
      <c r="U142" s="154">
        <f t="shared" si="70"/>
        <v>-151</v>
      </c>
    </row>
    <row r="143" spans="1:21" x14ac:dyDescent="0.15">
      <c r="A143" s="90" t="s">
        <v>384</v>
      </c>
      <c r="B143" s="91">
        <v>24059</v>
      </c>
      <c r="C143" s="102">
        <f t="shared" ref="C143:C148" si="71">SUM(B143-B142)</f>
        <v>64</v>
      </c>
      <c r="D143" s="69"/>
      <c r="E143" s="92">
        <v>23964</v>
      </c>
      <c r="F143" s="180">
        <f t="shared" ref="F143:F148" si="72">SUM(E143-E142)</f>
        <v>20</v>
      </c>
      <c r="G143" s="94">
        <v>26662</v>
      </c>
      <c r="H143" s="185">
        <f t="shared" ref="H143:H148" si="73">SUM(G143-G142)</f>
        <v>-16</v>
      </c>
      <c r="I143" s="94">
        <v>50626</v>
      </c>
      <c r="J143" s="102">
        <f t="shared" ref="J143:J148" si="74">SUM(I143-I142)</f>
        <v>4</v>
      </c>
      <c r="K143" s="6"/>
      <c r="L143" s="92">
        <v>16</v>
      </c>
      <c r="M143" s="180">
        <f t="shared" si="65"/>
        <v>-6</v>
      </c>
      <c r="N143" s="180">
        <v>64</v>
      </c>
      <c r="O143" s="180">
        <f t="shared" si="66"/>
        <v>-18</v>
      </c>
      <c r="P143" s="143">
        <f t="shared" si="69"/>
        <v>-48</v>
      </c>
      <c r="Q143" s="180">
        <v>199</v>
      </c>
      <c r="R143" s="180">
        <f t="shared" si="67"/>
        <v>-58</v>
      </c>
      <c r="S143" s="94">
        <v>147</v>
      </c>
      <c r="T143" s="180">
        <f t="shared" si="68"/>
        <v>-261</v>
      </c>
      <c r="U143" s="154">
        <f t="shared" si="70"/>
        <v>52</v>
      </c>
    </row>
    <row r="144" spans="1:21" x14ac:dyDescent="0.15">
      <c r="A144" s="90" t="s">
        <v>385</v>
      </c>
      <c r="B144" s="91">
        <v>24055</v>
      </c>
      <c r="C144" s="102">
        <f t="shared" si="71"/>
        <v>-4</v>
      </c>
      <c r="D144" s="69"/>
      <c r="E144" s="92">
        <v>23959</v>
      </c>
      <c r="F144" s="180">
        <f t="shared" si="72"/>
        <v>-5</v>
      </c>
      <c r="G144" s="94">
        <v>26642</v>
      </c>
      <c r="H144" s="185">
        <f t="shared" si="73"/>
        <v>-20</v>
      </c>
      <c r="I144" s="94">
        <v>50601</v>
      </c>
      <c r="J144" s="102">
        <f t="shared" si="74"/>
        <v>-25</v>
      </c>
      <c r="K144" s="6"/>
      <c r="L144" s="92">
        <v>30</v>
      </c>
      <c r="M144" s="180">
        <f t="shared" si="65"/>
        <v>14</v>
      </c>
      <c r="N144" s="180">
        <v>61</v>
      </c>
      <c r="O144" s="180">
        <f t="shared" si="66"/>
        <v>-3</v>
      </c>
      <c r="P144" s="143">
        <f t="shared" si="69"/>
        <v>-31</v>
      </c>
      <c r="Q144" s="180">
        <v>153</v>
      </c>
      <c r="R144" s="180">
        <f t="shared" si="67"/>
        <v>-46</v>
      </c>
      <c r="S144" s="94">
        <v>148</v>
      </c>
      <c r="T144" s="180">
        <f t="shared" si="68"/>
        <v>1</v>
      </c>
      <c r="U144" s="154">
        <f t="shared" si="70"/>
        <v>5</v>
      </c>
    </row>
    <row r="145" spans="1:21" x14ac:dyDescent="0.15">
      <c r="A145" s="90" t="s">
        <v>386</v>
      </c>
      <c r="B145" s="91">
        <v>24076</v>
      </c>
      <c r="C145" s="102">
        <f t="shared" si="71"/>
        <v>21</v>
      </c>
      <c r="D145" s="69"/>
      <c r="E145" s="92">
        <v>23962</v>
      </c>
      <c r="F145" s="180">
        <f t="shared" si="72"/>
        <v>3</v>
      </c>
      <c r="G145" s="94">
        <v>26634</v>
      </c>
      <c r="H145" s="185">
        <f t="shared" si="73"/>
        <v>-8</v>
      </c>
      <c r="I145" s="94">
        <v>50596</v>
      </c>
      <c r="J145" s="102">
        <f t="shared" si="74"/>
        <v>-5</v>
      </c>
      <c r="K145" s="6"/>
      <c r="L145" s="92">
        <v>16</v>
      </c>
      <c r="M145" s="180">
        <f t="shared" ref="M145:M150" si="75">SUM(L145-L144)</f>
        <v>-14</v>
      </c>
      <c r="N145" s="180">
        <v>65</v>
      </c>
      <c r="O145" s="180">
        <f t="shared" ref="O145:O150" si="76">SUM(N145-N144)</f>
        <v>4</v>
      </c>
      <c r="P145" s="143">
        <f t="shared" si="69"/>
        <v>-49</v>
      </c>
      <c r="Q145" s="180">
        <v>134</v>
      </c>
      <c r="R145" s="180">
        <f t="shared" ref="R145:R150" si="77">SUM(Q145-Q144)</f>
        <v>-19</v>
      </c>
      <c r="S145" s="94">
        <v>90</v>
      </c>
      <c r="T145" s="180">
        <f t="shared" ref="T145:T150" si="78">SUM(S145-S144)</f>
        <v>-58</v>
      </c>
      <c r="U145" s="154">
        <f t="shared" si="70"/>
        <v>44</v>
      </c>
    </row>
    <row r="146" spans="1:21" x14ac:dyDescent="0.15">
      <c r="A146" s="90" t="s">
        <v>387</v>
      </c>
      <c r="B146" s="91">
        <v>24101</v>
      </c>
      <c r="C146" s="102">
        <f t="shared" si="71"/>
        <v>25</v>
      </c>
      <c r="D146" s="69"/>
      <c r="E146" s="92">
        <v>23944</v>
      </c>
      <c r="F146" s="180">
        <f t="shared" si="72"/>
        <v>-18</v>
      </c>
      <c r="G146" s="94">
        <v>26645</v>
      </c>
      <c r="H146" s="185">
        <f t="shared" si="73"/>
        <v>11</v>
      </c>
      <c r="I146" s="94">
        <v>50589</v>
      </c>
      <c r="J146" s="102">
        <f t="shared" si="74"/>
        <v>-7</v>
      </c>
      <c r="K146" s="6"/>
      <c r="L146" s="92">
        <v>24</v>
      </c>
      <c r="M146" s="180">
        <f t="shared" si="75"/>
        <v>8</v>
      </c>
      <c r="N146" s="180">
        <v>66</v>
      </c>
      <c r="O146" s="180">
        <f t="shared" si="76"/>
        <v>1</v>
      </c>
      <c r="P146" s="143">
        <f t="shared" si="69"/>
        <v>-42</v>
      </c>
      <c r="Q146" s="180">
        <v>139</v>
      </c>
      <c r="R146" s="180">
        <f t="shared" si="77"/>
        <v>5</v>
      </c>
      <c r="S146" s="94">
        <v>104</v>
      </c>
      <c r="T146" s="180">
        <f t="shared" si="78"/>
        <v>14</v>
      </c>
      <c r="U146" s="154">
        <f t="shared" si="70"/>
        <v>35</v>
      </c>
    </row>
    <row r="147" spans="1:21" x14ac:dyDescent="0.15">
      <c r="A147" s="90" t="s">
        <v>388</v>
      </c>
      <c r="B147" s="91">
        <v>24083</v>
      </c>
      <c r="C147" s="102">
        <f t="shared" si="71"/>
        <v>-18</v>
      </c>
      <c r="D147" s="69"/>
      <c r="E147" s="92">
        <v>23931</v>
      </c>
      <c r="F147" s="180">
        <f t="shared" si="72"/>
        <v>-13</v>
      </c>
      <c r="G147" s="94">
        <v>26612</v>
      </c>
      <c r="H147" s="185">
        <f t="shared" si="73"/>
        <v>-33</v>
      </c>
      <c r="I147" s="94">
        <v>50543</v>
      </c>
      <c r="J147" s="102">
        <f t="shared" si="74"/>
        <v>-46</v>
      </c>
      <c r="K147" s="6"/>
      <c r="L147" s="92">
        <v>31</v>
      </c>
      <c r="M147" s="180">
        <f t="shared" si="75"/>
        <v>7</v>
      </c>
      <c r="N147" s="180">
        <v>74</v>
      </c>
      <c r="O147" s="180">
        <f t="shared" si="76"/>
        <v>8</v>
      </c>
      <c r="P147" s="143">
        <f t="shared" ref="P147:P152" si="79">L147-N147</f>
        <v>-43</v>
      </c>
      <c r="Q147" s="180">
        <v>122</v>
      </c>
      <c r="R147" s="180">
        <f t="shared" si="77"/>
        <v>-17</v>
      </c>
      <c r="S147" s="94">
        <v>125</v>
      </c>
      <c r="T147" s="180">
        <f t="shared" si="78"/>
        <v>21</v>
      </c>
      <c r="U147" s="154">
        <f t="shared" ref="U147:U152" si="80">Q147-S147</f>
        <v>-3</v>
      </c>
    </row>
    <row r="148" spans="1:21" x14ac:dyDescent="0.15">
      <c r="A148" s="90" t="s">
        <v>389</v>
      </c>
      <c r="B148" s="91">
        <v>24064</v>
      </c>
      <c r="C148" s="102">
        <f t="shared" si="71"/>
        <v>-19</v>
      </c>
      <c r="D148" s="69"/>
      <c r="E148" s="92">
        <v>23897</v>
      </c>
      <c r="F148" s="180">
        <f t="shared" si="72"/>
        <v>-34</v>
      </c>
      <c r="G148" s="94">
        <v>26582</v>
      </c>
      <c r="H148" s="185">
        <f t="shared" si="73"/>
        <v>-30</v>
      </c>
      <c r="I148" s="94">
        <v>50479</v>
      </c>
      <c r="J148" s="102">
        <f t="shared" si="74"/>
        <v>-64</v>
      </c>
      <c r="K148" s="6"/>
      <c r="L148" s="92">
        <v>21</v>
      </c>
      <c r="M148" s="180">
        <f t="shared" si="75"/>
        <v>-10</v>
      </c>
      <c r="N148" s="180">
        <v>65</v>
      </c>
      <c r="O148" s="180">
        <f t="shared" si="76"/>
        <v>-9</v>
      </c>
      <c r="P148" s="143">
        <f t="shared" si="79"/>
        <v>-44</v>
      </c>
      <c r="Q148" s="180">
        <v>121</v>
      </c>
      <c r="R148" s="180">
        <f t="shared" si="77"/>
        <v>-1</v>
      </c>
      <c r="S148" s="94">
        <v>141</v>
      </c>
      <c r="T148" s="180">
        <f t="shared" si="78"/>
        <v>16</v>
      </c>
      <c r="U148" s="154">
        <f t="shared" si="80"/>
        <v>-20</v>
      </c>
    </row>
    <row r="149" spans="1:21" x14ac:dyDescent="0.15">
      <c r="A149" s="90" t="s">
        <v>390</v>
      </c>
      <c r="B149" s="91">
        <v>24054</v>
      </c>
      <c r="C149" s="102">
        <f t="shared" ref="C149:C155" si="81">SUM(B149-B148)</f>
        <v>-10</v>
      </c>
      <c r="D149" s="69"/>
      <c r="E149" s="92">
        <v>23888</v>
      </c>
      <c r="F149" s="180">
        <f t="shared" ref="F149:F155" si="82">SUM(E149-E148)</f>
        <v>-9</v>
      </c>
      <c r="G149" s="94">
        <v>26556</v>
      </c>
      <c r="H149" s="185">
        <f t="shared" ref="H149:H155" si="83">SUM(G149-G148)</f>
        <v>-26</v>
      </c>
      <c r="I149" s="94">
        <v>50444</v>
      </c>
      <c r="J149" s="102">
        <f t="shared" ref="J149:J155" si="84">SUM(I149-I148)</f>
        <v>-35</v>
      </c>
      <c r="K149" s="6"/>
      <c r="L149" s="92">
        <v>24</v>
      </c>
      <c r="M149" s="180">
        <f t="shared" si="75"/>
        <v>3</v>
      </c>
      <c r="N149" s="180">
        <v>62</v>
      </c>
      <c r="O149" s="180">
        <f t="shared" si="76"/>
        <v>-3</v>
      </c>
      <c r="P149" s="143">
        <f t="shared" si="79"/>
        <v>-38</v>
      </c>
      <c r="Q149" s="180">
        <v>113</v>
      </c>
      <c r="R149" s="180">
        <f t="shared" si="77"/>
        <v>-8</v>
      </c>
      <c r="S149" s="94">
        <v>110</v>
      </c>
      <c r="T149" s="180">
        <f t="shared" si="78"/>
        <v>-31</v>
      </c>
      <c r="U149" s="154">
        <f t="shared" si="80"/>
        <v>3</v>
      </c>
    </row>
    <row r="150" spans="1:21" x14ac:dyDescent="0.15">
      <c r="A150" s="90" t="s">
        <v>391</v>
      </c>
      <c r="B150" s="91">
        <v>24075</v>
      </c>
      <c r="C150" s="102">
        <f t="shared" si="81"/>
        <v>21</v>
      </c>
      <c r="D150" s="69"/>
      <c r="E150" s="92">
        <v>23887</v>
      </c>
      <c r="F150" s="180">
        <f t="shared" si="82"/>
        <v>-1</v>
      </c>
      <c r="G150" s="94">
        <v>26548</v>
      </c>
      <c r="H150" s="185">
        <f t="shared" si="83"/>
        <v>-8</v>
      </c>
      <c r="I150" s="94">
        <v>50435</v>
      </c>
      <c r="J150" s="102">
        <f t="shared" si="84"/>
        <v>-9</v>
      </c>
      <c r="K150" s="6"/>
      <c r="L150" s="92">
        <v>17</v>
      </c>
      <c r="M150" s="180">
        <f t="shared" si="75"/>
        <v>-7</v>
      </c>
      <c r="N150" s="180">
        <v>74</v>
      </c>
      <c r="O150" s="180">
        <f t="shared" si="76"/>
        <v>12</v>
      </c>
      <c r="P150" s="143">
        <f t="shared" si="79"/>
        <v>-57</v>
      </c>
      <c r="Q150" s="180">
        <v>145</v>
      </c>
      <c r="R150" s="180">
        <f t="shared" si="77"/>
        <v>32</v>
      </c>
      <c r="S150" s="94">
        <v>97</v>
      </c>
      <c r="T150" s="180">
        <f t="shared" si="78"/>
        <v>-13</v>
      </c>
      <c r="U150" s="154">
        <f t="shared" si="80"/>
        <v>48</v>
      </c>
    </row>
    <row r="151" spans="1:21" ht="15" customHeight="1" thickBot="1" x14ac:dyDescent="0.2">
      <c r="A151" s="44" t="s">
        <v>392</v>
      </c>
      <c r="B151" s="49">
        <v>24063</v>
      </c>
      <c r="C151" s="67">
        <f t="shared" si="81"/>
        <v>-12</v>
      </c>
      <c r="D151" s="107"/>
      <c r="E151" s="45">
        <v>23889</v>
      </c>
      <c r="F151" s="59">
        <f t="shared" si="82"/>
        <v>2</v>
      </c>
      <c r="G151" s="46">
        <v>26521</v>
      </c>
      <c r="H151" s="63">
        <f t="shared" si="83"/>
        <v>-27</v>
      </c>
      <c r="I151" s="46">
        <v>50410</v>
      </c>
      <c r="J151" s="67">
        <f t="shared" si="84"/>
        <v>-25</v>
      </c>
      <c r="K151" s="6"/>
      <c r="L151" s="45">
        <v>17</v>
      </c>
      <c r="M151" s="59">
        <f t="shared" ref="M151:M157" si="85">SUM(L151-L150)</f>
        <v>0</v>
      </c>
      <c r="N151" s="59">
        <v>84</v>
      </c>
      <c r="O151" s="59">
        <f t="shared" ref="O151:O157" si="86">SUM(N151-N150)</f>
        <v>10</v>
      </c>
      <c r="P151" s="139">
        <f t="shared" si="79"/>
        <v>-67</v>
      </c>
      <c r="Q151" s="59">
        <v>144</v>
      </c>
      <c r="R151" s="59">
        <f t="shared" ref="R151:R157" si="87">SUM(Q151-Q150)</f>
        <v>-1</v>
      </c>
      <c r="S151" s="46">
        <v>102</v>
      </c>
      <c r="T151" s="59">
        <f t="shared" ref="T151:T157" si="88">SUM(S151-S150)</f>
        <v>5</v>
      </c>
      <c r="U151" s="150">
        <f t="shared" si="80"/>
        <v>42</v>
      </c>
    </row>
    <row r="152" spans="1:21" x14ac:dyDescent="0.15">
      <c r="A152" s="98" t="s">
        <v>393</v>
      </c>
      <c r="B152" s="99">
        <v>24018</v>
      </c>
      <c r="C152" s="66">
        <f t="shared" si="81"/>
        <v>-45</v>
      </c>
      <c r="D152" s="69"/>
      <c r="E152" s="99">
        <v>23841</v>
      </c>
      <c r="F152" s="58">
        <f t="shared" si="82"/>
        <v>-48</v>
      </c>
      <c r="G152" s="128">
        <v>26484</v>
      </c>
      <c r="H152" s="62">
        <f t="shared" si="83"/>
        <v>-37</v>
      </c>
      <c r="I152" s="128">
        <v>50325</v>
      </c>
      <c r="J152" s="66">
        <f t="shared" si="84"/>
        <v>-85</v>
      </c>
      <c r="K152" s="6"/>
      <c r="L152" s="99">
        <v>34</v>
      </c>
      <c r="M152" s="58">
        <f t="shared" si="85"/>
        <v>17</v>
      </c>
      <c r="N152" s="58">
        <v>100</v>
      </c>
      <c r="O152" s="58">
        <f t="shared" si="86"/>
        <v>16</v>
      </c>
      <c r="P152" s="135">
        <f t="shared" si="79"/>
        <v>-66</v>
      </c>
      <c r="Q152" s="58">
        <v>111</v>
      </c>
      <c r="R152" s="58">
        <f t="shared" si="87"/>
        <v>-33</v>
      </c>
      <c r="S152" s="128">
        <v>130</v>
      </c>
      <c r="T152" s="58">
        <f t="shared" si="88"/>
        <v>28</v>
      </c>
      <c r="U152" s="155">
        <f t="shared" si="80"/>
        <v>-19</v>
      </c>
    </row>
    <row r="153" spans="1:21" x14ac:dyDescent="0.15">
      <c r="A153" s="90" t="s">
        <v>394</v>
      </c>
      <c r="B153" s="37">
        <v>23989</v>
      </c>
      <c r="C153" s="65">
        <f t="shared" si="81"/>
        <v>-29</v>
      </c>
      <c r="D153" s="69"/>
      <c r="E153" s="37">
        <v>23822</v>
      </c>
      <c r="F153" s="57">
        <f t="shared" si="82"/>
        <v>-19</v>
      </c>
      <c r="G153" s="36">
        <v>26449</v>
      </c>
      <c r="H153" s="61">
        <f t="shared" si="83"/>
        <v>-35</v>
      </c>
      <c r="I153" s="36">
        <v>50271</v>
      </c>
      <c r="J153" s="65">
        <f t="shared" si="84"/>
        <v>-54</v>
      </c>
      <c r="K153" s="6"/>
      <c r="L153" s="37">
        <v>30</v>
      </c>
      <c r="M153" s="57">
        <f t="shared" si="85"/>
        <v>-4</v>
      </c>
      <c r="N153" s="57">
        <v>71</v>
      </c>
      <c r="O153" s="57">
        <f t="shared" si="86"/>
        <v>-29</v>
      </c>
      <c r="P153" s="137">
        <f t="shared" ref="P153:P158" si="89">L153-N153</f>
        <v>-41</v>
      </c>
      <c r="Q153" s="57">
        <v>113</v>
      </c>
      <c r="R153" s="57">
        <f t="shared" si="87"/>
        <v>2</v>
      </c>
      <c r="S153" s="36">
        <v>126</v>
      </c>
      <c r="T153" s="57">
        <f t="shared" si="88"/>
        <v>-4</v>
      </c>
      <c r="U153" s="153">
        <f t="shared" ref="U153:U158" si="90">Q153-S153</f>
        <v>-13</v>
      </c>
    </row>
    <row r="154" spans="1:21" x14ac:dyDescent="0.15">
      <c r="A154" s="90" t="s">
        <v>395</v>
      </c>
      <c r="B154" s="103">
        <v>23980</v>
      </c>
      <c r="C154" s="179">
        <f t="shared" si="81"/>
        <v>-9</v>
      </c>
      <c r="D154" s="69"/>
      <c r="E154" s="104">
        <v>23722</v>
      </c>
      <c r="F154" s="93">
        <f t="shared" si="82"/>
        <v>-100</v>
      </c>
      <c r="G154" s="100">
        <v>26330</v>
      </c>
      <c r="H154" s="95">
        <f t="shared" si="83"/>
        <v>-119</v>
      </c>
      <c r="I154" s="100">
        <v>50052</v>
      </c>
      <c r="J154" s="179">
        <f t="shared" si="84"/>
        <v>-219</v>
      </c>
      <c r="K154" s="6"/>
      <c r="L154" s="104">
        <v>35</v>
      </c>
      <c r="M154" s="93">
        <f t="shared" si="85"/>
        <v>5</v>
      </c>
      <c r="N154" s="93">
        <v>64</v>
      </c>
      <c r="O154" s="93">
        <f t="shared" si="86"/>
        <v>-7</v>
      </c>
      <c r="P154" s="148">
        <f t="shared" si="89"/>
        <v>-29</v>
      </c>
      <c r="Q154" s="93">
        <v>235</v>
      </c>
      <c r="R154" s="93">
        <f t="shared" si="87"/>
        <v>122</v>
      </c>
      <c r="S154" s="100">
        <v>425</v>
      </c>
      <c r="T154" s="93">
        <f t="shared" si="88"/>
        <v>299</v>
      </c>
      <c r="U154" s="157">
        <f t="shared" si="90"/>
        <v>-190</v>
      </c>
    </row>
    <row r="155" spans="1:21" x14ac:dyDescent="0.15">
      <c r="A155" s="90" t="s">
        <v>396</v>
      </c>
      <c r="B155" s="91">
        <v>24002</v>
      </c>
      <c r="C155" s="102">
        <f t="shared" si="81"/>
        <v>22</v>
      </c>
      <c r="D155" s="69"/>
      <c r="E155" s="92">
        <v>23699</v>
      </c>
      <c r="F155" s="180">
        <f t="shared" si="82"/>
        <v>-23</v>
      </c>
      <c r="G155" s="94">
        <v>26291</v>
      </c>
      <c r="H155" s="185">
        <f t="shared" si="83"/>
        <v>-39</v>
      </c>
      <c r="I155" s="94">
        <v>49990</v>
      </c>
      <c r="J155" s="102">
        <f t="shared" si="84"/>
        <v>-62</v>
      </c>
      <c r="K155" s="6"/>
      <c r="L155" s="92">
        <v>18</v>
      </c>
      <c r="M155" s="180">
        <f t="shared" si="85"/>
        <v>-17</v>
      </c>
      <c r="N155" s="180">
        <v>55</v>
      </c>
      <c r="O155" s="180">
        <f t="shared" si="86"/>
        <v>-9</v>
      </c>
      <c r="P155" s="143">
        <f t="shared" si="89"/>
        <v>-37</v>
      </c>
      <c r="Q155" s="180">
        <v>139</v>
      </c>
      <c r="R155" s="180">
        <f t="shared" si="87"/>
        <v>-96</v>
      </c>
      <c r="S155" s="94">
        <v>164</v>
      </c>
      <c r="T155" s="180">
        <f t="shared" si="88"/>
        <v>-261</v>
      </c>
      <c r="U155" s="154">
        <f t="shared" si="90"/>
        <v>-25</v>
      </c>
    </row>
    <row r="156" spans="1:21" x14ac:dyDescent="0.15">
      <c r="A156" s="90" t="s">
        <v>397</v>
      </c>
      <c r="B156" s="91">
        <v>23996</v>
      </c>
      <c r="C156" s="102">
        <f t="shared" ref="C156:C161" si="91">SUM(B156-B155)</f>
        <v>-6</v>
      </c>
      <c r="D156" s="69"/>
      <c r="E156" s="92">
        <v>23650</v>
      </c>
      <c r="F156" s="180">
        <f t="shared" ref="F156:F161" si="92">SUM(E156-E155)</f>
        <v>-49</v>
      </c>
      <c r="G156" s="94">
        <v>26267</v>
      </c>
      <c r="H156" s="185">
        <f t="shared" ref="H156:H161" si="93">SUM(G156-G155)</f>
        <v>-24</v>
      </c>
      <c r="I156" s="94">
        <v>49917</v>
      </c>
      <c r="J156" s="102">
        <f t="shared" ref="J156:J161" si="94">SUM(I156-I155)</f>
        <v>-73</v>
      </c>
      <c r="K156" s="6"/>
      <c r="L156" s="92">
        <v>22</v>
      </c>
      <c r="M156" s="180">
        <f t="shared" si="85"/>
        <v>4</v>
      </c>
      <c r="N156" s="180">
        <v>84</v>
      </c>
      <c r="O156" s="180">
        <f t="shared" si="86"/>
        <v>29</v>
      </c>
      <c r="P156" s="143">
        <f t="shared" si="89"/>
        <v>-62</v>
      </c>
      <c r="Q156" s="180">
        <v>110</v>
      </c>
      <c r="R156" s="180">
        <f t="shared" si="87"/>
        <v>-29</v>
      </c>
      <c r="S156" s="94">
        <v>121</v>
      </c>
      <c r="T156" s="180">
        <f t="shared" si="88"/>
        <v>-43</v>
      </c>
      <c r="U156" s="154">
        <f t="shared" si="90"/>
        <v>-11</v>
      </c>
    </row>
    <row r="157" spans="1:21" x14ac:dyDescent="0.15">
      <c r="A157" s="90" t="s">
        <v>398</v>
      </c>
      <c r="B157" s="91">
        <v>23991</v>
      </c>
      <c r="C157" s="102">
        <f t="shared" si="91"/>
        <v>-5</v>
      </c>
      <c r="D157" s="69"/>
      <c r="E157" s="92">
        <v>23640</v>
      </c>
      <c r="F157" s="180">
        <f t="shared" si="92"/>
        <v>-10</v>
      </c>
      <c r="G157" s="94">
        <v>26236</v>
      </c>
      <c r="H157" s="185">
        <f t="shared" si="93"/>
        <v>-31</v>
      </c>
      <c r="I157" s="94">
        <v>49876</v>
      </c>
      <c r="J157" s="102">
        <f t="shared" si="94"/>
        <v>-41</v>
      </c>
      <c r="K157" s="6"/>
      <c r="L157" s="92">
        <v>25</v>
      </c>
      <c r="M157" s="180">
        <f t="shared" si="85"/>
        <v>3</v>
      </c>
      <c r="N157" s="180">
        <v>54</v>
      </c>
      <c r="O157" s="180">
        <f t="shared" si="86"/>
        <v>-30</v>
      </c>
      <c r="P157" s="143">
        <f t="shared" si="89"/>
        <v>-29</v>
      </c>
      <c r="Q157" s="180">
        <v>118</v>
      </c>
      <c r="R157" s="180">
        <f t="shared" si="87"/>
        <v>8</v>
      </c>
      <c r="S157" s="94">
        <v>130</v>
      </c>
      <c r="T157" s="180">
        <f t="shared" si="88"/>
        <v>9</v>
      </c>
      <c r="U157" s="154">
        <f t="shared" si="90"/>
        <v>-12</v>
      </c>
    </row>
    <row r="158" spans="1:21" x14ac:dyDescent="0.15">
      <c r="A158" s="90" t="s">
        <v>399</v>
      </c>
      <c r="B158" s="91">
        <v>24013</v>
      </c>
      <c r="C158" s="102">
        <f t="shared" si="91"/>
        <v>22</v>
      </c>
      <c r="D158" s="69"/>
      <c r="E158" s="92">
        <v>23622</v>
      </c>
      <c r="F158" s="180">
        <f t="shared" si="92"/>
        <v>-18</v>
      </c>
      <c r="G158" s="94">
        <v>26239</v>
      </c>
      <c r="H158" s="185">
        <f t="shared" si="93"/>
        <v>3</v>
      </c>
      <c r="I158" s="94">
        <v>49861</v>
      </c>
      <c r="J158" s="102">
        <f t="shared" si="94"/>
        <v>-15</v>
      </c>
      <c r="K158" s="6"/>
      <c r="L158" s="92">
        <v>17</v>
      </c>
      <c r="M158" s="180">
        <f>SUM(L158-L157)</f>
        <v>-8</v>
      </c>
      <c r="N158" s="180">
        <v>50</v>
      </c>
      <c r="O158" s="180">
        <f>SUM(N158-N157)</f>
        <v>-4</v>
      </c>
      <c r="P158" s="143">
        <f t="shared" si="89"/>
        <v>-33</v>
      </c>
      <c r="Q158" s="180">
        <v>122</v>
      </c>
      <c r="R158" s="180">
        <f>SUM(Q158-Q157)</f>
        <v>4</v>
      </c>
      <c r="S158" s="94">
        <v>104</v>
      </c>
      <c r="T158" s="180">
        <f>SUM(S158-S157)</f>
        <v>-26</v>
      </c>
      <c r="U158" s="154">
        <f t="shared" si="90"/>
        <v>18</v>
      </c>
    </row>
    <row r="159" spans="1:21" x14ac:dyDescent="0.15">
      <c r="A159" s="90" t="s">
        <v>400</v>
      </c>
      <c r="B159" s="91">
        <v>24048</v>
      </c>
      <c r="C159" s="102">
        <f t="shared" si="91"/>
        <v>35</v>
      </c>
      <c r="D159" s="69"/>
      <c r="E159" s="92">
        <v>23632</v>
      </c>
      <c r="F159" s="180">
        <f t="shared" si="92"/>
        <v>10</v>
      </c>
      <c r="G159" s="94">
        <v>26205</v>
      </c>
      <c r="H159" s="185">
        <f t="shared" si="93"/>
        <v>-34</v>
      </c>
      <c r="I159" s="94">
        <v>49837</v>
      </c>
      <c r="J159" s="102">
        <f t="shared" si="94"/>
        <v>-24</v>
      </c>
      <c r="K159" s="6"/>
      <c r="L159" s="92">
        <v>31</v>
      </c>
      <c r="M159" s="180">
        <f>SUM(L159-L158)</f>
        <v>14</v>
      </c>
      <c r="N159" s="180">
        <v>65</v>
      </c>
      <c r="O159" s="180">
        <f>SUM(N159-N158)</f>
        <v>15</v>
      </c>
      <c r="P159" s="143">
        <f>L159-N159</f>
        <v>-34</v>
      </c>
      <c r="Q159" s="180">
        <v>149</v>
      </c>
      <c r="R159" s="180">
        <f>SUM(Q159-Q158)</f>
        <v>27</v>
      </c>
      <c r="S159" s="94">
        <v>139</v>
      </c>
      <c r="T159" s="180">
        <f>SUM(S159-S158)</f>
        <v>35</v>
      </c>
      <c r="U159" s="154">
        <f>Q159-S159</f>
        <v>10</v>
      </c>
    </row>
    <row r="160" spans="1:21" x14ac:dyDescent="0.15">
      <c r="A160" s="90" t="s">
        <v>401</v>
      </c>
      <c r="B160" s="91">
        <v>24019</v>
      </c>
      <c r="C160" s="102">
        <f t="shared" si="91"/>
        <v>-29</v>
      </c>
      <c r="D160" s="69"/>
      <c r="E160" s="92">
        <v>23583</v>
      </c>
      <c r="F160" s="180">
        <f t="shared" si="92"/>
        <v>-49</v>
      </c>
      <c r="G160" s="94">
        <v>26196</v>
      </c>
      <c r="H160" s="185">
        <f t="shared" si="93"/>
        <v>-9</v>
      </c>
      <c r="I160" s="94">
        <v>49779</v>
      </c>
      <c r="J160" s="102">
        <f t="shared" si="94"/>
        <v>-58</v>
      </c>
      <c r="K160" s="6"/>
      <c r="L160" s="92">
        <v>23</v>
      </c>
      <c r="M160" s="180">
        <f>SUM(L160-L159)</f>
        <v>-8</v>
      </c>
      <c r="N160" s="180">
        <v>53</v>
      </c>
      <c r="O160" s="180">
        <f>SUM(N160-N159)</f>
        <v>-12</v>
      </c>
      <c r="P160" s="143">
        <f>L160-N160</f>
        <v>-30</v>
      </c>
      <c r="Q160" s="180">
        <v>99</v>
      </c>
      <c r="R160" s="180">
        <f>SUM(Q160-Q159)</f>
        <v>-50</v>
      </c>
      <c r="S160" s="94">
        <v>127</v>
      </c>
      <c r="T160" s="180">
        <f>SUM(S160-S159)</f>
        <v>-12</v>
      </c>
      <c r="U160" s="154">
        <f>Q160-S160</f>
        <v>-28</v>
      </c>
    </row>
    <row r="161" spans="1:21" x14ac:dyDescent="0.15">
      <c r="A161" s="90" t="s">
        <v>402</v>
      </c>
      <c r="B161" s="91">
        <v>23996</v>
      </c>
      <c r="C161" s="102">
        <f t="shared" si="91"/>
        <v>-23</v>
      </c>
      <c r="D161" s="69"/>
      <c r="E161" s="92">
        <v>23546</v>
      </c>
      <c r="F161" s="180">
        <f t="shared" si="92"/>
        <v>-37</v>
      </c>
      <c r="G161" s="94">
        <v>26162</v>
      </c>
      <c r="H161" s="185">
        <f t="shared" si="93"/>
        <v>-34</v>
      </c>
      <c r="I161" s="94">
        <v>49708</v>
      </c>
      <c r="J161" s="102">
        <f t="shared" si="94"/>
        <v>-71</v>
      </c>
      <c r="K161" s="6"/>
      <c r="L161" s="92">
        <v>11</v>
      </c>
      <c r="M161" s="180">
        <f>SUM(L161-L160)</f>
        <v>-12</v>
      </c>
      <c r="N161" s="180">
        <v>73</v>
      </c>
      <c r="O161" s="180">
        <f>SUM(N161-N160)</f>
        <v>20</v>
      </c>
      <c r="P161" s="143">
        <f>L161-N161</f>
        <v>-62</v>
      </c>
      <c r="Q161" s="180">
        <v>107</v>
      </c>
      <c r="R161" s="180">
        <f>SUM(Q161-Q160)</f>
        <v>8</v>
      </c>
      <c r="S161" s="94">
        <v>116</v>
      </c>
      <c r="T161" s="180">
        <f>SUM(S161-S160)</f>
        <v>-11</v>
      </c>
      <c r="U161" s="154">
        <f>Q161-S161</f>
        <v>-9</v>
      </c>
    </row>
    <row r="162" spans="1:21" x14ac:dyDescent="0.15">
      <c r="A162" s="90" t="s">
        <v>403</v>
      </c>
      <c r="B162" s="91">
        <v>24009</v>
      </c>
      <c r="C162" s="102">
        <f t="shared" ref="C162" si="95">SUM(B162-B161)</f>
        <v>13</v>
      </c>
      <c r="D162" s="69"/>
      <c r="E162" s="92">
        <v>23545</v>
      </c>
      <c r="F162" s="180">
        <f t="shared" ref="F162" si="96">SUM(E162-E161)</f>
        <v>-1</v>
      </c>
      <c r="G162" s="94">
        <v>26145</v>
      </c>
      <c r="H162" s="185">
        <f t="shared" ref="H162" si="97">SUM(G162-G161)</f>
        <v>-17</v>
      </c>
      <c r="I162" s="94">
        <v>49690</v>
      </c>
      <c r="J162" s="102">
        <f t="shared" ref="J162" si="98">SUM(I162-I161)</f>
        <v>-18</v>
      </c>
      <c r="K162" s="6"/>
      <c r="L162" s="92">
        <v>22</v>
      </c>
      <c r="M162" s="180">
        <f>SUM(L162-L161)</f>
        <v>11</v>
      </c>
      <c r="N162" s="180">
        <v>69</v>
      </c>
      <c r="O162" s="180">
        <f>SUM(N162-N161)</f>
        <v>-4</v>
      </c>
      <c r="P162" s="143">
        <f>L162-N162</f>
        <v>-47</v>
      </c>
      <c r="Q162" s="180">
        <v>121</v>
      </c>
      <c r="R162" s="180">
        <f>SUM(Q162-Q161)</f>
        <v>14</v>
      </c>
      <c r="S162" s="94">
        <v>92</v>
      </c>
      <c r="T162" s="180">
        <f>SUM(S162-S161)</f>
        <v>-24</v>
      </c>
      <c r="U162" s="154">
        <f>Q162-S162</f>
        <v>29</v>
      </c>
    </row>
    <row r="163" spans="1:21" ht="15" customHeight="1" thickBot="1" x14ac:dyDescent="0.2">
      <c r="A163" s="44" t="s">
        <v>404</v>
      </c>
      <c r="B163" s="49">
        <v>23995</v>
      </c>
      <c r="C163" s="102">
        <f t="shared" ref="C163" si="99">SUM(B163-B162)</f>
        <v>-14</v>
      </c>
      <c r="D163" s="69"/>
      <c r="E163" s="92">
        <v>23521</v>
      </c>
      <c r="F163" s="180">
        <f t="shared" ref="F163" si="100">SUM(E163-E162)</f>
        <v>-24</v>
      </c>
      <c r="G163" s="94">
        <v>26113</v>
      </c>
      <c r="H163" s="185">
        <f t="shared" ref="H163" si="101">SUM(G163-G162)</f>
        <v>-32</v>
      </c>
      <c r="I163" s="94">
        <v>49634</v>
      </c>
      <c r="J163" s="102">
        <f t="shared" ref="J163" si="102">SUM(I163-I162)</f>
        <v>-56</v>
      </c>
      <c r="K163" s="6"/>
      <c r="L163" s="92">
        <v>21</v>
      </c>
      <c r="M163" s="180">
        <f>SUM(L163-L162)</f>
        <v>-1</v>
      </c>
      <c r="N163" s="180">
        <v>79</v>
      </c>
      <c r="O163" s="180">
        <f>SUM(N163-N162)</f>
        <v>10</v>
      </c>
      <c r="P163" s="143">
        <f>L163-N163</f>
        <v>-58</v>
      </c>
      <c r="Q163" s="180">
        <v>104</v>
      </c>
      <c r="R163" s="180">
        <f>SUM(Q163-Q162)</f>
        <v>-17</v>
      </c>
      <c r="S163" s="94">
        <v>102</v>
      </c>
      <c r="T163" s="180">
        <f>SUM(S163-S162)</f>
        <v>10</v>
      </c>
      <c r="U163" s="154">
        <f>Q163-S163</f>
        <v>2</v>
      </c>
    </row>
    <row r="164" spans="1:21" x14ac:dyDescent="0.15">
      <c r="A164" s="98" t="s">
        <v>407</v>
      </c>
      <c r="B164" s="99"/>
      <c r="C164" s="66"/>
      <c r="D164" s="69"/>
      <c r="E164" s="99"/>
      <c r="F164" s="58"/>
      <c r="G164" s="128"/>
      <c r="H164" s="62"/>
      <c r="I164" s="128"/>
      <c r="J164" s="66"/>
      <c r="K164" s="6"/>
      <c r="L164" s="99"/>
      <c r="M164" s="58"/>
      <c r="N164" s="58"/>
      <c r="O164" s="58"/>
      <c r="P164" s="135"/>
      <c r="Q164" s="58"/>
      <c r="R164" s="58"/>
      <c r="S164" s="128"/>
      <c r="T164" s="58"/>
      <c r="U164" s="155"/>
    </row>
    <row r="165" spans="1:21" x14ac:dyDescent="0.15">
      <c r="A165" s="90" t="s">
        <v>408</v>
      </c>
      <c r="B165" s="37"/>
      <c r="C165" s="65"/>
      <c r="D165" s="69"/>
      <c r="E165" s="37"/>
      <c r="F165" s="57"/>
      <c r="G165" s="36"/>
      <c r="H165" s="61"/>
      <c r="I165" s="36"/>
      <c r="J165" s="65"/>
      <c r="K165" s="6"/>
      <c r="L165" s="37"/>
      <c r="M165" s="57"/>
      <c r="N165" s="57"/>
      <c r="O165" s="57"/>
      <c r="P165" s="137"/>
      <c r="Q165" s="57"/>
      <c r="R165" s="57"/>
      <c r="S165" s="36"/>
      <c r="T165" s="57"/>
      <c r="U165" s="153"/>
    </row>
    <row r="166" spans="1:21" x14ac:dyDescent="0.15">
      <c r="A166" s="90" t="s">
        <v>409</v>
      </c>
      <c r="B166" s="103"/>
      <c r="C166" s="179"/>
      <c r="D166" s="69"/>
      <c r="E166" s="104"/>
      <c r="F166" s="93"/>
      <c r="G166" s="100"/>
      <c r="H166" s="95"/>
      <c r="I166" s="100"/>
      <c r="J166" s="179"/>
      <c r="K166" s="6"/>
      <c r="L166" s="104"/>
      <c r="M166" s="93"/>
      <c r="N166" s="93"/>
      <c r="O166" s="93"/>
      <c r="P166" s="148"/>
      <c r="Q166" s="93"/>
      <c r="R166" s="93"/>
      <c r="S166" s="100"/>
      <c r="T166" s="93"/>
      <c r="U166" s="157"/>
    </row>
    <row r="167" spans="1:21" x14ac:dyDescent="0.15">
      <c r="A167" s="90" t="s">
        <v>410</v>
      </c>
      <c r="B167" s="91"/>
      <c r="C167" s="102"/>
      <c r="D167" s="69"/>
      <c r="E167" s="92"/>
      <c r="F167" s="180"/>
      <c r="G167" s="94"/>
      <c r="H167" s="185"/>
      <c r="I167" s="94"/>
      <c r="J167" s="102"/>
      <c r="K167" s="6"/>
      <c r="L167" s="92"/>
      <c r="M167" s="180"/>
      <c r="N167" s="180"/>
      <c r="O167" s="180"/>
      <c r="P167" s="143"/>
      <c r="Q167" s="180"/>
      <c r="R167" s="180"/>
      <c r="S167" s="94"/>
      <c r="T167" s="180"/>
      <c r="U167" s="154"/>
    </row>
    <row r="168" spans="1:21" x14ac:dyDescent="0.15">
      <c r="A168" s="90" t="s">
        <v>411</v>
      </c>
      <c r="B168" s="91"/>
      <c r="C168" s="102"/>
      <c r="D168" s="69"/>
      <c r="E168" s="92"/>
      <c r="F168" s="180"/>
      <c r="G168" s="94"/>
      <c r="H168" s="185"/>
      <c r="I168" s="94"/>
      <c r="J168" s="102"/>
      <c r="K168" s="6"/>
      <c r="L168" s="92"/>
      <c r="M168" s="180"/>
      <c r="N168" s="180"/>
      <c r="O168" s="180"/>
      <c r="P168" s="143"/>
      <c r="Q168" s="180"/>
      <c r="R168" s="180"/>
      <c r="S168" s="94"/>
      <c r="T168" s="180"/>
      <c r="U168" s="154"/>
    </row>
    <row r="169" spans="1:21" x14ac:dyDescent="0.15">
      <c r="A169" s="90" t="s">
        <v>412</v>
      </c>
      <c r="B169" s="91"/>
      <c r="C169" s="102"/>
      <c r="D169" s="69"/>
      <c r="E169" s="92"/>
      <c r="F169" s="180"/>
      <c r="G169" s="94"/>
      <c r="H169" s="185"/>
      <c r="I169" s="94"/>
      <c r="J169" s="102"/>
      <c r="K169" s="6"/>
      <c r="L169" s="92"/>
      <c r="M169" s="180"/>
      <c r="N169" s="180"/>
      <c r="O169" s="180"/>
      <c r="P169" s="143"/>
      <c r="Q169" s="180"/>
      <c r="R169" s="180"/>
      <c r="S169" s="94"/>
      <c r="T169" s="180"/>
      <c r="U169" s="154"/>
    </row>
    <row r="170" spans="1:21" x14ac:dyDescent="0.15">
      <c r="A170" s="90" t="s">
        <v>413</v>
      </c>
      <c r="B170" s="91"/>
      <c r="C170" s="102"/>
      <c r="D170" s="69"/>
      <c r="E170" s="92"/>
      <c r="F170" s="180"/>
      <c r="G170" s="94"/>
      <c r="H170" s="185"/>
      <c r="I170" s="94"/>
      <c r="J170" s="102"/>
      <c r="K170" s="6"/>
      <c r="L170" s="92"/>
      <c r="M170" s="180"/>
      <c r="N170" s="180"/>
      <c r="O170" s="180"/>
      <c r="P170" s="143"/>
      <c r="Q170" s="180"/>
      <c r="R170" s="180"/>
      <c r="S170" s="94"/>
      <c r="T170" s="180"/>
      <c r="U170" s="154"/>
    </row>
    <row r="171" spans="1:21" x14ac:dyDescent="0.15">
      <c r="A171" s="90" t="s">
        <v>414</v>
      </c>
      <c r="B171" s="91"/>
      <c r="C171" s="102"/>
      <c r="D171" s="69"/>
      <c r="E171" s="92"/>
      <c r="F171" s="180"/>
      <c r="G171" s="94"/>
      <c r="H171" s="185"/>
      <c r="I171" s="94"/>
      <c r="J171" s="102"/>
      <c r="K171" s="6"/>
      <c r="L171" s="92"/>
      <c r="M171" s="180"/>
      <c r="N171" s="180"/>
      <c r="O171" s="180"/>
      <c r="P171" s="143"/>
      <c r="Q171" s="180"/>
      <c r="R171" s="180"/>
      <c r="S171" s="94"/>
      <c r="T171" s="180"/>
      <c r="U171" s="154"/>
    </row>
    <row r="172" spans="1:21" x14ac:dyDescent="0.15">
      <c r="A172" s="90" t="s">
        <v>415</v>
      </c>
      <c r="B172" s="91"/>
      <c r="C172" s="102"/>
      <c r="D172" s="69"/>
      <c r="E172" s="92"/>
      <c r="F172" s="180"/>
      <c r="G172" s="94"/>
      <c r="H172" s="185"/>
      <c r="I172" s="94"/>
      <c r="J172" s="102"/>
      <c r="K172" s="6"/>
      <c r="L172" s="92"/>
      <c r="M172" s="180"/>
      <c r="N172" s="180"/>
      <c r="O172" s="180"/>
      <c r="P172" s="143"/>
      <c r="Q172" s="180"/>
      <c r="R172" s="180"/>
      <c r="S172" s="94"/>
      <c r="T172" s="180"/>
      <c r="U172" s="154"/>
    </row>
    <row r="173" spans="1:21" x14ac:dyDescent="0.15">
      <c r="A173" s="90" t="s">
        <v>416</v>
      </c>
      <c r="B173" s="91"/>
      <c r="C173" s="102"/>
      <c r="D173" s="69"/>
      <c r="E173" s="92"/>
      <c r="F173" s="180"/>
      <c r="G173" s="94"/>
      <c r="H173" s="185"/>
      <c r="I173" s="94"/>
      <c r="J173" s="102"/>
      <c r="K173" s="6"/>
      <c r="L173" s="92"/>
      <c r="M173" s="180"/>
      <c r="N173" s="180"/>
      <c r="O173" s="180"/>
      <c r="P173" s="143"/>
      <c r="Q173" s="180"/>
      <c r="R173" s="180"/>
      <c r="S173" s="94"/>
      <c r="T173" s="180"/>
      <c r="U173" s="154"/>
    </row>
    <row r="174" spans="1:21" x14ac:dyDescent="0.15">
      <c r="A174" s="90" t="s">
        <v>417</v>
      </c>
      <c r="B174" s="91"/>
      <c r="C174" s="102"/>
      <c r="D174" s="69"/>
      <c r="E174" s="92"/>
      <c r="F174" s="180"/>
      <c r="G174" s="94"/>
      <c r="H174" s="185"/>
      <c r="I174" s="94"/>
      <c r="J174" s="102"/>
      <c r="K174" s="6"/>
      <c r="L174" s="92"/>
      <c r="M174" s="180"/>
      <c r="N174" s="180"/>
      <c r="O174" s="180"/>
      <c r="P174" s="143"/>
      <c r="Q174" s="180"/>
      <c r="R174" s="180"/>
      <c r="S174" s="94"/>
      <c r="T174" s="180"/>
      <c r="U174" s="154"/>
    </row>
    <row r="175" spans="1:21" ht="15" customHeight="1" thickBot="1" x14ac:dyDescent="0.2">
      <c r="A175" s="44" t="s">
        <v>418</v>
      </c>
      <c r="B175" s="49"/>
      <c r="C175" s="67"/>
      <c r="D175" s="107"/>
      <c r="E175" s="45"/>
      <c r="F175" s="59"/>
      <c r="G175" s="46"/>
      <c r="H175" s="63"/>
      <c r="I175" s="46"/>
      <c r="J175" s="67"/>
      <c r="K175" s="6"/>
      <c r="L175" s="45"/>
      <c r="M175" s="59"/>
      <c r="N175" s="59"/>
      <c r="O175" s="59"/>
      <c r="P175" s="139"/>
      <c r="Q175" s="59"/>
      <c r="R175" s="59"/>
      <c r="S175" s="46"/>
      <c r="T175" s="59"/>
      <c r="U175" s="150"/>
    </row>
    <row r="176" spans="1:21" ht="15" customHeight="1" x14ac:dyDescent="0.15">
      <c r="A176" s="228" t="s">
        <v>227</v>
      </c>
      <c r="B176" s="228"/>
      <c r="C176" s="228"/>
      <c r="D176" s="228"/>
      <c r="E176" s="228"/>
      <c r="F176" s="228"/>
      <c r="G176" s="228"/>
      <c r="H176" s="228"/>
      <c r="I176" s="228"/>
      <c r="J176" s="228"/>
    </row>
    <row r="177" spans="1:10" ht="14.25" customHeight="1" x14ac:dyDescent="0.15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</row>
    <row r="178" spans="1:10" x14ac:dyDescent="0.15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2023-12-05T07:04:53Z</cp:lastPrinted>
  <dcterms:created xsi:type="dcterms:W3CDTF">1601-01-01T00:00:00Z</dcterms:created>
  <dcterms:modified xsi:type="dcterms:W3CDTF">2024-01-04T23:52:40Z</dcterms:modified>
  <cp:category/>
</cp:coreProperties>
</file>