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<sst xmlns="http://schemas.openxmlformats.org/spreadsheetml/2006/main" count="469" uniqueCount="340">
  <si>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</si>
  <si>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</si>
  <si>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</si>
  <si>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</si>
  <si>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</si>
  <si>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</si>
  <si>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</si>
  <si>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</si>
  <si>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</si>
  <si>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</si>
  <si>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</si>
  <si>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</si>
  <si>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</si>
  <si>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</si>
  <si>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</si>
  <si>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</si>
  <si>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</si>
  <si>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</si>
  <si>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</si>
  <si>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</si>
  <si>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</si>
  <si>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</si>
  <si>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</si>
  <si>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</si>
  <si>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</si>
  <si>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</si>
  <si>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</si>
  <si>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</si>
  <si>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</si>
  <si>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</si>
  <si>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</si>
  <si>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</si>
  <si>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</si>
  <si>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</si>
  <si>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</si>
  <si>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</si>
  <si>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</si>
  <si>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</si>
  <si>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</si>
  <si>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</si>
  <si>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</si>
  <si>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</si>
  <si>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</si>
  <si>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</si>
  <si>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</si>
  <si>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</si>
  <si>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</si>
  <si>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</si>
  <si>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</si>
  <si>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</si>
  <si>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</si>
  <si>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</si>
  <si>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</si>
  <si>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</si>
  <si>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</si>
  <si>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</si>
  <si>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</si>
  <si>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</si>
  <si>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</si>
  <si>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</si>
  <si>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</si>
  <si>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</si>
  <si>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</si>
  <si>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</si>
  <si>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</si>
  <si>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</si>
  <si>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</si>
  <si>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</si>
  <si>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</si>
  <si>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</si>
  <si>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</si>
  <si>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</si>
  <si>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</si>
  <si>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</si>
  <si>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</si>
  <si>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</si>
  <si>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</si>
  <si>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</si>
  <si>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</si>
  <si>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</si>
  <si>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</si>
  <si>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</si>
  <si>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</si>
  <si>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</si>
  <si>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</si>
  <si>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</si>
  <si>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</si>
  <si>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</si>
  <si>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</si>
  <si>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</si>
  <si>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</si>
  <si>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</si>
  <si>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</si>
  <si>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</si>
  <si>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</si>
  <si>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</si>
  <si>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</si>
  <si>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</si>
  <si>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</si>
  <si>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</si>
  <si>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</si>
  <si>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</si>
  <si>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</si>
  <si>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</si>
  <si>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</si>
  <si>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</si>
  <si>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</si>
  <si>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</si>
  <si>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</si>
  <si>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</si>
  <si>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</si>
  <si>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</si>
  <si>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</si>
  <si>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</si>
  <si>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</si>
  <si>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</si>
  <si>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</si>
  <si>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</si>
  <si>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</si>
  <si>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</si>
  <si>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</si>
  <si>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</si>
  <si>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</si>
  <si>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</si>
  <si>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</si>
  <si>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</si>
  <si>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</si>
  <si>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</si>
  <si>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</si>
  <si>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</si>
  <si>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</si>
  <si>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</si>
  <si>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</si>
  <si>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</si>
  <si>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</si>
  <si>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</si>
  <si>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</si>
  <si>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</si>
  <si>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</si>
  <si>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</si>
  <si>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</si>
  <si>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</si>
  <si>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</si>
  <si>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</si>
  <si>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</si>
  <si>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</si>
  <si>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</si>
  <si>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</si>
  <si>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</si>
  <si>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</si>
  <si>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</si>
  <si>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</si>
  <si>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</si>
  <si>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</si>
  <si>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</si>
  <si>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</si>
  <si>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</si>
  <si>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</si>
  <si>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</si>
  <si>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</si>
  <si>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</si>
  <si>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</si>
  <si>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</si>
  <si>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</si>
  <si>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</si>
  <si>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</si>
  <si>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</si>
  <si>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</si>
  <si>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</si>
  <si>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</si>
  <si>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</si>
  <si>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</si>
  <si>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</si>
  <si>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</si>
  <si>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</si>
  <si>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</si>
  <si>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</si>
  <si>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</si>
  <si>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</si>
  <si>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</si>
  <si>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</si>
  <si>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</si>
  <si>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</si>
  <si>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</si>
  <si>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</si>
  <si>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</si>
  <si>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</si>
  <si>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</si>
  <si>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</si>
  <si>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</si>
  <si>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</si>
  <si>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</si>
  <si>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</si>
  <si>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</si>
  <si>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</si>
  <si>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</si>
  <si>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</si>
  <si>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</si>
  <si>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</si>
  <si>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</si>
  <si>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</si>
  <si>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</si>
  <si>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</si>
  <si>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</si>
  <si>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</si>
  <si>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</si>
  <si>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</si>
  <si>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</si>
  <si>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</si>
  <si>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</si>
  <si>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</si>
  <si>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</si>
  <si>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</si>
  <si>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</si>
  <si>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</si>
  <si>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</si>
  <si>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</si>
  <si>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</si>
  <si>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</si>
  <si>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</si>
  <si>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</si>
  <si>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</si>
  <si>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</si>
  <si>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</si>
  <si>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</si>
  <si>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</si>
  <si>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</si>
  <si>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</si>
  <si>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</si>
  <si>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</si>
  <si>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</si>
  <si>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</si>
  <si>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</si>
  <si>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</si>
  <si>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</si>
  <si>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</si>
  <si>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</si>
  <si>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</si>
  <si>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</si>
  <si>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</si>
  <si>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</si>
  <si>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</si>
  <si>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</si>
  <si>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</si>
  <si>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</si>
  <si>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</si>
  <si>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</si>
  <si>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</si>
  <si>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</si>
  <si>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</si>
  <si>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</si>
  <si>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</si>
  <si>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</si>
  <si>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</si>
  <si>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</si>
  <si>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</si>
  <si>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</si>
  <si>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</si>
  <si>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</si>
  <si>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</si>
  <si>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</si>
  <si>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</si>
  <si>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</si>
  <si>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</si>
  <si>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</si>
  <si>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</si>
  <si>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</si>
  <si>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</si>
  <si>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</si>
  <si>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</si>
  <si>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</si>
  <si>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</si>
  <si>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</si>
  <si>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</si>
  <si>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</si>
  <si>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</si>
  <si>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</si>
  <si>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</si>
  <si>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</si>
  <si>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</si>
  <si>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</si>
  <si>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</si>
  <si>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</si>
  <si>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</si>
  <si>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</si>
  <si>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</si>
  <si>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</si>
  <si>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</si>
  <si>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</si>
  <si>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</si>
  <si>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</si>
  <si>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</si>
  <si>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</si>
  <si>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</si>
  <si>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</si>
  <si>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</si>
  <si>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</si>
  <si>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</si>
  <si>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</si>
  <si>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</si>
  <si>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</si>
  <si>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</si>
  <si>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</si>
  <si>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</si>
  <si>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</si>
  <si>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</si>
  <si>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</si>
  <si>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</si>
  <si>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</si>
  <si>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</si>
  <si>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</si>
  <si>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</si>
  <si>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</si>
  <si>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</si>
  <si>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</si>
  <si>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</si>
  <si>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</si>
  <si>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</si>
  <si>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</si>
  <si>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</si>
  <si>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</si>
  <si>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</si>
  <si>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</si>
  <si>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</si>
  <si>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</si>
  <si>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</si>
  <si>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</si>
  <si>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</si>
  <si>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</si>
  <si>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</si>
  <si>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</si>
  <si>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</si>
  <si>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</si>
  <si>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</si>
  <si>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</si>
  <si>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</si>
  <si>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</si>
  <si>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元年7月末</t>
  </si>
  <si>
    <t>令和元年8月末</t>
  </si>
  <si>
    <t>令和元年8月31現在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</si>
</sst>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0" fillId="0" borderId="52" xfId="0" applyNumberFormat="1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339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337</v>
      </c>
      <c r="C6" s="87">
        <v>24146</v>
      </c>
      <c r="D6" s="91">
        <v>24694</v>
      </c>
      <c r="E6" s="4">
        <v>27621</v>
      </c>
      <c r="F6" s="92">
        <f>SUM(D6:E6)</f>
        <v>52315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-39</v>
      </c>
      <c r="D7" s="103">
        <v>-41</v>
      </c>
      <c r="E7" s="101">
        <v>-37</v>
      </c>
      <c r="F7" s="102">
        <f>SUM(D7:E7)</f>
        <v>-78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4">
        <f>SUM(B13:B33)</f>
        <v>24694</v>
      </c>
      <c r="C12" s="134">
        <f>SUM(C13:C33)</f>
        <v>27621</v>
      </c>
      <c r="D12" s="134">
        <f>SUM(D13:D33)</f>
        <v>52315</v>
      </c>
      <c r="E12" s="135">
        <f>ROUND(D12/$D$12*100,2)</f>
        <v>100</v>
      </c>
    </row>
    <row r="13" spans="1:5" ht="13.5">
      <c r="A13" s="7" t="s">
        <v>312</v>
      </c>
      <c r="B13" s="4">
        <f>SUM('年齢各歳別人口'!B4:B8)</f>
        <v>1000</v>
      </c>
      <c r="C13" s="4">
        <f>SUM('年齢各歳別人口'!C4:C8)</f>
        <v>1027</v>
      </c>
      <c r="D13" s="4">
        <f>SUM(B13:C13)</f>
        <v>2027</v>
      </c>
      <c r="E13" s="38">
        <f>ROUND(D13/$D$12*100,2)</f>
        <v>3.87</v>
      </c>
    </row>
    <row r="14" spans="1:5" ht="13.5">
      <c r="A14" s="7" t="s">
        <v>313</v>
      </c>
      <c r="B14" s="4">
        <f>SUM('年齢各歳別人口'!B9:B13)</f>
        <v>1125</v>
      </c>
      <c r="C14" s="4">
        <f>SUM('年齢各歳別人口'!C9:C13)</f>
        <v>1127</v>
      </c>
      <c r="D14" s="4">
        <f aca="true" t="shared" si="0" ref="D14:D33">SUM(B14:C14)</f>
        <v>2252</v>
      </c>
      <c r="E14" s="38">
        <f aca="true" t="shared" si="1" ref="E14:E33">ROUND(D14/$D$12*100,2)</f>
        <v>4.3</v>
      </c>
    </row>
    <row r="15" spans="1:5" ht="13.5">
      <c r="A15" s="7" t="s">
        <v>314</v>
      </c>
      <c r="B15" s="4">
        <f>SUM('年齢各歳別人口'!B14:B18)</f>
        <v>1247</v>
      </c>
      <c r="C15" s="4">
        <f>SUM('年齢各歳別人口'!C14:C18)</f>
        <v>1091</v>
      </c>
      <c r="D15" s="4">
        <f t="shared" si="0"/>
        <v>2338</v>
      </c>
      <c r="E15" s="38">
        <f t="shared" si="1"/>
        <v>4.47</v>
      </c>
    </row>
    <row r="16" spans="1:5" ht="13.5">
      <c r="A16" s="7" t="s">
        <v>315</v>
      </c>
      <c r="B16" s="4">
        <f>SUM('年齢各歳別人口'!B19:B23)</f>
        <v>1199</v>
      </c>
      <c r="C16" s="4">
        <f>SUM('年齢各歳別人口'!C19:C23)</f>
        <v>1165</v>
      </c>
      <c r="D16" s="4">
        <f t="shared" si="0"/>
        <v>2364</v>
      </c>
      <c r="E16" s="38">
        <f t="shared" si="1"/>
        <v>4.52</v>
      </c>
    </row>
    <row r="17" spans="1:5" ht="13.5">
      <c r="A17" s="7" t="s">
        <v>316</v>
      </c>
      <c r="B17" s="4">
        <f>SUM('年齢各歳別人口'!B24:B28)</f>
        <v>1017</v>
      </c>
      <c r="C17" s="4">
        <f>SUM('年齢各歳別人口'!C24:C28)</f>
        <v>986</v>
      </c>
      <c r="D17" s="4">
        <f t="shared" si="0"/>
        <v>2003</v>
      </c>
      <c r="E17" s="38">
        <f t="shared" si="1"/>
        <v>3.83</v>
      </c>
    </row>
    <row r="18" spans="1:5" ht="13.5">
      <c r="A18" s="7" t="s">
        <v>317</v>
      </c>
      <c r="B18" s="4">
        <f>SUM('年齢各歳別人口'!F4:F8)</f>
        <v>938</v>
      </c>
      <c r="C18" s="4">
        <f>SUM('年齢各歳別人口'!G4:G8)</f>
        <v>909</v>
      </c>
      <c r="D18" s="4">
        <f t="shared" si="0"/>
        <v>1847</v>
      </c>
      <c r="E18" s="38">
        <f t="shared" si="1"/>
        <v>3.53</v>
      </c>
    </row>
    <row r="19" spans="1:5" ht="13.5">
      <c r="A19" s="7" t="s">
        <v>318</v>
      </c>
      <c r="B19" s="4">
        <f>SUM('年齢各歳別人口'!F9:F13)</f>
        <v>1241</v>
      </c>
      <c r="C19" s="4">
        <f>SUM('年齢各歳別人口'!G9:G13)</f>
        <v>1223</v>
      </c>
      <c r="D19" s="4">
        <f t="shared" si="0"/>
        <v>2464</v>
      </c>
      <c r="E19" s="38">
        <f t="shared" si="1"/>
        <v>4.71</v>
      </c>
    </row>
    <row r="20" spans="1:5" ht="13.5">
      <c r="A20" s="7" t="s">
        <v>319</v>
      </c>
      <c r="B20" s="4">
        <f>SUM('年齢各歳別人口'!F14:F18)</f>
        <v>1544</v>
      </c>
      <c r="C20" s="4">
        <f>SUM('年齢各歳別人口'!G14:G18)</f>
        <v>1465</v>
      </c>
      <c r="D20" s="4">
        <f t="shared" si="0"/>
        <v>3009</v>
      </c>
      <c r="E20" s="38">
        <f t="shared" si="1"/>
        <v>5.75</v>
      </c>
    </row>
    <row r="21" spans="1:5" ht="13.5">
      <c r="A21" s="7" t="s">
        <v>320</v>
      </c>
      <c r="B21" s="4">
        <f>SUM('年齢各歳別人口'!F19:F23)</f>
        <v>1715</v>
      </c>
      <c r="C21" s="4">
        <f>SUM('年齢各歳別人口'!G19:G23)</f>
        <v>1669</v>
      </c>
      <c r="D21" s="4">
        <f t="shared" si="0"/>
        <v>3384</v>
      </c>
      <c r="E21" s="38">
        <f t="shared" si="1"/>
        <v>6.47</v>
      </c>
    </row>
    <row r="22" spans="1:5" ht="13.5">
      <c r="A22" s="7" t="s">
        <v>321</v>
      </c>
      <c r="B22" s="4">
        <f>SUM('年齢各歳別人口'!F24:F28)</f>
        <v>1583</v>
      </c>
      <c r="C22" s="4">
        <f>SUM('年齢各歳別人口'!G24:G28)</f>
        <v>1555</v>
      </c>
      <c r="D22" s="4">
        <f t="shared" si="0"/>
        <v>3138</v>
      </c>
      <c r="E22" s="38">
        <f t="shared" si="1"/>
        <v>6</v>
      </c>
    </row>
    <row r="23" spans="1:5" ht="13.5">
      <c r="A23" s="7" t="s">
        <v>322</v>
      </c>
      <c r="B23" s="4">
        <f>SUM('年齢各歳別人口'!J4:J8)</f>
        <v>1333</v>
      </c>
      <c r="C23" s="4">
        <f>SUM('年齢各歳別人口'!K4:K8)</f>
        <v>1441</v>
      </c>
      <c r="D23" s="4">
        <f t="shared" si="0"/>
        <v>2774</v>
      </c>
      <c r="E23" s="38">
        <f t="shared" si="1"/>
        <v>5.3</v>
      </c>
    </row>
    <row r="24" spans="1:5" ht="13.5">
      <c r="A24" s="7" t="s">
        <v>323</v>
      </c>
      <c r="B24" s="4">
        <f>SUM('年齢各歳別人口'!J9:J13)</f>
        <v>1364</v>
      </c>
      <c r="C24" s="4">
        <f>SUM('年齢各歳別人口'!K9:K13)</f>
        <v>1524</v>
      </c>
      <c r="D24" s="4">
        <f t="shared" si="0"/>
        <v>2888</v>
      </c>
      <c r="E24" s="38">
        <f t="shared" si="1"/>
        <v>5.52</v>
      </c>
    </row>
    <row r="25" spans="1:5" ht="13.5">
      <c r="A25" s="7" t="s">
        <v>324</v>
      </c>
      <c r="B25" s="4">
        <f>SUM('年齢各歳別人口'!J14:J18)</f>
        <v>1704</v>
      </c>
      <c r="C25" s="4">
        <f>SUM('年齢各歳別人口'!K14:K18)</f>
        <v>1869</v>
      </c>
      <c r="D25" s="4">
        <f t="shared" si="0"/>
        <v>3573</v>
      </c>
      <c r="E25" s="38">
        <f t="shared" si="1"/>
        <v>6.83</v>
      </c>
    </row>
    <row r="26" spans="1:5" ht="13.5">
      <c r="A26" s="7" t="s">
        <v>325</v>
      </c>
      <c r="B26" s="4">
        <f>SUM('年齢各歳別人口'!J19:J23)</f>
        <v>2258</v>
      </c>
      <c r="C26" s="4">
        <f>SUM('年齢各歳別人口'!K19:K23)</f>
        <v>2480</v>
      </c>
      <c r="D26" s="4">
        <f t="shared" si="0"/>
        <v>4738</v>
      </c>
      <c r="E26" s="38">
        <f t="shared" si="1"/>
        <v>9.06</v>
      </c>
    </row>
    <row r="27" spans="1:5" ht="13.5">
      <c r="A27" s="7" t="s">
        <v>326</v>
      </c>
      <c r="B27" s="4">
        <f>SUM('年齢各歳別人口'!J24:J28)</f>
        <v>1970</v>
      </c>
      <c r="C27" s="4">
        <f>SUM('年齢各歳別人口'!K24:K28)</f>
        <v>2210</v>
      </c>
      <c r="D27" s="4">
        <f t="shared" si="0"/>
        <v>4180</v>
      </c>
      <c r="E27" s="38">
        <f t="shared" si="1"/>
        <v>7.99</v>
      </c>
    </row>
    <row r="28" spans="1:5" ht="13.5">
      <c r="A28" s="7" t="s">
        <v>327</v>
      </c>
      <c r="B28" s="4">
        <f>SUM('年齢各歳別人口'!N4:N8)</f>
        <v>1435</v>
      </c>
      <c r="C28" s="4">
        <f>SUM('年齢各歳別人口'!O4:O8)</f>
        <v>1862</v>
      </c>
      <c r="D28" s="4">
        <f t="shared" si="0"/>
        <v>3297</v>
      </c>
      <c r="E28" s="38">
        <f t="shared" si="1"/>
        <v>6.3</v>
      </c>
    </row>
    <row r="29" spans="1:5" ht="13.5">
      <c r="A29" s="7" t="s">
        <v>328</v>
      </c>
      <c r="B29" s="4">
        <f>SUM('年齢各歳別人口'!N9:N13)</f>
        <v>1081</v>
      </c>
      <c r="C29" s="4">
        <f>SUM('年齢各歳別人口'!O9:O13)</f>
        <v>1624</v>
      </c>
      <c r="D29" s="4">
        <f t="shared" si="0"/>
        <v>2705</v>
      </c>
      <c r="E29" s="38">
        <f t="shared" si="1"/>
        <v>5.17</v>
      </c>
    </row>
    <row r="30" spans="1:5" ht="13.5">
      <c r="A30" s="7" t="s">
        <v>329</v>
      </c>
      <c r="B30" s="4">
        <f>SUM('年齢各歳別人口'!N14:N18)</f>
        <v>610</v>
      </c>
      <c r="C30" s="4">
        <f>SUM('年齢各歳別人口'!O14:O18)</f>
        <v>1212</v>
      </c>
      <c r="D30" s="4">
        <f t="shared" si="0"/>
        <v>1822</v>
      </c>
      <c r="E30" s="38">
        <f t="shared" si="1"/>
        <v>3.48</v>
      </c>
    </row>
    <row r="31" spans="1:5" ht="13.5">
      <c r="A31" s="7" t="s">
        <v>330</v>
      </c>
      <c r="B31" s="4">
        <f>SUM('年齢各歳別人口'!N19:N23)</f>
        <v>265</v>
      </c>
      <c r="C31" s="4">
        <f>SUM('年齢各歳別人口'!O19:O23)</f>
        <v>832</v>
      </c>
      <c r="D31" s="4">
        <f t="shared" si="0"/>
        <v>1097</v>
      </c>
      <c r="E31" s="38">
        <f t="shared" si="1"/>
        <v>2.1</v>
      </c>
    </row>
    <row r="32" spans="1:5" ht="13.5">
      <c r="A32" s="7" t="s">
        <v>331</v>
      </c>
      <c r="B32" s="4">
        <f>SUM('年齢各歳別人口'!N24:N28)</f>
        <v>58</v>
      </c>
      <c r="C32" s="4">
        <f>SUM('年齢各歳別人口'!O24:O28)</f>
        <v>296</v>
      </c>
      <c r="D32" s="4">
        <f t="shared" si="0"/>
        <v>354</v>
      </c>
      <c r="E32" s="38">
        <f t="shared" si="1"/>
        <v>0.68</v>
      </c>
    </row>
    <row r="33" spans="1:5" ht="13.5">
      <c r="A33" s="7" t="s">
        <v>332</v>
      </c>
      <c r="B33" s="4">
        <f>SUM('年齢各歳別人口'!R4:R24)</f>
        <v>7</v>
      </c>
      <c r="C33" s="4">
        <f>SUM('年齢各歳別人口'!S4:S24)</f>
        <v>54</v>
      </c>
      <c r="D33" s="4">
        <f t="shared" si="0"/>
        <v>61</v>
      </c>
      <c r="E33" s="38">
        <f t="shared" si="1"/>
        <v>0.12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24694</v>
      </c>
      <c r="C36" s="4">
        <f>SUM(C37:C39)</f>
        <v>27621</v>
      </c>
      <c r="D36" s="4">
        <f>SUM(D37:D39)</f>
        <v>52315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3372</v>
      </c>
      <c r="C37" s="99">
        <f>SUM('年齢各歳別人口'!C4:C18)</f>
        <v>3245</v>
      </c>
      <c r="D37" s="99">
        <f>SUM(B37:C37)</f>
        <v>6617</v>
      </c>
      <c r="E37" s="39">
        <f>ROUND(D37/$D$36*100,2)</f>
        <v>12.65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13638</v>
      </c>
      <c r="C38" s="99">
        <f>SUM('年齢各歳別人口'!C19:C28,'年齢各歳別人口'!G4:G28,'年齢各歳別人口'!K4:K18)</f>
        <v>13806</v>
      </c>
      <c r="D38" s="99">
        <f>SUM(B38:C38)</f>
        <v>27444</v>
      </c>
      <c r="E38" s="39">
        <f>ROUND(D38/$D$36*100,2)</f>
        <v>52.46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7684</v>
      </c>
      <c r="C39" s="99">
        <f>SUM('年齢各歳別人口'!K19:K28,'年齢各歳別人口'!O4:O28,'年齢各歳別人口'!S4:S24)</f>
        <v>10570</v>
      </c>
      <c r="D39" s="99">
        <f>SUM(B39:C39)</f>
        <v>18254</v>
      </c>
      <c r="E39" s="39">
        <f>ROUND(D39/$D$36*100,2)</f>
        <v>34.89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3512</v>
      </c>
      <c r="C45" s="105">
        <f>'行政区別人口'!D26</f>
        <v>3678</v>
      </c>
      <c r="D45" s="105">
        <f>'行政区別人口'!E26</f>
        <v>4076</v>
      </c>
      <c r="E45" s="105">
        <f>'行政区別人口'!F26</f>
        <v>7754</v>
      </c>
      <c r="F45" s="1" t="s">
        <v>162</v>
      </c>
    </row>
    <row r="46" spans="1:6" ht="13.5">
      <c r="A46" s="7" t="s">
        <v>146</v>
      </c>
      <c r="B46" s="105">
        <f>'行政区別人口'!C47</f>
        <v>3112</v>
      </c>
      <c r="C46" s="105">
        <f>'行政区別人口'!D47</f>
        <v>2975</v>
      </c>
      <c r="D46" s="105">
        <f>'行政区別人口'!E47</f>
        <v>3286</v>
      </c>
      <c r="E46" s="105">
        <f>'行政区別人口'!F47</f>
        <v>6261</v>
      </c>
      <c r="F46" s="1" t="s">
        <v>163</v>
      </c>
    </row>
    <row r="47" spans="1:6" ht="13.5">
      <c r="A47" s="7" t="s">
        <v>147</v>
      </c>
      <c r="B47" s="105">
        <f>'行政区別人口'!C57</f>
        <v>1229</v>
      </c>
      <c r="C47" s="105">
        <f>'行政区別人口'!D57</f>
        <v>1220</v>
      </c>
      <c r="D47" s="105">
        <f>'行政区別人口'!E57</f>
        <v>1282</v>
      </c>
      <c r="E47" s="105">
        <f>'行政区別人口'!F57</f>
        <v>2502</v>
      </c>
      <c r="F47" s="1" t="s">
        <v>164</v>
      </c>
    </row>
    <row r="48" spans="1:6" ht="13.5">
      <c r="A48" s="7" t="s">
        <v>148</v>
      </c>
      <c r="B48" s="106">
        <f>'行政区別人口'!C70</f>
        <v>792</v>
      </c>
      <c r="C48" s="106">
        <f>'行政区別人口'!D70</f>
        <v>757</v>
      </c>
      <c r="D48" s="106">
        <f>'行政区別人口'!E70</f>
        <v>864</v>
      </c>
      <c r="E48" s="106">
        <f>'行政区別人口'!F70</f>
        <v>1621</v>
      </c>
      <c r="F48" s="1" t="s">
        <v>165</v>
      </c>
    </row>
    <row r="49" spans="1:6" ht="13.5">
      <c r="A49" s="7" t="s">
        <v>149</v>
      </c>
      <c r="B49" s="105">
        <f>'行政区別人口'!C88</f>
        <v>4309</v>
      </c>
      <c r="C49" s="105">
        <f>'行政区別人口'!D88</f>
        <v>4532</v>
      </c>
      <c r="D49" s="105">
        <f>'行政区別人口'!E88</f>
        <v>5102</v>
      </c>
      <c r="E49" s="105">
        <f>'行政区別人口'!F88</f>
        <v>9634</v>
      </c>
      <c r="F49" s="1" t="s">
        <v>166</v>
      </c>
    </row>
    <row r="50" spans="1:6" ht="13.5">
      <c r="A50" s="7" t="s">
        <v>150</v>
      </c>
      <c r="B50" s="105">
        <f>'行政区別人口'!C101</f>
        <v>1994</v>
      </c>
      <c r="C50" s="105">
        <f>'行政区別人口'!D101</f>
        <v>2221</v>
      </c>
      <c r="D50" s="105">
        <f>'行政区別人口'!E101</f>
        <v>2438</v>
      </c>
      <c r="E50" s="105">
        <f>'行政区別人口'!F101</f>
        <v>4659</v>
      </c>
      <c r="F50" s="1" t="s">
        <v>190</v>
      </c>
    </row>
    <row r="51" spans="1:6" ht="13.5">
      <c r="A51" s="7" t="s">
        <v>151</v>
      </c>
      <c r="B51" s="105">
        <f>'行政区別人口'!J22</f>
        <v>1517</v>
      </c>
      <c r="C51" s="105">
        <f>'行政区別人口'!K22</f>
        <v>1541</v>
      </c>
      <c r="D51" s="105">
        <f>'行政区別人口'!L22</f>
        <v>1731</v>
      </c>
      <c r="E51" s="105">
        <f>'行政区別人口'!M22</f>
        <v>3272</v>
      </c>
      <c r="F51" s="1" t="s">
        <v>167</v>
      </c>
    </row>
    <row r="52" spans="1:6" ht="13.5">
      <c r="A52" s="7" t="s">
        <v>152</v>
      </c>
      <c r="B52" s="105">
        <f>'行政区別人口'!J32</f>
        <v>935</v>
      </c>
      <c r="C52" s="105">
        <f>'行政区別人口'!K32</f>
        <v>997</v>
      </c>
      <c r="D52" s="105">
        <f>'行政区別人口'!L32</f>
        <v>1079</v>
      </c>
      <c r="E52" s="105">
        <f>'行政区別人口'!M32</f>
        <v>2076</v>
      </c>
      <c r="F52" s="1" t="s">
        <v>168</v>
      </c>
    </row>
    <row r="53" spans="1:6" ht="13.5">
      <c r="A53" s="7" t="s">
        <v>153</v>
      </c>
      <c r="B53" s="105">
        <f>'行政区別人口'!J49</f>
        <v>2401</v>
      </c>
      <c r="C53" s="105">
        <f>'行政区別人口'!K49</f>
        <v>2493</v>
      </c>
      <c r="D53" s="105">
        <f>'行政区別人口'!L49</f>
        <v>2806</v>
      </c>
      <c r="E53" s="105">
        <f>'行政区別人口'!M49</f>
        <v>5299</v>
      </c>
      <c r="F53" s="1" t="s">
        <v>169</v>
      </c>
    </row>
    <row r="54" spans="1:6" ht="13.5">
      <c r="A54" s="7" t="s">
        <v>154</v>
      </c>
      <c r="B54" s="105">
        <f>'行政区別人口'!J62</f>
        <v>1541</v>
      </c>
      <c r="C54" s="105">
        <f>'行政区別人口'!K62</f>
        <v>1638</v>
      </c>
      <c r="D54" s="105">
        <f>'行政区別人口'!L62</f>
        <v>1819</v>
      </c>
      <c r="E54" s="105">
        <f>'行政区別人口'!M62</f>
        <v>3457</v>
      </c>
      <c r="F54" s="1" t="s">
        <v>170</v>
      </c>
    </row>
    <row r="55" spans="1:6" ht="13.5">
      <c r="A55" s="7" t="s">
        <v>155</v>
      </c>
      <c r="B55" s="105">
        <f>'行政区別人口'!J71</f>
        <v>1191</v>
      </c>
      <c r="C55" s="105">
        <f>'行政区別人口'!K71</f>
        <v>1200</v>
      </c>
      <c r="D55" s="105">
        <f>'行政区別人口'!L71</f>
        <v>1379</v>
      </c>
      <c r="E55" s="105">
        <f>'行政区別人口'!M71</f>
        <v>2579</v>
      </c>
      <c r="F55" s="1" t="s">
        <v>171</v>
      </c>
    </row>
    <row r="56" spans="1:6" ht="13.5">
      <c r="A56" s="7" t="s">
        <v>156</v>
      </c>
      <c r="B56" s="105">
        <f>'行政区別人口'!J80</f>
        <v>1613</v>
      </c>
      <c r="C56" s="105">
        <f>'行政区別人口'!K80</f>
        <v>1442</v>
      </c>
      <c r="D56" s="105">
        <f>'行政区別人口'!L80</f>
        <v>1759</v>
      </c>
      <c r="E56" s="105">
        <f>'行政区別人口'!M80</f>
        <v>3201</v>
      </c>
      <c r="F56" s="1" t="s">
        <v>172</v>
      </c>
    </row>
    <row r="57" spans="1:5" ht="13.5">
      <c r="A57" s="7" t="s">
        <v>139</v>
      </c>
      <c r="B57" s="105">
        <f>SUM(B45:B56)</f>
        <v>24146</v>
      </c>
      <c r="C57" s="5">
        <f>SUM(C45:C56)</f>
        <v>24694</v>
      </c>
      <c r="D57" s="5">
        <f>SUM(D45:D56)</f>
        <v>27621</v>
      </c>
      <c r="E57" s="5">
        <f>SUM(E45:E56)</f>
        <v>52315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令和元年8月31現在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36" t="s">
        <v>173</v>
      </c>
      <c r="B8" s="3" t="s">
        <v>7</v>
      </c>
      <c r="C8" s="18">
        <v>156</v>
      </c>
      <c r="D8" s="18">
        <v>173</v>
      </c>
      <c r="E8" s="18">
        <v>190</v>
      </c>
      <c r="F8" s="18">
        <v>363</v>
      </c>
      <c r="H8" s="143" t="s">
        <v>182</v>
      </c>
      <c r="I8" s="17" t="s">
        <v>71</v>
      </c>
      <c r="J8" s="18">
        <v>44</v>
      </c>
      <c r="K8" s="18">
        <v>32</v>
      </c>
      <c r="L8" s="18">
        <v>52</v>
      </c>
      <c r="M8" s="18">
        <v>84</v>
      </c>
    </row>
    <row r="9" spans="1:13" ht="13.5">
      <c r="A9" s="136"/>
      <c r="B9" s="3" t="s">
        <v>10</v>
      </c>
      <c r="C9" s="18">
        <v>159</v>
      </c>
      <c r="D9" s="18">
        <v>159</v>
      </c>
      <c r="E9" s="18">
        <v>165</v>
      </c>
      <c r="F9" s="18">
        <v>324</v>
      </c>
      <c r="H9" s="143"/>
      <c r="I9" s="17" t="s">
        <v>74</v>
      </c>
      <c r="J9" s="18">
        <v>39</v>
      </c>
      <c r="K9" s="18">
        <v>40</v>
      </c>
      <c r="L9" s="18">
        <v>49</v>
      </c>
      <c r="M9" s="18">
        <v>89</v>
      </c>
    </row>
    <row r="10" spans="1:16" ht="13.5">
      <c r="A10" s="136"/>
      <c r="B10" s="3" t="s">
        <v>13</v>
      </c>
      <c r="C10" s="18">
        <v>366</v>
      </c>
      <c r="D10" s="18">
        <v>341</v>
      </c>
      <c r="E10" s="18">
        <v>391</v>
      </c>
      <c r="F10" s="18">
        <v>732</v>
      </c>
      <c r="H10" s="143"/>
      <c r="I10" s="17" t="s">
        <v>76</v>
      </c>
      <c r="J10" s="18">
        <v>29</v>
      </c>
      <c r="K10" s="18">
        <v>32</v>
      </c>
      <c r="L10" s="18">
        <v>28</v>
      </c>
      <c r="M10" s="18">
        <v>60</v>
      </c>
      <c r="P10" s="133"/>
    </row>
    <row r="11" spans="1:13" ht="13.5">
      <c r="A11" s="136"/>
      <c r="B11" s="3" t="s">
        <v>16</v>
      </c>
      <c r="C11" s="18">
        <v>169</v>
      </c>
      <c r="D11" s="18">
        <v>172</v>
      </c>
      <c r="E11" s="18">
        <v>206</v>
      </c>
      <c r="F11" s="18">
        <v>378</v>
      </c>
      <c r="H11" s="143"/>
      <c r="I11" s="17" t="s">
        <v>79</v>
      </c>
      <c r="J11" s="18">
        <v>40</v>
      </c>
      <c r="K11" s="18">
        <v>45</v>
      </c>
      <c r="L11" s="18">
        <v>43</v>
      </c>
      <c r="M11" s="18">
        <v>88</v>
      </c>
    </row>
    <row r="12" spans="1:13" ht="13.5">
      <c r="A12" s="136"/>
      <c r="B12" s="3" t="s">
        <v>19</v>
      </c>
      <c r="C12" s="18">
        <v>103</v>
      </c>
      <c r="D12" s="18">
        <v>104</v>
      </c>
      <c r="E12" s="18">
        <v>132</v>
      </c>
      <c r="F12" s="18">
        <v>236</v>
      </c>
      <c r="H12" s="143"/>
      <c r="I12" s="17" t="s">
        <v>82</v>
      </c>
      <c r="J12" s="18">
        <v>43</v>
      </c>
      <c r="K12" s="18">
        <v>32</v>
      </c>
      <c r="L12" s="18">
        <v>50</v>
      </c>
      <c r="M12" s="18">
        <v>82</v>
      </c>
    </row>
    <row r="13" spans="1:13" ht="13.5">
      <c r="A13" s="136"/>
      <c r="B13" s="3" t="s">
        <v>22</v>
      </c>
      <c r="C13" s="18">
        <v>209</v>
      </c>
      <c r="D13" s="18">
        <v>230</v>
      </c>
      <c r="E13" s="18">
        <v>257</v>
      </c>
      <c r="F13" s="18">
        <v>487</v>
      </c>
      <c r="H13" s="143"/>
      <c r="I13" s="17" t="s">
        <v>85</v>
      </c>
      <c r="J13" s="18">
        <v>45</v>
      </c>
      <c r="K13" s="18">
        <v>46</v>
      </c>
      <c r="L13" s="18">
        <v>48</v>
      </c>
      <c r="M13" s="18">
        <v>94</v>
      </c>
    </row>
    <row r="14" spans="1:13" ht="13.5">
      <c r="A14" s="136"/>
      <c r="B14" s="3" t="s">
        <v>25</v>
      </c>
      <c r="C14" s="18">
        <v>313</v>
      </c>
      <c r="D14" s="18">
        <v>287</v>
      </c>
      <c r="E14" s="18">
        <v>324</v>
      </c>
      <c r="F14" s="18">
        <v>611</v>
      </c>
      <c r="H14" s="143"/>
      <c r="I14" s="17" t="s">
        <v>88</v>
      </c>
      <c r="J14" s="18">
        <v>89</v>
      </c>
      <c r="K14" s="18">
        <v>97</v>
      </c>
      <c r="L14" s="18">
        <v>111</v>
      </c>
      <c r="M14" s="18">
        <v>208</v>
      </c>
    </row>
    <row r="15" spans="1:13" ht="13.5">
      <c r="A15" s="136"/>
      <c r="B15" s="3" t="s">
        <v>28</v>
      </c>
      <c r="C15" s="18">
        <v>185</v>
      </c>
      <c r="D15" s="18">
        <v>171</v>
      </c>
      <c r="E15" s="18">
        <v>180</v>
      </c>
      <c r="F15" s="18">
        <v>351</v>
      </c>
      <c r="H15" s="143"/>
      <c r="I15" s="17" t="s">
        <v>90</v>
      </c>
      <c r="J15" s="18">
        <v>252</v>
      </c>
      <c r="K15" s="18">
        <v>269</v>
      </c>
      <c r="L15" s="18">
        <v>285</v>
      </c>
      <c r="M15" s="18">
        <v>554</v>
      </c>
    </row>
    <row r="16" spans="1:13" ht="13.5">
      <c r="A16" s="136"/>
      <c r="B16" s="3" t="s">
        <v>31</v>
      </c>
      <c r="C16" s="18">
        <v>334</v>
      </c>
      <c r="D16" s="18">
        <v>384</v>
      </c>
      <c r="E16" s="18">
        <v>411</v>
      </c>
      <c r="F16" s="18">
        <v>795</v>
      </c>
      <c r="H16" s="143"/>
      <c r="I16" s="17" t="s">
        <v>92</v>
      </c>
      <c r="J16" s="18">
        <v>107</v>
      </c>
      <c r="K16" s="18">
        <v>101</v>
      </c>
      <c r="L16" s="18">
        <v>106</v>
      </c>
      <c r="M16" s="18">
        <v>207</v>
      </c>
    </row>
    <row r="17" spans="1:13" ht="13.5">
      <c r="A17" s="136"/>
      <c r="B17" s="3" t="s">
        <v>34</v>
      </c>
      <c r="C17" s="18">
        <v>265</v>
      </c>
      <c r="D17" s="18">
        <v>260</v>
      </c>
      <c r="E17" s="18">
        <v>312</v>
      </c>
      <c r="F17" s="18">
        <v>572</v>
      </c>
      <c r="H17" s="143"/>
      <c r="I17" s="17" t="s">
        <v>94</v>
      </c>
      <c r="J17" s="18">
        <v>169</v>
      </c>
      <c r="K17" s="18">
        <v>174</v>
      </c>
      <c r="L17" s="18">
        <v>227</v>
      </c>
      <c r="M17" s="18">
        <v>401</v>
      </c>
    </row>
    <row r="18" spans="1:13" ht="13.5">
      <c r="A18" s="136"/>
      <c r="B18" s="3" t="s">
        <v>37</v>
      </c>
      <c r="C18" s="18">
        <v>269</v>
      </c>
      <c r="D18" s="18">
        <v>255</v>
      </c>
      <c r="E18" s="18">
        <v>274</v>
      </c>
      <c r="F18" s="18">
        <v>529</v>
      </c>
      <c r="H18" s="143"/>
      <c r="I18" s="17" t="s">
        <v>97</v>
      </c>
      <c r="J18" s="18">
        <v>264</v>
      </c>
      <c r="K18" s="18">
        <v>271</v>
      </c>
      <c r="L18" s="18">
        <v>308</v>
      </c>
      <c r="M18" s="18">
        <v>579</v>
      </c>
    </row>
    <row r="19" spans="1:13" ht="13.5">
      <c r="A19" s="136"/>
      <c r="B19" s="3" t="s">
        <v>40</v>
      </c>
      <c r="C19" s="18">
        <v>142</v>
      </c>
      <c r="D19" s="18">
        <v>161</v>
      </c>
      <c r="E19" s="18">
        <v>163</v>
      </c>
      <c r="F19" s="18">
        <v>324</v>
      </c>
      <c r="H19" s="143"/>
      <c r="I19" s="17" t="s">
        <v>100</v>
      </c>
      <c r="J19" s="18">
        <v>134</v>
      </c>
      <c r="K19" s="18">
        <v>152</v>
      </c>
      <c r="L19" s="18">
        <v>166</v>
      </c>
      <c r="M19" s="18">
        <v>318</v>
      </c>
    </row>
    <row r="20" spans="1:13" ht="13.5">
      <c r="A20" s="136"/>
      <c r="B20" s="3" t="s">
        <v>81</v>
      </c>
      <c r="C20" s="18">
        <v>191</v>
      </c>
      <c r="D20" s="18">
        <v>236</v>
      </c>
      <c r="E20" s="18">
        <v>228</v>
      </c>
      <c r="F20" s="18">
        <v>464</v>
      </c>
      <c r="H20" s="143"/>
      <c r="I20" s="17" t="s">
        <v>103</v>
      </c>
      <c r="J20" s="18">
        <v>59</v>
      </c>
      <c r="K20" s="18">
        <v>60</v>
      </c>
      <c r="L20" s="18">
        <v>68</v>
      </c>
      <c r="M20" s="18">
        <v>128</v>
      </c>
    </row>
    <row r="21" spans="1:13" ht="13.5">
      <c r="A21" s="136"/>
      <c r="B21" s="3" t="s">
        <v>42</v>
      </c>
      <c r="C21" s="18">
        <v>248</v>
      </c>
      <c r="D21" s="18">
        <v>269</v>
      </c>
      <c r="E21" s="18">
        <v>304</v>
      </c>
      <c r="F21" s="18">
        <v>573</v>
      </c>
      <c r="H21" s="143"/>
      <c r="I21" s="17" t="s">
        <v>106</v>
      </c>
      <c r="J21" s="18">
        <v>203</v>
      </c>
      <c r="K21" s="18">
        <v>190</v>
      </c>
      <c r="L21" s="18">
        <v>190</v>
      </c>
      <c r="M21" s="18">
        <v>380</v>
      </c>
    </row>
    <row r="22" spans="1:13" ht="13.5">
      <c r="A22" s="136"/>
      <c r="B22" s="3" t="s">
        <v>44</v>
      </c>
      <c r="C22" s="18">
        <v>190</v>
      </c>
      <c r="D22" s="18">
        <v>267</v>
      </c>
      <c r="E22" s="18">
        <v>299</v>
      </c>
      <c r="F22" s="18">
        <v>566</v>
      </c>
      <c r="H22" s="143"/>
      <c r="I22" s="16" t="s">
        <v>189</v>
      </c>
      <c r="J22" s="18">
        <f>SUM(J8:J21)</f>
        <v>1517</v>
      </c>
      <c r="K22" s="18">
        <f>SUM(K8:K21)</f>
        <v>1541</v>
      </c>
      <c r="L22" s="18">
        <f>SUM(L8:L21)</f>
        <v>1731</v>
      </c>
      <c r="M22" s="18">
        <f>SUM(M8:M21)</f>
        <v>3272</v>
      </c>
    </row>
    <row r="23" spans="1:6" ht="13.5">
      <c r="A23" s="136"/>
      <c r="B23" s="3" t="s">
        <v>47</v>
      </c>
      <c r="C23" s="18">
        <v>89</v>
      </c>
      <c r="D23" s="18">
        <v>81</v>
      </c>
      <c r="E23" s="18">
        <v>96</v>
      </c>
      <c r="F23" s="18">
        <v>177</v>
      </c>
    </row>
    <row r="24" spans="1:13" ht="13.5" customHeight="1">
      <c r="A24" s="136"/>
      <c r="B24" s="3" t="s">
        <v>49</v>
      </c>
      <c r="C24" s="18">
        <v>77</v>
      </c>
      <c r="D24" s="18">
        <v>69</v>
      </c>
      <c r="E24" s="18">
        <v>81</v>
      </c>
      <c r="F24" s="18">
        <v>150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36"/>
      <c r="B25" s="3" t="s">
        <v>51</v>
      </c>
      <c r="C25" s="18">
        <v>47</v>
      </c>
      <c r="D25" s="18">
        <v>59</v>
      </c>
      <c r="E25" s="18">
        <v>63</v>
      </c>
      <c r="F25" s="18">
        <v>122</v>
      </c>
      <c r="H25" s="136" t="s">
        <v>183</v>
      </c>
      <c r="I25" s="3" t="s">
        <v>108</v>
      </c>
      <c r="J25" s="18">
        <v>118</v>
      </c>
      <c r="K25" s="18">
        <v>122</v>
      </c>
      <c r="L25" s="18">
        <v>143</v>
      </c>
      <c r="M25" s="18">
        <v>265</v>
      </c>
    </row>
    <row r="26" spans="1:13" ht="13.5" customHeight="1">
      <c r="A26" s="136"/>
      <c r="B26" s="16" t="s">
        <v>189</v>
      </c>
      <c r="C26" s="19">
        <f>SUM(C8:C25)</f>
        <v>3512</v>
      </c>
      <c r="D26" s="19">
        <f>SUM(D8:D25)</f>
        <v>3678</v>
      </c>
      <c r="E26" s="19">
        <f>SUM(E8:E25)</f>
        <v>4076</v>
      </c>
      <c r="F26" s="19">
        <f>SUM(F8:F25)</f>
        <v>7754</v>
      </c>
      <c r="H26" s="136"/>
      <c r="I26" s="3" t="s">
        <v>60</v>
      </c>
      <c r="J26" s="18">
        <v>149</v>
      </c>
      <c r="K26" s="18">
        <v>166</v>
      </c>
      <c r="L26" s="18">
        <v>164</v>
      </c>
      <c r="M26" s="18">
        <v>330</v>
      </c>
    </row>
    <row r="27" spans="8:13" ht="13.5" customHeight="1">
      <c r="H27" s="136"/>
      <c r="I27" s="3" t="s">
        <v>63</v>
      </c>
      <c r="J27" s="18">
        <v>106</v>
      </c>
      <c r="K27" s="18">
        <v>110</v>
      </c>
      <c r="L27" s="18">
        <v>132</v>
      </c>
      <c r="M27" s="18">
        <v>242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36"/>
      <c r="I28" s="3" t="s">
        <v>66</v>
      </c>
      <c r="J28" s="18">
        <v>122</v>
      </c>
      <c r="K28" s="18">
        <v>140</v>
      </c>
      <c r="L28" s="18">
        <v>153</v>
      </c>
      <c r="M28" s="18">
        <v>293</v>
      </c>
    </row>
    <row r="29" spans="1:13" ht="13.5">
      <c r="A29" s="137" t="s">
        <v>175</v>
      </c>
      <c r="B29" s="129" t="s">
        <v>8</v>
      </c>
      <c r="C29" s="132">
        <v>249</v>
      </c>
      <c r="D29" s="132">
        <v>227</v>
      </c>
      <c r="E29" s="132">
        <v>246</v>
      </c>
      <c r="F29" s="132">
        <v>473</v>
      </c>
      <c r="H29" s="136"/>
      <c r="I29" s="3" t="s">
        <v>69</v>
      </c>
      <c r="J29" s="18">
        <v>300</v>
      </c>
      <c r="K29" s="18">
        <v>334</v>
      </c>
      <c r="L29" s="18">
        <v>338</v>
      </c>
      <c r="M29" s="18">
        <v>672</v>
      </c>
    </row>
    <row r="30" spans="1:13" ht="13.5">
      <c r="A30" s="138"/>
      <c r="B30" s="131" t="s">
        <v>11</v>
      </c>
      <c r="C30" s="36">
        <v>236</v>
      </c>
      <c r="D30" s="36">
        <v>241</v>
      </c>
      <c r="E30" s="36">
        <v>256</v>
      </c>
      <c r="F30" s="36">
        <v>497</v>
      </c>
      <c r="H30" s="136"/>
      <c r="I30" s="3" t="s">
        <v>72</v>
      </c>
      <c r="J30" s="18">
        <v>118</v>
      </c>
      <c r="K30" s="18">
        <v>123</v>
      </c>
      <c r="L30" s="18">
        <v>129</v>
      </c>
      <c r="M30" s="18">
        <v>252</v>
      </c>
    </row>
    <row r="31" spans="1:13" ht="13.5">
      <c r="A31" s="138"/>
      <c r="B31" s="3" t="s">
        <v>14</v>
      </c>
      <c r="C31" s="36">
        <v>141</v>
      </c>
      <c r="D31" s="36">
        <v>124</v>
      </c>
      <c r="E31" s="36">
        <v>157</v>
      </c>
      <c r="F31" s="36">
        <v>281</v>
      </c>
      <c r="H31" s="136"/>
      <c r="I31" s="3" t="s">
        <v>311</v>
      </c>
      <c r="J31" s="18">
        <v>22</v>
      </c>
      <c r="K31" s="18">
        <v>2</v>
      </c>
      <c r="L31" s="18">
        <v>20</v>
      </c>
      <c r="M31" s="18">
        <v>22</v>
      </c>
    </row>
    <row r="32" spans="1:13" ht="13.5">
      <c r="A32" s="138"/>
      <c r="B32" s="3" t="s">
        <v>17</v>
      </c>
      <c r="C32" s="36">
        <v>140</v>
      </c>
      <c r="D32" s="36">
        <v>132</v>
      </c>
      <c r="E32" s="36">
        <v>161</v>
      </c>
      <c r="F32" s="36">
        <v>293</v>
      </c>
      <c r="H32" s="136"/>
      <c r="I32" s="16" t="s">
        <v>189</v>
      </c>
      <c r="J32" s="18">
        <f>SUM(J25:J31)</f>
        <v>935</v>
      </c>
      <c r="K32" s="18">
        <f>SUM(K25:K31)</f>
        <v>997</v>
      </c>
      <c r="L32" s="18">
        <f>SUM(L25:L31)</f>
        <v>1079</v>
      </c>
      <c r="M32" s="18">
        <f>SUM(M25:M31)</f>
        <v>2076</v>
      </c>
    </row>
    <row r="33" spans="1:13" ht="13.5" customHeight="1">
      <c r="A33" s="138"/>
      <c r="B33" s="3" t="s">
        <v>20</v>
      </c>
      <c r="C33" s="36">
        <v>241</v>
      </c>
      <c r="D33" s="36">
        <v>236</v>
      </c>
      <c r="E33" s="36">
        <v>262</v>
      </c>
      <c r="F33" s="36">
        <v>498</v>
      </c>
      <c r="H33" s="30"/>
      <c r="I33" s="27"/>
      <c r="J33" s="33"/>
      <c r="K33" s="33"/>
      <c r="L33" s="33"/>
      <c r="M33" s="33"/>
    </row>
    <row r="34" spans="1:13" ht="13.5">
      <c r="A34" s="138"/>
      <c r="B34" s="3" t="s">
        <v>23</v>
      </c>
      <c r="C34" s="36">
        <v>89</v>
      </c>
      <c r="D34" s="36">
        <v>81</v>
      </c>
      <c r="E34" s="36">
        <v>104</v>
      </c>
      <c r="F34" s="36">
        <v>185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38"/>
      <c r="B35" s="3" t="s">
        <v>26</v>
      </c>
      <c r="C35" s="36">
        <v>220</v>
      </c>
      <c r="D35" s="36">
        <v>230</v>
      </c>
      <c r="E35" s="36">
        <v>251</v>
      </c>
      <c r="F35" s="36">
        <v>481</v>
      </c>
      <c r="H35" s="137" t="s">
        <v>184</v>
      </c>
      <c r="I35" s="14" t="s">
        <v>77</v>
      </c>
      <c r="J35" s="22">
        <v>248</v>
      </c>
      <c r="K35" s="22">
        <v>253</v>
      </c>
      <c r="L35" s="22">
        <v>288</v>
      </c>
      <c r="M35" s="22">
        <v>541</v>
      </c>
    </row>
    <row r="36" spans="1:13" ht="13.5">
      <c r="A36" s="138"/>
      <c r="B36" s="3" t="s">
        <v>29</v>
      </c>
      <c r="C36" s="36">
        <v>103</v>
      </c>
      <c r="D36" s="36">
        <v>118</v>
      </c>
      <c r="E36" s="36">
        <v>113</v>
      </c>
      <c r="F36" s="36">
        <v>231</v>
      </c>
      <c r="H36" s="138"/>
      <c r="I36" s="3" t="s">
        <v>80</v>
      </c>
      <c r="J36" s="18">
        <v>233</v>
      </c>
      <c r="K36" s="18">
        <v>243</v>
      </c>
      <c r="L36" s="18">
        <v>260</v>
      </c>
      <c r="M36" s="18">
        <v>503</v>
      </c>
    </row>
    <row r="37" spans="1:13" ht="13.5">
      <c r="A37" s="138"/>
      <c r="B37" s="3" t="s">
        <v>32</v>
      </c>
      <c r="C37" s="36">
        <v>182</v>
      </c>
      <c r="D37" s="36">
        <v>167</v>
      </c>
      <c r="E37" s="36">
        <v>168</v>
      </c>
      <c r="F37" s="36">
        <v>335</v>
      </c>
      <c r="H37" s="138"/>
      <c r="I37" s="3" t="s">
        <v>83</v>
      </c>
      <c r="J37" s="18">
        <v>98</v>
      </c>
      <c r="K37" s="18">
        <v>100</v>
      </c>
      <c r="L37" s="18">
        <v>112</v>
      </c>
      <c r="M37" s="18">
        <v>212</v>
      </c>
    </row>
    <row r="38" spans="1:13" ht="13.5">
      <c r="A38" s="138"/>
      <c r="B38" s="3" t="s">
        <v>35</v>
      </c>
      <c r="C38" s="36">
        <v>154</v>
      </c>
      <c r="D38" s="36">
        <v>132</v>
      </c>
      <c r="E38" s="36">
        <v>154</v>
      </c>
      <c r="F38" s="36">
        <v>286</v>
      </c>
      <c r="H38" s="138"/>
      <c r="I38" s="3" t="s">
        <v>86</v>
      </c>
      <c r="J38" s="18">
        <v>142</v>
      </c>
      <c r="K38" s="18">
        <v>155</v>
      </c>
      <c r="L38" s="18">
        <v>165</v>
      </c>
      <c r="M38" s="18">
        <v>320</v>
      </c>
    </row>
    <row r="39" spans="1:13" ht="13.5">
      <c r="A39" s="138"/>
      <c r="B39" s="3" t="s">
        <v>38</v>
      </c>
      <c r="C39" s="36">
        <v>163</v>
      </c>
      <c r="D39" s="36">
        <v>155</v>
      </c>
      <c r="E39" s="36">
        <v>164</v>
      </c>
      <c r="F39" s="36">
        <v>319</v>
      </c>
      <c r="H39" s="138"/>
      <c r="I39" s="3" t="s">
        <v>89</v>
      </c>
      <c r="J39" s="18">
        <v>85</v>
      </c>
      <c r="K39" s="18">
        <v>93</v>
      </c>
      <c r="L39" s="18">
        <v>103</v>
      </c>
      <c r="M39" s="18">
        <v>196</v>
      </c>
    </row>
    <row r="40" spans="1:13" ht="13.5">
      <c r="A40" s="138"/>
      <c r="B40" s="3" t="s">
        <v>41</v>
      </c>
      <c r="C40" s="36">
        <v>310</v>
      </c>
      <c r="D40" s="36">
        <v>301</v>
      </c>
      <c r="E40" s="36">
        <v>320</v>
      </c>
      <c r="F40" s="36">
        <v>621</v>
      </c>
      <c r="H40" s="138"/>
      <c r="I40" s="3" t="s">
        <v>91</v>
      </c>
      <c r="J40" s="18">
        <v>131</v>
      </c>
      <c r="K40" s="18">
        <v>153</v>
      </c>
      <c r="L40" s="18">
        <v>139</v>
      </c>
      <c r="M40" s="18">
        <v>292</v>
      </c>
    </row>
    <row r="41" spans="1:13" ht="13.5">
      <c r="A41" s="138"/>
      <c r="B41" s="3" t="s">
        <v>43</v>
      </c>
      <c r="C41" s="36">
        <v>225</v>
      </c>
      <c r="D41" s="36">
        <v>224</v>
      </c>
      <c r="E41" s="36">
        <v>224</v>
      </c>
      <c r="F41" s="36">
        <v>448</v>
      </c>
      <c r="H41" s="138"/>
      <c r="I41" s="3" t="s">
        <v>93</v>
      </c>
      <c r="J41" s="18">
        <v>127</v>
      </c>
      <c r="K41" s="18">
        <v>119</v>
      </c>
      <c r="L41" s="18">
        <v>146</v>
      </c>
      <c r="M41" s="18">
        <v>265</v>
      </c>
    </row>
    <row r="42" spans="1:13" ht="13.5">
      <c r="A42" s="138"/>
      <c r="B42" s="3" t="s">
        <v>45</v>
      </c>
      <c r="C42" s="36">
        <v>146</v>
      </c>
      <c r="D42" s="36">
        <v>122</v>
      </c>
      <c r="E42" s="36">
        <v>172</v>
      </c>
      <c r="F42" s="36">
        <v>294</v>
      </c>
      <c r="H42" s="138"/>
      <c r="I42" s="3" t="s">
        <v>95</v>
      </c>
      <c r="J42" s="18">
        <v>86</v>
      </c>
      <c r="K42" s="18">
        <v>89</v>
      </c>
      <c r="L42" s="18">
        <v>112</v>
      </c>
      <c r="M42" s="18">
        <v>201</v>
      </c>
    </row>
    <row r="43" spans="1:13" ht="13.5">
      <c r="A43" s="138"/>
      <c r="B43" s="3" t="s">
        <v>48</v>
      </c>
      <c r="C43" s="36">
        <v>165</v>
      </c>
      <c r="D43" s="36">
        <v>149</v>
      </c>
      <c r="E43" s="36">
        <v>167</v>
      </c>
      <c r="F43" s="36">
        <v>316</v>
      </c>
      <c r="H43" s="138"/>
      <c r="I43" s="3" t="s">
        <v>98</v>
      </c>
      <c r="J43" s="18">
        <v>149</v>
      </c>
      <c r="K43" s="18">
        <v>165</v>
      </c>
      <c r="L43" s="18">
        <v>184</v>
      </c>
      <c r="M43" s="18">
        <v>349</v>
      </c>
    </row>
    <row r="44" spans="1:13" ht="13.5">
      <c r="A44" s="138"/>
      <c r="B44" s="3" t="s">
        <v>50</v>
      </c>
      <c r="C44" s="36">
        <v>95</v>
      </c>
      <c r="D44" s="36">
        <v>90</v>
      </c>
      <c r="E44" s="36">
        <v>81</v>
      </c>
      <c r="F44" s="36">
        <v>171</v>
      </c>
      <c r="H44" s="138"/>
      <c r="I44" s="3" t="s">
        <v>101</v>
      </c>
      <c r="J44" s="18">
        <v>84</v>
      </c>
      <c r="K44" s="18">
        <v>110</v>
      </c>
      <c r="L44" s="18">
        <v>112</v>
      </c>
      <c r="M44" s="18">
        <v>222</v>
      </c>
    </row>
    <row r="45" spans="1:13" ht="13.5">
      <c r="A45" s="138"/>
      <c r="B45" s="3" t="s">
        <v>52</v>
      </c>
      <c r="C45" s="36">
        <v>128</v>
      </c>
      <c r="D45" s="36">
        <v>122</v>
      </c>
      <c r="E45" s="36">
        <v>156</v>
      </c>
      <c r="F45" s="36">
        <v>278</v>
      </c>
      <c r="H45" s="138"/>
      <c r="I45" s="3" t="s">
        <v>104</v>
      </c>
      <c r="J45" s="18">
        <v>288</v>
      </c>
      <c r="K45" s="18">
        <v>300</v>
      </c>
      <c r="L45" s="18">
        <v>321</v>
      </c>
      <c r="M45" s="18">
        <v>621</v>
      </c>
    </row>
    <row r="46" spans="1:13" ht="13.5">
      <c r="A46" s="138"/>
      <c r="B46" s="3" t="s">
        <v>54</v>
      </c>
      <c r="C46" s="36">
        <v>125</v>
      </c>
      <c r="D46" s="36">
        <v>124</v>
      </c>
      <c r="E46" s="36">
        <v>130</v>
      </c>
      <c r="F46" s="36">
        <v>254</v>
      </c>
      <c r="H46" s="138"/>
      <c r="I46" s="3" t="s">
        <v>107</v>
      </c>
      <c r="J46" s="18">
        <v>178</v>
      </c>
      <c r="K46" s="18">
        <v>163</v>
      </c>
      <c r="L46" s="18">
        <v>206</v>
      </c>
      <c r="M46" s="18">
        <v>369</v>
      </c>
    </row>
    <row r="47" spans="1:13" ht="13.5" customHeight="1">
      <c r="A47" s="139"/>
      <c r="B47" s="16" t="s">
        <v>189</v>
      </c>
      <c r="C47" s="36">
        <f>SUM(C29:C46)</f>
        <v>3112</v>
      </c>
      <c r="D47" s="36">
        <f>SUM(D29:D46)</f>
        <v>2975</v>
      </c>
      <c r="E47" s="36">
        <f>SUM(E29:E46)</f>
        <v>3286</v>
      </c>
      <c r="F47" s="36">
        <f>SUM(F29:F46)</f>
        <v>6261</v>
      </c>
      <c r="H47" s="138"/>
      <c r="I47" s="3" t="s">
        <v>109</v>
      </c>
      <c r="J47" s="18">
        <v>167</v>
      </c>
      <c r="K47" s="18">
        <v>164</v>
      </c>
      <c r="L47" s="18">
        <v>201</v>
      </c>
      <c r="M47" s="18">
        <v>365</v>
      </c>
    </row>
    <row r="48" spans="8:13" ht="13.5">
      <c r="H48" s="138"/>
      <c r="I48" s="3" t="s">
        <v>110</v>
      </c>
      <c r="J48" s="18">
        <v>385</v>
      </c>
      <c r="K48" s="18">
        <v>386</v>
      </c>
      <c r="L48" s="18">
        <v>457</v>
      </c>
      <c r="M48" s="18">
        <v>843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39"/>
      <c r="I49" s="16" t="s">
        <v>189</v>
      </c>
      <c r="J49" s="18">
        <f>SUM(J35:J48)</f>
        <v>2401</v>
      </c>
      <c r="K49" s="18">
        <f>SUM(K35:K48)</f>
        <v>2493</v>
      </c>
      <c r="L49" s="18">
        <f>SUM(L35:L48)</f>
        <v>2806</v>
      </c>
      <c r="M49" s="18">
        <f>SUM(M35:M48)</f>
        <v>5299</v>
      </c>
    </row>
    <row r="50" spans="1:6" ht="13.5">
      <c r="A50" s="140" t="s">
        <v>178</v>
      </c>
      <c r="B50" s="3" t="s">
        <v>56</v>
      </c>
      <c r="C50" s="18">
        <v>51</v>
      </c>
      <c r="D50" s="18">
        <v>47</v>
      </c>
      <c r="E50" s="18">
        <v>54</v>
      </c>
      <c r="F50" s="18">
        <v>101</v>
      </c>
    </row>
    <row r="51" spans="1:13" ht="13.5">
      <c r="A51" s="141"/>
      <c r="B51" s="3" t="s">
        <v>9</v>
      </c>
      <c r="C51" s="18">
        <v>65</v>
      </c>
      <c r="D51" s="18">
        <v>55</v>
      </c>
      <c r="E51" s="18">
        <v>60</v>
      </c>
      <c r="F51" s="18">
        <v>115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41"/>
      <c r="B52" s="3" t="s">
        <v>12</v>
      </c>
      <c r="C52" s="18">
        <v>125</v>
      </c>
      <c r="D52" s="18">
        <v>121</v>
      </c>
      <c r="E52" s="18">
        <v>132</v>
      </c>
      <c r="F52" s="18">
        <v>253</v>
      </c>
      <c r="H52" s="140" t="s">
        <v>185</v>
      </c>
      <c r="I52" s="3" t="s">
        <v>113</v>
      </c>
      <c r="J52" s="18">
        <v>332</v>
      </c>
      <c r="K52" s="18">
        <v>373</v>
      </c>
      <c r="L52" s="18">
        <v>402</v>
      </c>
      <c r="M52" s="18">
        <v>775</v>
      </c>
    </row>
    <row r="53" spans="1:13" ht="13.5">
      <c r="A53" s="141"/>
      <c r="B53" s="3" t="s">
        <v>15</v>
      </c>
      <c r="C53" s="18">
        <v>307</v>
      </c>
      <c r="D53" s="18">
        <v>329</v>
      </c>
      <c r="E53" s="18">
        <v>315</v>
      </c>
      <c r="F53" s="18">
        <v>644</v>
      </c>
      <c r="H53" s="141"/>
      <c r="I53" s="3" t="s">
        <v>114</v>
      </c>
      <c r="J53" s="18">
        <v>64</v>
      </c>
      <c r="K53" s="18">
        <v>71</v>
      </c>
      <c r="L53" s="18">
        <v>71</v>
      </c>
      <c r="M53" s="18">
        <v>142</v>
      </c>
    </row>
    <row r="54" spans="1:13" ht="13.5">
      <c r="A54" s="141"/>
      <c r="B54" s="3" t="s">
        <v>18</v>
      </c>
      <c r="C54" s="18">
        <v>187</v>
      </c>
      <c r="D54" s="18">
        <v>177</v>
      </c>
      <c r="E54" s="18">
        <v>203</v>
      </c>
      <c r="F54" s="18">
        <v>380</v>
      </c>
      <c r="H54" s="141"/>
      <c r="I54" s="3" t="s">
        <v>116</v>
      </c>
      <c r="J54" s="18">
        <v>90</v>
      </c>
      <c r="K54" s="18">
        <v>104</v>
      </c>
      <c r="L54" s="18">
        <v>103</v>
      </c>
      <c r="M54" s="18">
        <v>207</v>
      </c>
    </row>
    <row r="55" spans="1:13" ht="13.5">
      <c r="A55" s="141"/>
      <c r="B55" s="3" t="s">
        <v>21</v>
      </c>
      <c r="C55" s="18">
        <v>474</v>
      </c>
      <c r="D55" s="18">
        <v>463</v>
      </c>
      <c r="E55" s="18">
        <v>492</v>
      </c>
      <c r="F55" s="18">
        <v>955</v>
      </c>
      <c r="H55" s="141"/>
      <c r="I55" s="3" t="s">
        <v>118</v>
      </c>
      <c r="J55" s="18">
        <v>171</v>
      </c>
      <c r="K55" s="18">
        <v>178</v>
      </c>
      <c r="L55" s="18">
        <v>208</v>
      </c>
      <c r="M55" s="18">
        <v>386</v>
      </c>
    </row>
    <row r="56" spans="1:13" ht="13.5" customHeight="1">
      <c r="A56" s="141"/>
      <c r="B56" s="3" t="s">
        <v>24</v>
      </c>
      <c r="C56" s="18">
        <v>20</v>
      </c>
      <c r="D56" s="18">
        <v>28</v>
      </c>
      <c r="E56" s="18">
        <v>26</v>
      </c>
      <c r="F56" s="18">
        <v>54</v>
      </c>
      <c r="H56" s="141"/>
      <c r="I56" s="3" t="s">
        <v>120</v>
      </c>
      <c r="J56" s="18">
        <v>61</v>
      </c>
      <c r="K56" s="18">
        <v>56</v>
      </c>
      <c r="L56" s="18">
        <v>69</v>
      </c>
      <c r="M56" s="18">
        <v>125</v>
      </c>
    </row>
    <row r="57" spans="1:13" ht="13.5">
      <c r="A57" s="142"/>
      <c r="B57" s="16" t="s">
        <v>189</v>
      </c>
      <c r="C57" s="18">
        <f>SUM(C50:C56)</f>
        <v>1229</v>
      </c>
      <c r="D57" s="18">
        <f>SUM(D50:D56)</f>
        <v>1220</v>
      </c>
      <c r="E57" s="18">
        <f>SUM(E50:E56)</f>
        <v>1282</v>
      </c>
      <c r="F57" s="18">
        <f>SUM(F50:F56)</f>
        <v>2502</v>
      </c>
      <c r="H57" s="141"/>
      <c r="I57" s="3" t="s">
        <v>121</v>
      </c>
      <c r="J57" s="18">
        <v>116</v>
      </c>
      <c r="K57" s="18">
        <v>96</v>
      </c>
      <c r="L57" s="18">
        <v>117</v>
      </c>
      <c r="M57" s="18">
        <v>213</v>
      </c>
    </row>
    <row r="58" spans="1:13" ht="13.5" customHeight="1">
      <c r="A58" s="15"/>
      <c r="B58" s="6"/>
      <c r="C58" s="6"/>
      <c r="D58" s="6"/>
      <c r="E58" s="6"/>
      <c r="F58" s="6"/>
      <c r="H58" s="141"/>
      <c r="I58" s="3" t="s">
        <v>122</v>
      </c>
      <c r="J58" s="18">
        <v>350</v>
      </c>
      <c r="K58" s="18">
        <v>374</v>
      </c>
      <c r="L58" s="18">
        <v>451</v>
      </c>
      <c r="M58" s="18">
        <v>825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41"/>
      <c r="I59" s="3" t="s">
        <v>123</v>
      </c>
      <c r="J59" s="18">
        <v>218</v>
      </c>
      <c r="K59" s="18">
        <v>227</v>
      </c>
      <c r="L59" s="18">
        <v>234</v>
      </c>
      <c r="M59" s="18">
        <v>461</v>
      </c>
    </row>
    <row r="60" spans="1:13" ht="13.5">
      <c r="A60" s="137" t="s">
        <v>179</v>
      </c>
      <c r="B60" s="3" t="s">
        <v>27</v>
      </c>
      <c r="C60" s="34">
        <v>85</v>
      </c>
      <c r="D60" s="18">
        <v>74</v>
      </c>
      <c r="E60" s="18">
        <v>89</v>
      </c>
      <c r="F60" s="18">
        <v>163</v>
      </c>
      <c r="H60" s="141"/>
      <c r="I60" s="3" t="s">
        <v>124</v>
      </c>
      <c r="J60" s="18">
        <v>69</v>
      </c>
      <c r="K60" s="18">
        <v>71</v>
      </c>
      <c r="L60" s="18">
        <v>79</v>
      </c>
      <c r="M60" s="18">
        <v>150</v>
      </c>
    </row>
    <row r="61" spans="1:13" ht="13.5">
      <c r="A61" s="138"/>
      <c r="B61" s="3" t="s">
        <v>30</v>
      </c>
      <c r="C61" s="34">
        <v>64</v>
      </c>
      <c r="D61" s="18">
        <v>63</v>
      </c>
      <c r="E61" s="18">
        <v>68</v>
      </c>
      <c r="F61" s="18">
        <v>131</v>
      </c>
      <c r="H61" s="141"/>
      <c r="I61" s="3" t="s">
        <v>125</v>
      </c>
      <c r="J61" s="18">
        <v>70</v>
      </c>
      <c r="K61" s="18">
        <v>88</v>
      </c>
      <c r="L61" s="18">
        <v>85</v>
      </c>
      <c r="M61" s="18">
        <v>173</v>
      </c>
    </row>
    <row r="62" spans="1:13" ht="13.5">
      <c r="A62" s="138"/>
      <c r="B62" s="3" t="s">
        <v>33</v>
      </c>
      <c r="C62" s="34">
        <v>40</v>
      </c>
      <c r="D62" s="18">
        <v>37</v>
      </c>
      <c r="E62" s="18">
        <v>40</v>
      </c>
      <c r="F62" s="18">
        <v>77</v>
      </c>
      <c r="H62" s="142"/>
      <c r="I62" s="16" t="s">
        <v>189</v>
      </c>
      <c r="J62" s="18">
        <f>SUM(J52:J61)</f>
        <v>1541</v>
      </c>
      <c r="K62" s="18">
        <f>SUM(K52:K61)</f>
        <v>1638</v>
      </c>
      <c r="L62" s="18">
        <f>SUM(L52:L61)</f>
        <v>1819</v>
      </c>
      <c r="M62" s="18">
        <f>SUM(M52:M61)</f>
        <v>3457</v>
      </c>
    </row>
    <row r="63" spans="1:14" ht="13.5">
      <c r="A63" s="138"/>
      <c r="B63" s="3" t="s">
        <v>36</v>
      </c>
      <c r="C63" s="34">
        <v>21</v>
      </c>
      <c r="D63" s="18">
        <v>13</v>
      </c>
      <c r="E63" s="18">
        <v>21</v>
      </c>
      <c r="F63" s="18">
        <v>34</v>
      </c>
      <c r="N63" s="6"/>
    </row>
    <row r="64" spans="1:13" ht="13.5">
      <c r="A64" s="138"/>
      <c r="B64" s="3" t="s">
        <v>39</v>
      </c>
      <c r="C64" s="34">
        <v>22</v>
      </c>
      <c r="D64" s="18">
        <v>19</v>
      </c>
      <c r="E64" s="18">
        <v>18</v>
      </c>
      <c r="F64" s="18">
        <v>37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38"/>
      <c r="B65" s="3" t="s">
        <v>159</v>
      </c>
      <c r="C65" s="34">
        <v>126</v>
      </c>
      <c r="D65" s="18">
        <v>126</v>
      </c>
      <c r="E65" s="18">
        <v>129</v>
      </c>
      <c r="F65" s="18">
        <v>255</v>
      </c>
      <c r="H65" s="140" t="s">
        <v>186</v>
      </c>
      <c r="I65" s="14" t="s">
        <v>126</v>
      </c>
      <c r="J65" s="22">
        <v>382</v>
      </c>
      <c r="K65" s="22">
        <v>403</v>
      </c>
      <c r="L65" s="22">
        <v>450</v>
      </c>
      <c r="M65" s="22">
        <v>853</v>
      </c>
    </row>
    <row r="66" spans="1:13" ht="13.5">
      <c r="A66" s="138"/>
      <c r="B66" s="3" t="s">
        <v>46</v>
      </c>
      <c r="C66" s="34">
        <v>261</v>
      </c>
      <c r="D66" s="18">
        <v>279</v>
      </c>
      <c r="E66" s="18">
        <v>313</v>
      </c>
      <c r="F66" s="18">
        <v>592</v>
      </c>
      <c r="H66" s="141"/>
      <c r="I66" s="3" t="s">
        <v>127</v>
      </c>
      <c r="J66" s="18">
        <v>131</v>
      </c>
      <c r="K66" s="18">
        <v>121</v>
      </c>
      <c r="L66" s="18">
        <v>136</v>
      </c>
      <c r="M66" s="18">
        <v>257</v>
      </c>
    </row>
    <row r="67" spans="1:13" ht="13.5">
      <c r="A67" s="138"/>
      <c r="B67" s="3" t="s">
        <v>308</v>
      </c>
      <c r="C67" s="34">
        <v>113</v>
      </c>
      <c r="D67" s="18">
        <v>92</v>
      </c>
      <c r="E67" s="18">
        <v>124</v>
      </c>
      <c r="F67" s="18">
        <v>216</v>
      </c>
      <c r="H67" s="141"/>
      <c r="I67" s="3" t="s">
        <v>128</v>
      </c>
      <c r="J67" s="18">
        <v>162</v>
      </c>
      <c r="K67" s="18">
        <v>151</v>
      </c>
      <c r="L67" s="18">
        <v>198</v>
      </c>
      <c r="M67" s="18">
        <v>349</v>
      </c>
    </row>
    <row r="68" spans="1:13" ht="13.5">
      <c r="A68" s="138"/>
      <c r="B68" s="3" t="s">
        <v>309</v>
      </c>
      <c r="C68" s="35">
        <v>33</v>
      </c>
      <c r="D68" s="36">
        <v>45</v>
      </c>
      <c r="E68" s="36">
        <v>44</v>
      </c>
      <c r="F68" s="36">
        <v>89</v>
      </c>
      <c r="H68" s="141"/>
      <c r="I68" s="3" t="s">
        <v>129</v>
      </c>
      <c r="J68" s="18">
        <v>156</v>
      </c>
      <c r="K68" s="18">
        <v>147</v>
      </c>
      <c r="L68" s="18">
        <v>169</v>
      </c>
      <c r="M68" s="18">
        <v>316</v>
      </c>
    </row>
    <row r="69" spans="1:13" ht="13.5">
      <c r="A69" s="138"/>
      <c r="B69" s="3" t="s">
        <v>310</v>
      </c>
      <c r="C69" s="35">
        <v>27</v>
      </c>
      <c r="D69" s="36">
        <v>9</v>
      </c>
      <c r="E69" s="36">
        <v>18</v>
      </c>
      <c r="F69" s="36">
        <v>27</v>
      </c>
      <c r="H69" s="141"/>
      <c r="I69" s="3" t="s">
        <v>130</v>
      </c>
      <c r="J69" s="18">
        <v>154</v>
      </c>
      <c r="K69" s="18">
        <v>172</v>
      </c>
      <c r="L69" s="18">
        <v>186</v>
      </c>
      <c r="M69" s="18">
        <v>358</v>
      </c>
    </row>
    <row r="70" spans="1:13" ht="13.5">
      <c r="A70" s="139"/>
      <c r="B70" s="16" t="s">
        <v>189</v>
      </c>
      <c r="C70" s="18">
        <f>SUM(C60:C69)</f>
        <v>792</v>
      </c>
      <c r="D70" s="18">
        <f>SUM(D60:D69)</f>
        <v>757</v>
      </c>
      <c r="E70" s="18">
        <f>SUM(E60:E69)</f>
        <v>864</v>
      </c>
      <c r="F70" s="18">
        <f>SUM(F60:F69)</f>
        <v>1621</v>
      </c>
      <c r="H70" s="141"/>
      <c r="I70" s="3" t="s">
        <v>131</v>
      </c>
      <c r="J70" s="18">
        <v>206</v>
      </c>
      <c r="K70" s="18">
        <v>206</v>
      </c>
      <c r="L70" s="18">
        <v>240</v>
      </c>
      <c r="M70" s="18">
        <v>446</v>
      </c>
    </row>
    <row r="71" spans="8:13" ht="13.5">
      <c r="H71" s="142"/>
      <c r="I71" s="16" t="s">
        <v>189</v>
      </c>
      <c r="J71" s="18">
        <f>SUM(J65:J70)</f>
        <v>1191</v>
      </c>
      <c r="K71" s="18">
        <f>SUM(K65:K70)</f>
        <v>1200</v>
      </c>
      <c r="L71" s="18">
        <f>SUM(L65:L70)</f>
        <v>1379</v>
      </c>
      <c r="M71" s="18">
        <f>SUM(M65:M70)</f>
        <v>2579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37" t="s">
        <v>180</v>
      </c>
      <c r="B73" s="3" t="s">
        <v>53</v>
      </c>
      <c r="C73" s="21">
        <v>743</v>
      </c>
      <c r="D73" s="21">
        <v>779</v>
      </c>
      <c r="E73" s="21">
        <v>872</v>
      </c>
      <c r="F73" s="21">
        <v>1651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38"/>
      <c r="B74" s="3" t="s">
        <v>55</v>
      </c>
      <c r="C74" s="21">
        <v>246</v>
      </c>
      <c r="D74" s="21">
        <v>203</v>
      </c>
      <c r="E74" s="21">
        <v>257</v>
      </c>
      <c r="F74" s="21">
        <v>460</v>
      </c>
      <c r="H74" s="140" t="s">
        <v>187</v>
      </c>
      <c r="I74" s="130" t="s">
        <v>132</v>
      </c>
      <c r="J74" s="36">
        <v>153</v>
      </c>
      <c r="K74" s="36">
        <v>145</v>
      </c>
      <c r="L74" s="36">
        <v>174</v>
      </c>
      <c r="M74" s="36">
        <v>319</v>
      </c>
    </row>
    <row r="75" spans="1:13" ht="13.5">
      <c r="A75" s="138"/>
      <c r="B75" s="3" t="s">
        <v>57</v>
      </c>
      <c r="C75" s="21">
        <v>304</v>
      </c>
      <c r="D75" s="21">
        <v>301</v>
      </c>
      <c r="E75" s="21">
        <v>395</v>
      </c>
      <c r="F75" s="21">
        <v>696</v>
      </c>
      <c r="H75" s="144"/>
      <c r="I75" s="130" t="s">
        <v>119</v>
      </c>
      <c r="J75" s="36">
        <v>358</v>
      </c>
      <c r="K75" s="36">
        <v>352</v>
      </c>
      <c r="L75" s="36">
        <v>409</v>
      </c>
      <c r="M75" s="36">
        <v>761</v>
      </c>
    </row>
    <row r="76" spans="1:13" ht="13.5" customHeight="1">
      <c r="A76" s="138"/>
      <c r="B76" s="3" t="s">
        <v>58</v>
      </c>
      <c r="C76" s="21">
        <v>356</v>
      </c>
      <c r="D76" s="21">
        <v>364</v>
      </c>
      <c r="E76" s="21">
        <v>388</v>
      </c>
      <c r="F76" s="21">
        <v>752</v>
      </c>
      <c r="H76" s="144"/>
      <c r="I76" s="130" t="s">
        <v>111</v>
      </c>
      <c r="J76" s="36">
        <v>242</v>
      </c>
      <c r="K76" s="36">
        <v>217</v>
      </c>
      <c r="L76" s="36">
        <v>257</v>
      </c>
      <c r="M76" s="36">
        <v>474</v>
      </c>
    </row>
    <row r="77" spans="1:13" ht="13.5">
      <c r="A77" s="138"/>
      <c r="B77" s="3" t="s">
        <v>61</v>
      </c>
      <c r="C77" s="21">
        <v>327</v>
      </c>
      <c r="D77" s="21">
        <v>336</v>
      </c>
      <c r="E77" s="21">
        <v>384</v>
      </c>
      <c r="F77" s="21">
        <v>720</v>
      </c>
      <c r="H77" s="144"/>
      <c r="I77" s="100" t="s">
        <v>112</v>
      </c>
      <c r="J77" s="36">
        <v>480</v>
      </c>
      <c r="K77" s="36">
        <v>364</v>
      </c>
      <c r="L77" s="36">
        <v>498</v>
      </c>
      <c r="M77" s="36">
        <v>862</v>
      </c>
    </row>
    <row r="78" spans="1:13" ht="13.5">
      <c r="A78" s="138"/>
      <c r="B78" s="3" t="s">
        <v>64</v>
      </c>
      <c r="C78" s="21">
        <v>629</v>
      </c>
      <c r="D78" s="21">
        <v>644</v>
      </c>
      <c r="E78" s="21">
        <v>715</v>
      </c>
      <c r="F78" s="21">
        <v>1359</v>
      </c>
      <c r="H78" s="144"/>
      <c r="I78" s="3" t="s">
        <v>115</v>
      </c>
      <c r="J78" s="36">
        <v>316</v>
      </c>
      <c r="K78" s="36">
        <v>319</v>
      </c>
      <c r="L78" s="36">
        <v>366</v>
      </c>
      <c r="M78" s="36">
        <v>685</v>
      </c>
    </row>
    <row r="79" spans="1:13" ht="13.5">
      <c r="A79" s="138"/>
      <c r="B79" s="3" t="s">
        <v>67</v>
      </c>
      <c r="C79" s="21">
        <v>62</v>
      </c>
      <c r="D79" s="21">
        <v>35</v>
      </c>
      <c r="E79" s="21">
        <v>52</v>
      </c>
      <c r="F79" s="21">
        <v>87</v>
      </c>
      <c r="H79" s="144"/>
      <c r="I79" s="3" t="s">
        <v>117</v>
      </c>
      <c r="J79" s="36">
        <v>64</v>
      </c>
      <c r="K79" s="36">
        <v>45</v>
      </c>
      <c r="L79" s="36">
        <v>55</v>
      </c>
      <c r="M79" s="36">
        <v>100</v>
      </c>
    </row>
    <row r="80" spans="1:13" ht="13.5">
      <c r="A80" s="138"/>
      <c r="B80" s="3" t="s">
        <v>70</v>
      </c>
      <c r="C80" s="21">
        <v>459</v>
      </c>
      <c r="D80" s="21">
        <v>587</v>
      </c>
      <c r="E80" s="21">
        <v>614</v>
      </c>
      <c r="F80" s="21">
        <v>1201</v>
      </c>
      <c r="H80" s="145"/>
      <c r="I80" s="16" t="s">
        <v>189</v>
      </c>
      <c r="J80" s="18">
        <f>SUM(J74:J79)</f>
        <v>1613</v>
      </c>
      <c r="K80" s="18">
        <f>SUM(K74:K79)</f>
        <v>1442</v>
      </c>
      <c r="L80" s="18">
        <f>SUM(L74:L79)</f>
        <v>1759</v>
      </c>
      <c r="M80" s="18">
        <f>SUM(M74:M79)</f>
        <v>3201</v>
      </c>
    </row>
    <row r="81" spans="1:6" ht="13.5">
      <c r="A81" s="138"/>
      <c r="B81" s="3" t="s">
        <v>73</v>
      </c>
      <c r="C81" s="21">
        <v>125</v>
      </c>
      <c r="D81" s="21">
        <v>125</v>
      </c>
      <c r="E81" s="21">
        <v>155</v>
      </c>
      <c r="F81" s="21">
        <v>280</v>
      </c>
    </row>
    <row r="82" spans="1:6" ht="13.5">
      <c r="A82" s="138"/>
      <c r="B82" s="3" t="s">
        <v>75</v>
      </c>
      <c r="C82" s="21">
        <v>201</v>
      </c>
      <c r="D82" s="21">
        <v>192</v>
      </c>
      <c r="E82" s="21">
        <v>234</v>
      </c>
      <c r="F82" s="21">
        <v>426</v>
      </c>
    </row>
    <row r="83" spans="1:13" ht="13.5">
      <c r="A83" s="138"/>
      <c r="B83" s="3" t="s">
        <v>78</v>
      </c>
      <c r="C83" s="21">
        <v>368</v>
      </c>
      <c r="D83" s="21">
        <v>406</v>
      </c>
      <c r="E83" s="21">
        <v>471</v>
      </c>
      <c r="F83" s="21">
        <v>877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38"/>
      <c r="B84" s="3" t="s">
        <v>84</v>
      </c>
      <c r="C84" s="21">
        <v>118</v>
      </c>
      <c r="D84" s="21">
        <v>172</v>
      </c>
      <c r="E84" s="21">
        <v>180</v>
      </c>
      <c r="F84" s="21">
        <v>352</v>
      </c>
      <c r="I84" s="29" t="s">
        <v>198</v>
      </c>
      <c r="J84" s="18">
        <f>SUM(C26,C47,C57,C70,C88,C101,J22,J32,J49,J62,J71,J80)</f>
        <v>24146</v>
      </c>
      <c r="K84" s="18">
        <f>SUM(D26,D47,D57,D70,D88,D101,K22,K32,K49,K62,K71,K80)</f>
        <v>24694</v>
      </c>
      <c r="L84" s="18">
        <f>SUM(E26,E47,E57,E70,E88,E101,L22,L32,L49,L62,L71,L80)</f>
        <v>27621</v>
      </c>
      <c r="M84" s="18">
        <f>SUM(F26,F47,F57,F70,F88,F101,M22,M32,M49,M62,M71,M80)</f>
        <v>52315</v>
      </c>
    </row>
    <row r="85" spans="1:6" ht="13.5">
      <c r="A85" s="138"/>
      <c r="B85" s="3" t="s">
        <v>87</v>
      </c>
      <c r="C85" s="21">
        <v>221</v>
      </c>
      <c r="D85" s="21">
        <v>320</v>
      </c>
      <c r="E85" s="21">
        <v>303</v>
      </c>
      <c r="F85" s="21">
        <v>623</v>
      </c>
    </row>
    <row r="86" spans="1:6" ht="13.5">
      <c r="A86" s="138"/>
      <c r="B86" s="3" t="s">
        <v>196</v>
      </c>
      <c r="C86" s="21">
        <v>134</v>
      </c>
      <c r="D86" s="21">
        <v>66</v>
      </c>
      <c r="E86" s="21">
        <v>68</v>
      </c>
      <c r="F86" s="21">
        <v>134</v>
      </c>
    </row>
    <row r="87" spans="1:6" ht="13.5">
      <c r="A87" s="138"/>
      <c r="B87" s="3" t="s">
        <v>197</v>
      </c>
      <c r="C87" s="21">
        <v>16</v>
      </c>
      <c r="D87" s="21">
        <v>2</v>
      </c>
      <c r="E87" s="21">
        <v>14</v>
      </c>
      <c r="F87" s="21">
        <v>16</v>
      </c>
    </row>
    <row r="88" spans="1:6" ht="13.5">
      <c r="A88" s="139"/>
      <c r="B88" s="16" t="s">
        <v>189</v>
      </c>
      <c r="C88" s="21">
        <f>SUM(C73:C87)</f>
        <v>4309</v>
      </c>
      <c r="D88" s="21">
        <f>SUM(D73:D87)</f>
        <v>4532</v>
      </c>
      <c r="E88" s="21">
        <f>SUM(E73:E87)</f>
        <v>5102</v>
      </c>
      <c r="F88" s="21">
        <f>SUM(F73:F87)</f>
        <v>9634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36" t="s">
        <v>181</v>
      </c>
      <c r="B91" s="3" t="s">
        <v>96</v>
      </c>
      <c r="C91" s="36">
        <v>175</v>
      </c>
      <c r="D91" s="36">
        <v>203</v>
      </c>
      <c r="E91" s="36">
        <v>208</v>
      </c>
      <c r="F91" s="36">
        <v>411</v>
      </c>
    </row>
    <row r="92" spans="1:6" ht="13.5" customHeight="1">
      <c r="A92" s="136"/>
      <c r="B92" s="3" t="s">
        <v>99</v>
      </c>
      <c r="C92" s="36">
        <v>213</v>
      </c>
      <c r="D92" s="36">
        <v>207</v>
      </c>
      <c r="E92" s="36">
        <v>246</v>
      </c>
      <c r="F92" s="36">
        <v>453</v>
      </c>
    </row>
    <row r="93" spans="1:6" ht="13.5">
      <c r="A93" s="136"/>
      <c r="B93" s="3" t="s">
        <v>102</v>
      </c>
      <c r="C93" s="36">
        <v>131</v>
      </c>
      <c r="D93" s="36">
        <v>148</v>
      </c>
      <c r="E93" s="36">
        <v>167</v>
      </c>
      <c r="F93" s="36">
        <v>315</v>
      </c>
    </row>
    <row r="94" spans="1:6" ht="13.5">
      <c r="A94" s="136"/>
      <c r="B94" s="3" t="s">
        <v>105</v>
      </c>
      <c r="C94" s="36">
        <v>140</v>
      </c>
      <c r="D94" s="36">
        <v>173</v>
      </c>
      <c r="E94" s="36">
        <v>206</v>
      </c>
      <c r="F94" s="36">
        <v>379</v>
      </c>
    </row>
    <row r="95" spans="1:6" ht="13.5">
      <c r="A95" s="136"/>
      <c r="B95" s="3" t="s">
        <v>142</v>
      </c>
      <c r="C95" s="36">
        <v>125</v>
      </c>
      <c r="D95" s="36">
        <v>156</v>
      </c>
      <c r="E95" s="36">
        <v>172</v>
      </c>
      <c r="F95" s="36">
        <v>328</v>
      </c>
    </row>
    <row r="96" spans="1:6" ht="13.5">
      <c r="A96" s="136"/>
      <c r="B96" s="3" t="s">
        <v>59</v>
      </c>
      <c r="C96" s="36">
        <v>123</v>
      </c>
      <c r="D96" s="36">
        <v>119</v>
      </c>
      <c r="E96" s="36">
        <v>136</v>
      </c>
      <c r="F96" s="36">
        <v>255</v>
      </c>
    </row>
    <row r="97" spans="1:6" ht="13.5" customHeight="1">
      <c r="A97" s="136"/>
      <c r="B97" s="3" t="s">
        <v>62</v>
      </c>
      <c r="C97" s="36">
        <v>370</v>
      </c>
      <c r="D97" s="36">
        <v>404</v>
      </c>
      <c r="E97" s="36">
        <v>409</v>
      </c>
      <c r="F97" s="36">
        <v>813</v>
      </c>
    </row>
    <row r="98" spans="1:6" ht="13.5">
      <c r="A98" s="136"/>
      <c r="B98" s="3" t="s">
        <v>65</v>
      </c>
      <c r="C98" s="36">
        <v>353</v>
      </c>
      <c r="D98" s="36">
        <v>322</v>
      </c>
      <c r="E98" s="36">
        <v>368</v>
      </c>
      <c r="F98" s="36">
        <v>690</v>
      </c>
    </row>
    <row r="99" spans="1:6" ht="13.5">
      <c r="A99" s="136"/>
      <c r="B99" s="3" t="s">
        <v>68</v>
      </c>
      <c r="C99" s="36">
        <v>232</v>
      </c>
      <c r="D99" s="36">
        <v>319</v>
      </c>
      <c r="E99" s="36">
        <v>354</v>
      </c>
      <c r="F99" s="36">
        <v>673</v>
      </c>
    </row>
    <row r="100" spans="1:6" ht="13.5">
      <c r="A100" s="136"/>
      <c r="B100" s="3" t="s">
        <v>144</v>
      </c>
      <c r="C100" s="36">
        <v>132</v>
      </c>
      <c r="D100" s="36">
        <v>170</v>
      </c>
      <c r="E100" s="36">
        <v>172</v>
      </c>
      <c r="F100" s="36">
        <v>342</v>
      </c>
    </row>
    <row r="101" spans="1:6" ht="13.5">
      <c r="A101" s="136"/>
      <c r="B101" s="16" t="s">
        <v>189</v>
      </c>
      <c r="C101" s="18">
        <f>SUM(C91:C100)</f>
        <v>1994</v>
      </c>
      <c r="D101" s="18">
        <f>SUM(D91:D100)</f>
        <v>2221</v>
      </c>
      <c r="E101" s="18">
        <f>SUM(E91:E100)</f>
        <v>2438</v>
      </c>
      <c r="F101" s="18">
        <f>SUM(F91:F100)</f>
        <v>4659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46" t="str">
        <f>'総人口・年齢階層別人口・地区別人口'!D1</f>
        <v>令和元年8月31現在</v>
      </c>
      <c r="G1" s="147"/>
      <c r="H1" s="147"/>
      <c r="I1" s="147"/>
      <c r="J1" s="147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168</v>
      </c>
      <c r="C4" s="3">
        <v>166</v>
      </c>
      <c r="D4" s="3">
        <v>334</v>
      </c>
      <c r="E4" s="31">
        <v>25</v>
      </c>
      <c r="F4" s="3">
        <v>180</v>
      </c>
      <c r="G4" s="3">
        <v>172</v>
      </c>
      <c r="H4" s="3">
        <v>352</v>
      </c>
      <c r="I4" s="31">
        <v>50</v>
      </c>
      <c r="J4" s="3">
        <v>294</v>
      </c>
      <c r="K4" s="3">
        <v>292</v>
      </c>
      <c r="L4" s="3">
        <v>586</v>
      </c>
      <c r="M4" s="31">
        <v>75</v>
      </c>
      <c r="N4" s="3">
        <v>322</v>
      </c>
      <c r="O4" s="3">
        <v>390</v>
      </c>
      <c r="P4" s="3">
        <v>712</v>
      </c>
      <c r="Q4" s="31">
        <v>100</v>
      </c>
      <c r="R4" s="3">
        <v>1</v>
      </c>
      <c r="S4" s="3">
        <v>21</v>
      </c>
      <c r="T4" s="3">
        <v>22</v>
      </c>
    </row>
    <row r="5" spans="1:20" ht="15" customHeight="1">
      <c r="A5" s="31">
        <v>1</v>
      </c>
      <c r="B5" s="3">
        <v>218</v>
      </c>
      <c r="C5" s="3">
        <v>233</v>
      </c>
      <c r="D5" s="3">
        <v>451</v>
      </c>
      <c r="E5" s="31">
        <v>26</v>
      </c>
      <c r="F5" s="3">
        <v>187</v>
      </c>
      <c r="G5" s="3">
        <v>181</v>
      </c>
      <c r="H5" s="3">
        <v>368</v>
      </c>
      <c r="I5" s="31">
        <v>51</v>
      </c>
      <c r="J5" s="3">
        <v>272</v>
      </c>
      <c r="K5" s="3">
        <v>287</v>
      </c>
      <c r="L5" s="3">
        <v>559</v>
      </c>
      <c r="M5" s="31">
        <v>76</v>
      </c>
      <c r="N5" s="3">
        <v>289</v>
      </c>
      <c r="O5" s="3">
        <v>358</v>
      </c>
      <c r="P5" s="3">
        <v>647</v>
      </c>
      <c r="Q5" s="31">
        <v>101</v>
      </c>
      <c r="R5" s="3">
        <v>3</v>
      </c>
      <c r="S5" s="3">
        <v>18</v>
      </c>
      <c r="T5" s="3">
        <v>21</v>
      </c>
    </row>
    <row r="6" spans="1:20" ht="15" customHeight="1">
      <c r="A6" s="31">
        <v>2</v>
      </c>
      <c r="B6" s="3">
        <v>185</v>
      </c>
      <c r="C6" s="3">
        <v>215</v>
      </c>
      <c r="D6" s="3">
        <v>400</v>
      </c>
      <c r="E6" s="31">
        <v>27</v>
      </c>
      <c r="F6" s="3">
        <v>183</v>
      </c>
      <c r="G6" s="3">
        <v>190</v>
      </c>
      <c r="H6" s="3">
        <v>373</v>
      </c>
      <c r="I6" s="31">
        <v>52</v>
      </c>
      <c r="J6" s="3">
        <v>286</v>
      </c>
      <c r="K6" s="3">
        <v>311</v>
      </c>
      <c r="L6" s="3">
        <v>597</v>
      </c>
      <c r="M6" s="31">
        <v>77</v>
      </c>
      <c r="N6" s="3">
        <v>282</v>
      </c>
      <c r="O6" s="3">
        <v>367</v>
      </c>
      <c r="P6" s="3">
        <v>649</v>
      </c>
      <c r="Q6" s="31">
        <v>102</v>
      </c>
      <c r="R6" s="3">
        <v>2</v>
      </c>
      <c r="S6" s="3">
        <v>6</v>
      </c>
      <c r="T6" s="3">
        <v>8</v>
      </c>
    </row>
    <row r="7" spans="1:20" ht="15" customHeight="1">
      <c r="A7" s="31">
        <v>3</v>
      </c>
      <c r="B7" s="3">
        <v>212</v>
      </c>
      <c r="C7" s="3">
        <v>213</v>
      </c>
      <c r="D7" s="3">
        <v>425</v>
      </c>
      <c r="E7" s="31">
        <v>28</v>
      </c>
      <c r="F7" s="3">
        <v>191</v>
      </c>
      <c r="G7" s="3">
        <v>188</v>
      </c>
      <c r="H7" s="3">
        <v>379</v>
      </c>
      <c r="I7" s="31">
        <v>53</v>
      </c>
      <c r="J7" s="3">
        <v>223</v>
      </c>
      <c r="K7" s="3">
        <v>257</v>
      </c>
      <c r="L7" s="3">
        <v>480</v>
      </c>
      <c r="M7" s="31">
        <v>78</v>
      </c>
      <c r="N7" s="3">
        <v>310</v>
      </c>
      <c r="O7" s="3">
        <v>400</v>
      </c>
      <c r="P7" s="3">
        <v>710</v>
      </c>
      <c r="Q7" s="31">
        <v>103</v>
      </c>
      <c r="R7" s="3">
        <v>1</v>
      </c>
      <c r="S7" s="3">
        <v>4</v>
      </c>
      <c r="T7" s="3">
        <v>5</v>
      </c>
    </row>
    <row r="8" spans="1:20" ht="15" customHeight="1">
      <c r="A8" s="31">
        <v>4</v>
      </c>
      <c r="B8" s="3">
        <v>217</v>
      </c>
      <c r="C8" s="3">
        <v>200</v>
      </c>
      <c r="D8" s="3">
        <v>417</v>
      </c>
      <c r="E8" s="31">
        <v>29</v>
      </c>
      <c r="F8" s="3">
        <v>197</v>
      </c>
      <c r="G8" s="3">
        <v>178</v>
      </c>
      <c r="H8" s="3">
        <v>375</v>
      </c>
      <c r="I8" s="31">
        <v>54</v>
      </c>
      <c r="J8" s="3">
        <v>258</v>
      </c>
      <c r="K8" s="3">
        <v>294</v>
      </c>
      <c r="L8" s="3">
        <v>552</v>
      </c>
      <c r="M8" s="31">
        <v>79</v>
      </c>
      <c r="N8" s="3">
        <v>232</v>
      </c>
      <c r="O8" s="3">
        <v>347</v>
      </c>
      <c r="P8" s="3">
        <v>579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216</v>
      </c>
      <c r="C9" s="3">
        <v>200</v>
      </c>
      <c r="D9" s="3">
        <v>416</v>
      </c>
      <c r="E9" s="31">
        <v>30</v>
      </c>
      <c r="F9" s="3">
        <v>217</v>
      </c>
      <c r="G9" s="3">
        <v>223</v>
      </c>
      <c r="H9" s="3">
        <v>440</v>
      </c>
      <c r="I9" s="31">
        <v>55</v>
      </c>
      <c r="J9" s="3">
        <v>243</v>
      </c>
      <c r="K9" s="3">
        <v>282</v>
      </c>
      <c r="L9" s="3">
        <v>525</v>
      </c>
      <c r="M9" s="31">
        <v>80</v>
      </c>
      <c r="N9" s="3">
        <v>239</v>
      </c>
      <c r="O9" s="3">
        <v>331</v>
      </c>
      <c r="P9" s="3">
        <v>570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218</v>
      </c>
      <c r="C10" s="3">
        <v>244</v>
      </c>
      <c r="D10" s="3">
        <v>462</v>
      </c>
      <c r="E10" s="31">
        <v>31</v>
      </c>
      <c r="F10" s="3">
        <v>241</v>
      </c>
      <c r="G10" s="3">
        <v>246</v>
      </c>
      <c r="H10" s="3">
        <v>487</v>
      </c>
      <c r="I10" s="31">
        <v>56</v>
      </c>
      <c r="J10" s="3">
        <v>268</v>
      </c>
      <c r="K10" s="3">
        <v>285</v>
      </c>
      <c r="L10" s="3">
        <v>553</v>
      </c>
      <c r="M10" s="31">
        <v>81</v>
      </c>
      <c r="N10" s="3">
        <v>223</v>
      </c>
      <c r="O10" s="3">
        <v>353</v>
      </c>
      <c r="P10" s="3">
        <v>576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216</v>
      </c>
      <c r="C11" s="3">
        <v>240</v>
      </c>
      <c r="D11" s="3">
        <v>456</v>
      </c>
      <c r="E11" s="31">
        <v>32</v>
      </c>
      <c r="F11" s="3">
        <v>252</v>
      </c>
      <c r="G11" s="3">
        <v>237</v>
      </c>
      <c r="H11" s="3">
        <v>489</v>
      </c>
      <c r="I11" s="31">
        <v>57</v>
      </c>
      <c r="J11" s="3">
        <v>292</v>
      </c>
      <c r="K11" s="3">
        <v>295</v>
      </c>
      <c r="L11" s="3">
        <v>587</v>
      </c>
      <c r="M11" s="31">
        <v>82</v>
      </c>
      <c r="N11" s="3">
        <v>241</v>
      </c>
      <c r="O11" s="3">
        <v>321</v>
      </c>
      <c r="P11" s="3">
        <v>562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249</v>
      </c>
      <c r="C12" s="3">
        <v>227</v>
      </c>
      <c r="D12" s="3">
        <v>476</v>
      </c>
      <c r="E12" s="31">
        <v>33</v>
      </c>
      <c r="F12" s="3">
        <v>270</v>
      </c>
      <c r="G12" s="3">
        <v>243</v>
      </c>
      <c r="H12" s="3">
        <v>513</v>
      </c>
      <c r="I12" s="31">
        <v>58</v>
      </c>
      <c r="J12" s="3">
        <v>253</v>
      </c>
      <c r="K12" s="3">
        <v>328</v>
      </c>
      <c r="L12" s="3">
        <v>581</v>
      </c>
      <c r="M12" s="31">
        <v>83</v>
      </c>
      <c r="N12" s="3">
        <v>198</v>
      </c>
      <c r="O12" s="3">
        <v>340</v>
      </c>
      <c r="P12" s="3">
        <v>538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226</v>
      </c>
      <c r="C13" s="3">
        <v>216</v>
      </c>
      <c r="D13" s="3">
        <v>442</v>
      </c>
      <c r="E13" s="31">
        <v>34</v>
      </c>
      <c r="F13" s="3">
        <v>261</v>
      </c>
      <c r="G13" s="3">
        <v>274</v>
      </c>
      <c r="H13" s="3">
        <v>535</v>
      </c>
      <c r="I13" s="31">
        <v>59</v>
      </c>
      <c r="J13" s="3">
        <v>308</v>
      </c>
      <c r="K13" s="3">
        <v>334</v>
      </c>
      <c r="L13" s="3">
        <v>642</v>
      </c>
      <c r="M13" s="31">
        <v>84</v>
      </c>
      <c r="N13" s="3">
        <v>180</v>
      </c>
      <c r="O13" s="3">
        <v>279</v>
      </c>
      <c r="P13" s="3">
        <v>459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248</v>
      </c>
      <c r="C14" s="3">
        <v>208</v>
      </c>
      <c r="D14" s="3">
        <v>456</v>
      </c>
      <c r="E14" s="31">
        <v>35</v>
      </c>
      <c r="F14" s="3">
        <v>310</v>
      </c>
      <c r="G14" s="3">
        <v>290</v>
      </c>
      <c r="H14" s="3">
        <v>600</v>
      </c>
      <c r="I14" s="31">
        <v>60</v>
      </c>
      <c r="J14" s="3">
        <v>334</v>
      </c>
      <c r="K14" s="3">
        <v>363</v>
      </c>
      <c r="L14" s="3">
        <v>697</v>
      </c>
      <c r="M14" s="31">
        <v>85</v>
      </c>
      <c r="N14" s="3">
        <v>156</v>
      </c>
      <c r="O14" s="3">
        <v>260</v>
      </c>
      <c r="P14" s="3">
        <v>416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255</v>
      </c>
      <c r="C15" s="3">
        <v>225</v>
      </c>
      <c r="D15" s="3">
        <v>480</v>
      </c>
      <c r="E15" s="31">
        <v>36</v>
      </c>
      <c r="F15" s="3">
        <v>290</v>
      </c>
      <c r="G15" s="3">
        <v>296</v>
      </c>
      <c r="H15" s="3">
        <v>586</v>
      </c>
      <c r="I15" s="31">
        <v>61</v>
      </c>
      <c r="J15" s="3">
        <v>308</v>
      </c>
      <c r="K15" s="3">
        <v>368</v>
      </c>
      <c r="L15" s="3">
        <v>676</v>
      </c>
      <c r="M15" s="31">
        <v>86</v>
      </c>
      <c r="N15" s="3">
        <v>132</v>
      </c>
      <c r="O15" s="3">
        <v>285</v>
      </c>
      <c r="P15" s="3">
        <v>417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260</v>
      </c>
      <c r="C16" s="3">
        <v>215</v>
      </c>
      <c r="D16" s="3">
        <v>475</v>
      </c>
      <c r="E16" s="31">
        <v>37</v>
      </c>
      <c r="F16" s="3">
        <v>316</v>
      </c>
      <c r="G16" s="3">
        <v>266</v>
      </c>
      <c r="H16" s="3">
        <v>582</v>
      </c>
      <c r="I16" s="31">
        <v>62</v>
      </c>
      <c r="J16" s="3">
        <v>317</v>
      </c>
      <c r="K16" s="3">
        <v>357</v>
      </c>
      <c r="L16" s="3">
        <v>674</v>
      </c>
      <c r="M16" s="31">
        <v>87</v>
      </c>
      <c r="N16" s="3">
        <v>135</v>
      </c>
      <c r="O16" s="3">
        <v>259</v>
      </c>
      <c r="P16" s="3">
        <v>394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252</v>
      </c>
      <c r="C17" s="3">
        <v>218</v>
      </c>
      <c r="D17" s="3">
        <v>470</v>
      </c>
      <c r="E17" s="31">
        <v>38</v>
      </c>
      <c r="F17" s="3">
        <v>295</v>
      </c>
      <c r="G17" s="3">
        <v>303</v>
      </c>
      <c r="H17" s="3">
        <v>598</v>
      </c>
      <c r="I17" s="31">
        <v>63</v>
      </c>
      <c r="J17" s="3">
        <v>372</v>
      </c>
      <c r="K17" s="3">
        <v>386</v>
      </c>
      <c r="L17" s="3">
        <v>758</v>
      </c>
      <c r="M17" s="31">
        <v>88</v>
      </c>
      <c r="N17" s="3">
        <v>108</v>
      </c>
      <c r="O17" s="3">
        <v>227</v>
      </c>
      <c r="P17" s="3">
        <v>335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232</v>
      </c>
      <c r="C18" s="3">
        <v>225</v>
      </c>
      <c r="D18" s="3">
        <v>457</v>
      </c>
      <c r="E18" s="31">
        <v>39</v>
      </c>
      <c r="F18" s="3">
        <v>333</v>
      </c>
      <c r="G18" s="3">
        <v>310</v>
      </c>
      <c r="H18" s="3">
        <v>643</v>
      </c>
      <c r="I18" s="31">
        <v>64</v>
      </c>
      <c r="J18" s="3">
        <v>373</v>
      </c>
      <c r="K18" s="3">
        <v>395</v>
      </c>
      <c r="L18" s="3">
        <v>768</v>
      </c>
      <c r="M18" s="31">
        <v>89</v>
      </c>
      <c r="N18" s="3">
        <v>79</v>
      </c>
      <c r="O18" s="3">
        <v>181</v>
      </c>
      <c r="P18" s="3">
        <v>260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261</v>
      </c>
      <c r="C19" s="3">
        <v>218</v>
      </c>
      <c r="D19" s="3">
        <v>479</v>
      </c>
      <c r="E19" s="31">
        <v>40</v>
      </c>
      <c r="F19" s="3">
        <v>331</v>
      </c>
      <c r="G19" s="3">
        <v>300</v>
      </c>
      <c r="H19" s="3">
        <v>631</v>
      </c>
      <c r="I19" s="31">
        <v>65</v>
      </c>
      <c r="J19" s="3">
        <v>354</v>
      </c>
      <c r="K19" s="3">
        <v>451</v>
      </c>
      <c r="L19" s="3">
        <v>805</v>
      </c>
      <c r="M19" s="31">
        <v>90</v>
      </c>
      <c r="N19" s="3">
        <v>90</v>
      </c>
      <c r="O19" s="3">
        <v>207</v>
      </c>
      <c r="P19" s="3">
        <v>297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260</v>
      </c>
      <c r="C20" s="3">
        <v>228</v>
      </c>
      <c r="D20" s="3">
        <v>488</v>
      </c>
      <c r="E20" s="31">
        <v>41</v>
      </c>
      <c r="F20" s="3">
        <v>361</v>
      </c>
      <c r="G20" s="3">
        <v>324</v>
      </c>
      <c r="H20" s="3">
        <v>685</v>
      </c>
      <c r="I20" s="31">
        <v>66</v>
      </c>
      <c r="J20" s="3">
        <v>447</v>
      </c>
      <c r="K20" s="3">
        <v>466</v>
      </c>
      <c r="L20" s="3">
        <v>913</v>
      </c>
      <c r="M20" s="31">
        <v>91</v>
      </c>
      <c r="N20" s="3">
        <v>56</v>
      </c>
      <c r="O20" s="3">
        <v>183</v>
      </c>
      <c r="P20" s="3">
        <v>239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234</v>
      </c>
      <c r="C21" s="3">
        <v>261</v>
      </c>
      <c r="D21" s="3">
        <v>495</v>
      </c>
      <c r="E21" s="31">
        <v>42</v>
      </c>
      <c r="F21" s="3">
        <v>338</v>
      </c>
      <c r="G21" s="3">
        <v>344</v>
      </c>
      <c r="H21" s="3">
        <v>682</v>
      </c>
      <c r="I21" s="31">
        <v>67</v>
      </c>
      <c r="J21" s="3">
        <v>454</v>
      </c>
      <c r="K21" s="3">
        <v>492</v>
      </c>
      <c r="L21" s="3">
        <v>946</v>
      </c>
      <c r="M21" s="31">
        <v>92</v>
      </c>
      <c r="N21" s="3">
        <v>42</v>
      </c>
      <c r="O21" s="3">
        <v>174</v>
      </c>
      <c r="P21" s="3">
        <v>216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210</v>
      </c>
      <c r="C22" s="3">
        <v>228</v>
      </c>
      <c r="D22" s="3">
        <v>438</v>
      </c>
      <c r="E22" s="31">
        <v>43</v>
      </c>
      <c r="F22" s="3">
        <v>360</v>
      </c>
      <c r="G22" s="3">
        <v>318</v>
      </c>
      <c r="H22" s="3">
        <v>678</v>
      </c>
      <c r="I22" s="31">
        <v>68</v>
      </c>
      <c r="J22" s="3">
        <v>487</v>
      </c>
      <c r="K22" s="3">
        <v>566</v>
      </c>
      <c r="L22" s="3">
        <v>1053</v>
      </c>
      <c r="M22" s="31">
        <v>93</v>
      </c>
      <c r="N22" s="3">
        <v>36</v>
      </c>
      <c r="O22" s="3">
        <v>147</v>
      </c>
      <c r="P22" s="3">
        <v>183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234</v>
      </c>
      <c r="C23" s="3">
        <v>230</v>
      </c>
      <c r="D23" s="3">
        <v>464</v>
      </c>
      <c r="E23" s="31">
        <v>44</v>
      </c>
      <c r="F23" s="3">
        <v>325</v>
      </c>
      <c r="G23" s="3">
        <v>383</v>
      </c>
      <c r="H23" s="3">
        <v>708</v>
      </c>
      <c r="I23" s="31">
        <v>69</v>
      </c>
      <c r="J23" s="3">
        <v>516</v>
      </c>
      <c r="K23" s="3">
        <v>505</v>
      </c>
      <c r="L23" s="3">
        <v>1021</v>
      </c>
      <c r="M23" s="31">
        <v>94</v>
      </c>
      <c r="N23" s="3">
        <v>41</v>
      </c>
      <c r="O23" s="3">
        <v>121</v>
      </c>
      <c r="P23" s="3">
        <v>162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210</v>
      </c>
      <c r="C24" s="3">
        <v>231</v>
      </c>
      <c r="D24" s="3">
        <v>441</v>
      </c>
      <c r="E24" s="31">
        <v>45</v>
      </c>
      <c r="F24" s="3">
        <v>300</v>
      </c>
      <c r="G24" s="3">
        <v>328</v>
      </c>
      <c r="H24" s="3">
        <v>628</v>
      </c>
      <c r="I24" s="31">
        <v>70</v>
      </c>
      <c r="J24" s="3">
        <v>512</v>
      </c>
      <c r="K24" s="3">
        <v>568</v>
      </c>
      <c r="L24" s="3">
        <v>1080</v>
      </c>
      <c r="M24" s="31">
        <v>95</v>
      </c>
      <c r="N24" s="3">
        <v>26</v>
      </c>
      <c r="O24" s="3">
        <v>90</v>
      </c>
      <c r="P24" s="3">
        <v>116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205</v>
      </c>
      <c r="C25" s="3">
        <v>207</v>
      </c>
      <c r="D25" s="3">
        <v>412</v>
      </c>
      <c r="E25" s="31">
        <v>46</v>
      </c>
      <c r="F25" s="3">
        <v>345</v>
      </c>
      <c r="G25" s="3">
        <v>329</v>
      </c>
      <c r="H25" s="3">
        <v>674</v>
      </c>
      <c r="I25" s="31">
        <v>71</v>
      </c>
      <c r="J25" s="3">
        <v>501</v>
      </c>
      <c r="K25" s="3">
        <v>579</v>
      </c>
      <c r="L25" s="3">
        <v>1080</v>
      </c>
      <c r="M25" s="31">
        <v>96</v>
      </c>
      <c r="N25" s="3">
        <v>11</v>
      </c>
      <c r="O25" s="3">
        <v>81</v>
      </c>
      <c r="P25" s="3">
        <v>92</v>
      </c>
    </row>
    <row r="26" spans="1:16" ht="15" customHeight="1">
      <c r="A26" s="31">
        <v>22</v>
      </c>
      <c r="B26" s="3">
        <v>192</v>
      </c>
      <c r="C26" s="3">
        <v>184</v>
      </c>
      <c r="D26" s="3">
        <v>376</v>
      </c>
      <c r="E26" s="31">
        <v>47</v>
      </c>
      <c r="F26" s="3">
        <v>333</v>
      </c>
      <c r="G26" s="3">
        <v>318</v>
      </c>
      <c r="H26" s="3">
        <v>651</v>
      </c>
      <c r="I26" s="31">
        <v>72</v>
      </c>
      <c r="J26" s="3">
        <v>455</v>
      </c>
      <c r="K26" s="3">
        <v>471</v>
      </c>
      <c r="L26" s="3">
        <v>926</v>
      </c>
      <c r="M26" s="31">
        <v>97</v>
      </c>
      <c r="N26" s="3">
        <v>9</v>
      </c>
      <c r="O26" s="3">
        <v>54</v>
      </c>
      <c r="P26" s="3">
        <v>63</v>
      </c>
    </row>
    <row r="27" spans="1:16" ht="15" customHeight="1">
      <c r="A27" s="31">
        <v>23</v>
      </c>
      <c r="B27" s="3">
        <v>224</v>
      </c>
      <c r="C27" s="3">
        <v>184</v>
      </c>
      <c r="D27" s="3">
        <v>408</v>
      </c>
      <c r="E27" s="31">
        <v>48</v>
      </c>
      <c r="F27" s="3">
        <v>298</v>
      </c>
      <c r="G27" s="3">
        <v>295</v>
      </c>
      <c r="H27" s="3">
        <v>593</v>
      </c>
      <c r="I27" s="31">
        <v>73</v>
      </c>
      <c r="J27" s="3">
        <v>252</v>
      </c>
      <c r="K27" s="3">
        <v>275</v>
      </c>
      <c r="L27" s="3">
        <v>527</v>
      </c>
      <c r="M27" s="31">
        <v>98</v>
      </c>
      <c r="N27" s="3">
        <v>8</v>
      </c>
      <c r="O27" s="3">
        <v>40</v>
      </c>
      <c r="P27" s="3">
        <v>48</v>
      </c>
    </row>
    <row r="28" spans="1:16" ht="15" customHeight="1">
      <c r="A28" s="31">
        <v>24</v>
      </c>
      <c r="B28" s="3">
        <v>186</v>
      </c>
      <c r="C28" s="3">
        <v>180</v>
      </c>
      <c r="D28" s="3">
        <v>366</v>
      </c>
      <c r="E28" s="31">
        <v>49</v>
      </c>
      <c r="F28" s="3">
        <v>307</v>
      </c>
      <c r="G28" s="3">
        <v>285</v>
      </c>
      <c r="H28" s="3">
        <v>592</v>
      </c>
      <c r="I28" s="31">
        <v>74</v>
      </c>
      <c r="J28" s="3">
        <v>250</v>
      </c>
      <c r="K28" s="3">
        <v>317</v>
      </c>
      <c r="L28" s="3">
        <v>567</v>
      </c>
      <c r="M28" s="31">
        <v>99</v>
      </c>
      <c r="N28" s="3">
        <v>4</v>
      </c>
      <c r="O28" s="3">
        <v>31</v>
      </c>
      <c r="P28" s="3">
        <v>35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24146</v>
      </c>
      <c r="P32" s="18">
        <f>SUM(B4:B28,F4:F28,J4:J28,N4:N28,R4:R24)</f>
        <v>24694</v>
      </c>
      <c r="Q32" s="18">
        <f>SUM(C4:C28,G4:G28,K4:K28,O4:O28,S4:S24)</f>
        <v>27621</v>
      </c>
      <c r="R32" s="18">
        <f>SUM(D4:D28,H4:H28,L4:L28,P4:P28,T4:T24)</f>
        <v>52315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57" t="str">
        <f>'総人口・年齢階層別人口・地区別人口'!D1</f>
        <v>令和元年8月31現在</v>
      </c>
      <c r="I1" s="157"/>
      <c r="J1" s="157"/>
    </row>
    <row r="2" ht="14.25" thickBot="1"/>
    <row r="3" spans="1:10" ht="13.5">
      <c r="A3" s="153"/>
      <c r="B3" s="148" t="s">
        <v>224</v>
      </c>
      <c r="C3" s="149"/>
      <c r="E3" s="150" t="s">
        <v>225</v>
      </c>
      <c r="F3" s="151"/>
      <c r="G3" s="151"/>
      <c r="H3" s="151"/>
      <c r="I3" s="151"/>
      <c r="J3" s="152"/>
    </row>
    <row r="4" spans="1:10" ht="14.25" thickBot="1">
      <c r="A4" s="154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338</v>
      </c>
      <c r="B5" s="95">
        <v>24146</v>
      </c>
      <c r="C5" s="80">
        <v>-39</v>
      </c>
      <c r="D5" s="96"/>
      <c r="E5" s="97">
        <v>24694</v>
      </c>
      <c r="F5" s="72">
        <v>-41</v>
      </c>
      <c r="G5" s="98">
        <v>27621</v>
      </c>
      <c r="H5" s="80">
        <v>-37</v>
      </c>
      <c r="I5" s="97">
        <v>52315</v>
      </c>
      <c r="J5" s="80">
        <v>-78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23"/>
      <c r="E80" s="116">
        <v>25352</v>
      </c>
      <c r="F80" s="71">
        <f t="shared" si="5"/>
        <v>-18</v>
      </c>
      <c r="G80" s="124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125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6">
        <v>24157</v>
      </c>
      <c r="C92" s="79">
        <f t="shared" si="8"/>
        <v>-20</v>
      </c>
      <c r="D92" s="127"/>
      <c r="E92" s="128">
        <v>25125</v>
      </c>
      <c r="F92" s="71">
        <f t="shared" si="5"/>
        <v>-18</v>
      </c>
      <c r="G92" s="124">
        <v>28242</v>
      </c>
      <c r="H92" s="79">
        <f t="shared" si="6"/>
        <v>-43</v>
      </c>
      <c r="I92" s="128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125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8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>SUM(B108-B107)</f>
        <v>9</v>
      </c>
      <c r="D108" s="83"/>
      <c r="E108" s="109">
        <v>24774</v>
      </c>
      <c r="F108" s="70">
        <f>SUM(E108-E107)</f>
        <v>-32</v>
      </c>
      <c r="G108" s="111">
        <v>27694</v>
      </c>
      <c r="H108" s="78">
        <f>SUM(G108-G107)</f>
        <v>-28</v>
      </c>
      <c r="I108" s="109">
        <f>SUM(E108+G108)</f>
        <v>52468</v>
      </c>
      <c r="J108" s="78">
        <f>SUM(I108-I107)</f>
        <v>-60</v>
      </c>
    </row>
    <row r="109" spans="1:10" ht="13.5">
      <c r="A109" s="107" t="s">
        <v>334</v>
      </c>
      <c r="B109" s="108">
        <v>24196</v>
      </c>
      <c r="C109" s="78">
        <f>SUM(B109-B108)</f>
        <v>-1</v>
      </c>
      <c r="D109" s="83"/>
      <c r="E109" s="109">
        <v>24772</v>
      </c>
      <c r="F109" s="70">
        <f>SUM(E109-E108)</f>
        <v>-2</v>
      </c>
      <c r="G109" s="111">
        <v>27673</v>
      </c>
      <c r="H109" s="78">
        <f>SUM(G109-G108)</f>
        <v>-21</v>
      </c>
      <c r="I109" s="109">
        <f>SUM(E109+G109)</f>
        <v>52445</v>
      </c>
      <c r="J109" s="78">
        <f>SUM(I109-I108)</f>
        <v>-23</v>
      </c>
    </row>
    <row r="110" spans="1:10" ht="13.5">
      <c r="A110" s="107" t="s">
        <v>336</v>
      </c>
      <c r="B110" s="108">
        <v>24185</v>
      </c>
      <c r="C110" s="78">
        <f>SUM(B110-B109)</f>
        <v>-11</v>
      </c>
      <c r="D110" s="83"/>
      <c r="E110" s="109">
        <v>24735</v>
      </c>
      <c r="F110" s="70">
        <f>SUM(E110-E109)</f>
        <v>-37</v>
      </c>
      <c r="G110" s="111">
        <v>27658</v>
      </c>
      <c r="H110" s="78">
        <f>SUM(G110-G109)</f>
        <v>-15</v>
      </c>
      <c r="I110" s="109">
        <f>SUM(E110+G110)</f>
        <v>52393</v>
      </c>
      <c r="J110" s="78">
        <f>SUM(I110-I109)</f>
        <v>-52</v>
      </c>
    </row>
    <row r="111" spans="1:10" ht="13.5">
      <c r="A111" s="107" t="s">
        <v>338</v>
      </c>
      <c r="B111" s="108">
        <v>24146</v>
      </c>
      <c r="C111" s="78">
        <f>SUM(B111-B110)</f>
        <v>-39</v>
      </c>
      <c r="D111" s="83"/>
      <c r="E111" s="109">
        <v>24694</v>
      </c>
      <c r="F111" s="70">
        <f>SUM(E111-E110)</f>
        <v>-41</v>
      </c>
      <c r="G111" s="111">
        <v>27621</v>
      </c>
      <c r="H111" s="78">
        <f>SUM(G111-G110)</f>
        <v>-37</v>
      </c>
      <c r="I111" s="109">
        <f>SUM(E111+G111)</f>
        <v>52315</v>
      </c>
      <c r="J111" s="78">
        <f>SUM(I111-I110)</f>
        <v>-78</v>
      </c>
    </row>
    <row r="112" spans="1:10" ht="13.5">
      <c r="A112" s="107"/>
      <c r="B112" s="108"/>
      <c r="C112" s="78"/>
      <c r="D112" s="83"/>
      <c r="E112" s="109"/>
      <c r="F112" s="70"/>
      <c r="G112" s="111"/>
      <c r="H112" s="78"/>
      <c r="I112" s="109"/>
      <c r="J112" s="78"/>
    </row>
    <row r="113" spans="1:10" ht="13.5">
      <c r="A113" s="107"/>
      <c r="B113" s="108"/>
      <c r="C113" s="78"/>
      <c r="D113" s="83"/>
      <c r="E113" s="109"/>
      <c r="F113" s="70"/>
      <c r="G113" s="111"/>
      <c r="H113" s="78"/>
      <c r="I113" s="109"/>
      <c r="J113" s="78"/>
    </row>
    <row r="114" spans="1:10" ht="13.5">
      <c r="A114" s="107"/>
      <c r="B114" s="108"/>
      <c r="C114" s="78"/>
      <c r="D114" s="83"/>
      <c r="E114" s="109"/>
      <c r="F114" s="70"/>
      <c r="G114" s="111"/>
      <c r="H114" s="78"/>
      <c r="I114" s="109"/>
      <c r="J114" s="78"/>
    </row>
    <row r="115" spans="1:10" ht="15" customHeight="1" thickBot="1">
      <c r="A115" s="107"/>
      <c r="B115" s="108"/>
      <c r="C115" s="78"/>
      <c r="D115" s="83"/>
      <c r="E115" s="109"/>
      <c r="F115" s="70"/>
      <c r="G115" s="111"/>
      <c r="H115" s="78"/>
      <c r="I115" s="109"/>
      <c r="J115" s="78"/>
    </row>
    <row r="116" spans="1:10" ht="15" customHeight="1">
      <c r="A116" s="155" t="s">
        <v>227</v>
      </c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ht="13.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 ht="13.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</row>
  </sheetData>
  <sheetProtection/>
  <mergeCells count="5">
    <mergeCell ref="B3:C3"/>
    <mergeCell ref="E3:J3"/>
    <mergeCell ref="A3:A4"/>
    <mergeCell ref="A116:J11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2019-05-13T10:35:54Z</cp:lastPrinted>
  <dcterms:modified xsi:type="dcterms:W3CDTF">2019-09-03T10:37:03Z</dcterms:modified>
  <cp:category/>
  <cp:version/>
  <cp:contentType/>
  <cp:contentStatus/>
</cp:coreProperties>
</file>