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60" yWindow="525" windowWidth="15480" windowHeight="4800" activeTab="0"/>
  </bookViews>
  <sheets>
    <sheet name="総人口・年齢階層別人口・地区別人口" sheetId="1" r:id="rId1"/>
    <sheet name="行政区別人口" sheetId="2" r:id="rId2"/>
    <sheet name="年齢各歳別人口" sheetId="3" r:id="rId3"/>
    <sheet name="人口・世帯数の推移" sheetId="4" r:id="rId4"/>
  </sheets>
  <definedNames/>
  <calcPr fullCalcOnLoad="1"/>
</workbook>
</file>

<file path=xl/sharedStrings.xml><?xml version="1.0" encoding="utf-8"?>
<sst xmlns="http://schemas.openxmlformats.org/spreadsheetml/2006/main" count="471" uniqueCount="342">
  <si>
    <t>男</t>
  </si>
  <si>
    <t>女</t>
  </si>
  <si>
    <t>計</t>
  </si>
  <si>
    <t>世帯数</t>
  </si>
  <si>
    <t>男</t>
  </si>
  <si>
    <t>女</t>
  </si>
  <si>
    <t>計</t>
  </si>
  <si>
    <t>本村区</t>
  </si>
  <si>
    <t>大島下区</t>
  </si>
  <si>
    <t>松葉区</t>
  </si>
  <si>
    <t>新町</t>
  </si>
  <si>
    <t>日の出町</t>
  </si>
  <si>
    <t>甲根区</t>
  </si>
  <si>
    <t>月田区</t>
  </si>
  <si>
    <t>昭和町</t>
  </si>
  <si>
    <t>原区</t>
  </si>
  <si>
    <t>市屋区</t>
  </si>
  <si>
    <t>朝日区</t>
  </si>
  <si>
    <t>万田東区</t>
  </si>
  <si>
    <t>貝塚区</t>
  </si>
  <si>
    <t>境崎東区</t>
  </si>
  <si>
    <t>万田中区</t>
  </si>
  <si>
    <t>普源寺区</t>
  </si>
  <si>
    <t>境崎西区</t>
  </si>
  <si>
    <t>原万田社宅</t>
  </si>
  <si>
    <t>打越区</t>
  </si>
  <si>
    <t>万田西区</t>
  </si>
  <si>
    <t>深瀬区</t>
  </si>
  <si>
    <t>上小路区</t>
  </si>
  <si>
    <t>境崎中区</t>
  </si>
  <si>
    <t>倉掛区</t>
  </si>
  <si>
    <t>宮内区</t>
  </si>
  <si>
    <t>四ツ山町一丁目</t>
  </si>
  <si>
    <t>倉懸東区</t>
  </si>
  <si>
    <t>宮内出目東区</t>
  </si>
  <si>
    <t>四ツ山町二丁目</t>
  </si>
  <si>
    <t>倉懸中区</t>
  </si>
  <si>
    <t>宮内出目西区</t>
  </si>
  <si>
    <t>四ツ山町三丁目</t>
  </si>
  <si>
    <t>倉懸西区</t>
  </si>
  <si>
    <t>東屋形一丁目</t>
  </si>
  <si>
    <t>西原町一丁目</t>
  </si>
  <si>
    <t>東宮内区</t>
  </si>
  <si>
    <t>西原町二丁目</t>
  </si>
  <si>
    <t>住吉町</t>
  </si>
  <si>
    <t>西原町三丁目</t>
  </si>
  <si>
    <t>古庄原区</t>
  </si>
  <si>
    <t>大平町一丁目</t>
  </si>
  <si>
    <t>大島町三丁目</t>
  </si>
  <si>
    <t>大平町二丁目</t>
  </si>
  <si>
    <t>大島町四丁目</t>
  </si>
  <si>
    <t>大平町三丁目</t>
  </si>
  <si>
    <t>大正町一丁目</t>
  </si>
  <si>
    <t>大和区</t>
  </si>
  <si>
    <t>大正町二丁目</t>
  </si>
  <si>
    <t>中央東区</t>
  </si>
  <si>
    <t>妙見区</t>
  </si>
  <si>
    <t>中央西区</t>
  </si>
  <si>
    <t>新生区</t>
  </si>
  <si>
    <t>開区</t>
  </si>
  <si>
    <t>府本下区</t>
  </si>
  <si>
    <t>一紡区</t>
  </si>
  <si>
    <t>岱洋東区</t>
  </si>
  <si>
    <t>樺上区</t>
  </si>
  <si>
    <t>新生西区</t>
  </si>
  <si>
    <t>岱洋中区</t>
  </si>
  <si>
    <t>樺下区</t>
  </si>
  <si>
    <t>新大和区</t>
  </si>
  <si>
    <t>岱洋西区</t>
  </si>
  <si>
    <t>金山上区</t>
  </si>
  <si>
    <t>荒尾大谷区</t>
  </si>
  <si>
    <t>庄山区</t>
  </si>
  <si>
    <t>金山下区</t>
  </si>
  <si>
    <t>向陽台</t>
  </si>
  <si>
    <t>金屋区</t>
  </si>
  <si>
    <t>大東区</t>
  </si>
  <si>
    <t>元村区</t>
  </si>
  <si>
    <t>菰屋南区</t>
  </si>
  <si>
    <t>中央北区</t>
  </si>
  <si>
    <t>小路区</t>
  </si>
  <si>
    <t>菰屋北区</t>
  </si>
  <si>
    <t>東屋形二丁目</t>
  </si>
  <si>
    <t>平井城区</t>
  </si>
  <si>
    <t>野原南区</t>
  </si>
  <si>
    <t>東屋形三丁目</t>
  </si>
  <si>
    <t>陣屋敷区</t>
  </si>
  <si>
    <t>野原北区</t>
  </si>
  <si>
    <t>東屋形四丁目</t>
  </si>
  <si>
    <t>宿区</t>
  </si>
  <si>
    <t>上赤田区</t>
  </si>
  <si>
    <t>唐池区</t>
  </si>
  <si>
    <t>下赤田区</t>
  </si>
  <si>
    <t>上井手上区</t>
  </si>
  <si>
    <t>今寺区</t>
  </si>
  <si>
    <t>上井手下区</t>
  </si>
  <si>
    <t>川登区</t>
  </si>
  <si>
    <t>緑ケ丘二丁目</t>
  </si>
  <si>
    <t>川北区</t>
  </si>
  <si>
    <t>井川口区</t>
  </si>
  <si>
    <t>緑ケ丘三丁目</t>
  </si>
  <si>
    <t>野中区</t>
  </si>
  <si>
    <t>川後田区</t>
  </si>
  <si>
    <t>緑ケ丘四丁目</t>
  </si>
  <si>
    <t>田倉区</t>
  </si>
  <si>
    <t>八幡台一丁目</t>
  </si>
  <si>
    <t>緑ケ丘五丁目</t>
  </si>
  <si>
    <t>助丸区</t>
  </si>
  <si>
    <t>八幡台二丁目</t>
  </si>
  <si>
    <t>府本上区</t>
  </si>
  <si>
    <t>八幡台三丁目</t>
  </si>
  <si>
    <t>八幡台四丁目</t>
  </si>
  <si>
    <t>桜山町三丁目</t>
  </si>
  <si>
    <t>桜山町四丁目</t>
  </si>
  <si>
    <t>蔵満区</t>
  </si>
  <si>
    <t>有明城区</t>
  </si>
  <si>
    <t>山浦町</t>
  </si>
  <si>
    <t>中一部区</t>
  </si>
  <si>
    <t>新図区</t>
  </si>
  <si>
    <t>向一部区</t>
  </si>
  <si>
    <t>桜山町二丁目</t>
  </si>
  <si>
    <t>揚増永区</t>
  </si>
  <si>
    <t>中増永区</t>
  </si>
  <si>
    <t>南増永区</t>
  </si>
  <si>
    <t>北増永区</t>
  </si>
  <si>
    <t>猫宮区</t>
  </si>
  <si>
    <t>海下区</t>
  </si>
  <si>
    <t>牛水上区</t>
  </si>
  <si>
    <t>牛水中区</t>
  </si>
  <si>
    <t>牛水下区</t>
  </si>
  <si>
    <t>水島区</t>
  </si>
  <si>
    <t>小野区</t>
  </si>
  <si>
    <t>高浜区</t>
  </si>
  <si>
    <t>桜山町一丁目</t>
  </si>
  <si>
    <t>世帯数</t>
  </si>
  <si>
    <t>総計</t>
  </si>
  <si>
    <t>年齢区分</t>
  </si>
  <si>
    <t>年齢区分</t>
  </si>
  <si>
    <t>構成比</t>
  </si>
  <si>
    <t>構成比</t>
  </si>
  <si>
    <t>総数</t>
  </si>
  <si>
    <t>総数</t>
  </si>
  <si>
    <t>行政区</t>
  </si>
  <si>
    <t>みどり区</t>
  </si>
  <si>
    <t>総合計</t>
  </si>
  <si>
    <t>青葉区</t>
  </si>
  <si>
    <t>荒尾地区</t>
  </si>
  <si>
    <t>万田地区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</si>
  <si>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</si>
  <si>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</si>
  <si>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</si>
  <si>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</si>
  <si>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</si>
  <si>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</si>
  <si>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</si>
  <si>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</si>
  <si>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</si>
  <si>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</si>
  <si>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地区別人口</t>
  </si>
  <si>
    <t>総人口</t>
  </si>
  <si>
    <t>深瀬丘区</t>
  </si>
  <si>
    <t>地区名</t>
  </si>
  <si>
    <t>（旧校区名）</t>
  </si>
  <si>
    <t>（一小校区）</t>
  </si>
  <si>
    <t>（二小校区）</t>
  </si>
  <si>
    <t>（三小校区）</t>
  </si>
  <si>
    <t>（四小校区）</t>
  </si>
  <si>
    <t>（中央小校区）</t>
  </si>
  <si>
    <t>（平井小校区）</t>
  </si>
  <si>
    <t>（府本小校区）</t>
  </si>
  <si>
    <t>（八幡小校区）</t>
  </si>
  <si>
    <t>（有明小校区）</t>
  </si>
  <si>
    <t>（清里小校区）</t>
  </si>
  <si>
    <t>（桜山小校区）</t>
  </si>
  <si>
    <t>荒尾地区</t>
  </si>
  <si>
    <t>地区</t>
  </si>
  <si>
    <t>万田地区</t>
  </si>
  <si>
    <t>荒尾市住民基本台帳人口</t>
  </si>
  <si>
    <t>荒尾市年齢各歳別人口（住民基本台帳）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</si>
  <si>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</si>
  <si>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</si>
  <si>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</si>
  <si>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</si>
  <si>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</si>
  <si>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</si>
  <si>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</si>
  <si>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</si>
  <si>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</si>
  <si>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</si>
  <si>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荒尾市行政区別人口（住民基本台帳）</t>
  </si>
  <si>
    <t>小計</t>
  </si>
  <si>
    <t>（緑ケ丘小校区）</t>
  </si>
  <si>
    <t>計</t>
  </si>
  <si>
    <t>年少人口(0～14才）</t>
  </si>
  <si>
    <t>生産年齢（15～64才）</t>
  </si>
  <si>
    <t>老年人口（65才以上）</t>
  </si>
  <si>
    <t>年齢階層別人口</t>
  </si>
  <si>
    <t>福祉村・小岱荘</t>
  </si>
  <si>
    <t>白寿園</t>
  </si>
  <si>
    <t>総合計</t>
  </si>
  <si>
    <t>平成24年1月末</t>
  </si>
  <si>
    <t>対前月比</t>
  </si>
  <si>
    <t>平成23年1月末</t>
  </si>
  <si>
    <t>平成23年2月末</t>
  </si>
  <si>
    <t>平成23年3月末</t>
  </si>
  <si>
    <t>平成23年4月末</t>
  </si>
  <si>
    <t>平成23年5月末</t>
  </si>
  <si>
    <t>平成23年6月末</t>
  </si>
  <si>
    <t>平成23年7月末</t>
  </si>
  <si>
    <t>平成23年8月末</t>
  </si>
  <si>
    <t>平成23年9月末</t>
  </si>
  <si>
    <t>平成23年10月末</t>
  </si>
  <si>
    <t>平成23年11月末</t>
  </si>
  <si>
    <t>平成23年12月末</t>
  </si>
  <si>
    <t>平成24年2月末</t>
  </si>
  <si>
    <t>平成24年3月末</t>
  </si>
  <si>
    <t>平成24年4月末</t>
  </si>
  <si>
    <t>平成24年5月末</t>
  </si>
  <si>
    <t>平成24年6月末</t>
  </si>
  <si>
    <t>平成24年7月末</t>
  </si>
  <si>
    <t>平成24年8月末</t>
  </si>
  <si>
    <t>平成24年9月末</t>
  </si>
  <si>
    <t>平成24年10月末</t>
  </si>
  <si>
    <t>平成24年11月末</t>
  </si>
  <si>
    <t>平成24年12月末</t>
  </si>
  <si>
    <t>世　　　帯</t>
  </si>
  <si>
    <t>人　　　　口</t>
  </si>
  <si>
    <t>荒尾市人口・世帯数の推移（住民基本台帳人口）</t>
  </si>
  <si>
    <r>
      <t>※「住民基本台帳法」が一部改正されたことにより、平成24年7月9日から外国人住民について、住民基本台帳法の適用対象に加えられました。そのため、上記表に掲載している平成24年7月末からの数値は、日本人と外国人を合計したもの</t>
    </r>
    <r>
      <rPr>
        <b/>
        <sz val="10"/>
        <color indexed="63"/>
        <rFont val="ＭＳ Ｐゴシック"/>
        <family val="3"/>
      </rPr>
      <t>になります。</t>
    </r>
  </si>
  <si>
    <t>平成25年1月末</t>
  </si>
  <si>
    <t>平成25年2月末</t>
  </si>
  <si>
    <t>平成25年3月末</t>
  </si>
  <si>
    <t>平成25年4月末</t>
  </si>
  <si>
    <t>平成25年5月末</t>
  </si>
  <si>
    <t>平成25年6月末</t>
  </si>
  <si>
    <t>平成25年7月末</t>
  </si>
  <si>
    <t>平成25年8月末</t>
  </si>
  <si>
    <t>平成25年9月末</t>
  </si>
  <si>
    <t>平成25年10月末</t>
  </si>
  <si>
    <t>平成25年11月末</t>
  </si>
  <si>
    <t>平成25年12月末</t>
  </si>
  <si>
    <t>※平成24年12月31日付で「厩舎団地区」及び「朝日丘区」の行政区は廃止になりました。</t>
  </si>
  <si>
    <t>対前月比</t>
  </si>
  <si>
    <t>平成26年1月末</t>
  </si>
  <si>
    <t>平成26年2月末</t>
  </si>
  <si>
    <t>平成26年3月末</t>
  </si>
  <si>
    <t>平成26年4月末</t>
  </si>
  <si>
    <t>平成26年5月末</t>
  </si>
  <si>
    <t>平成26年6月末</t>
  </si>
  <si>
    <t>平成26年7月末</t>
  </si>
  <si>
    <t>平成26年8月末</t>
  </si>
  <si>
    <t>平成26年9月末</t>
  </si>
  <si>
    <t>平成26年10月末</t>
  </si>
  <si>
    <t>平成26年11月末</t>
  </si>
  <si>
    <t>平成26年12月末</t>
  </si>
  <si>
    <t xml:space="preserve">   そのため、平成25年1月末情報から「大島下区」は「厩舎団地区」と、「深瀬丘区」は「朝日丘区」と合算した数値を掲載しています。</t>
  </si>
  <si>
    <t>※平成26年4月1日から、東屋形二丁目区の属する地区が｢中央地区｣から｢荒尾地区｣に変更しています。</t>
  </si>
  <si>
    <t>平成27年1月末</t>
  </si>
  <si>
    <t>平成27年2月末</t>
  </si>
  <si>
    <t>平成27年3月末</t>
  </si>
  <si>
    <t>平成27年4月末</t>
  </si>
  <si>
    <t>平成27年5月末</t>
  </si>
  <si>
    <t>平成27年6月末</t>
  </si>
  <si>
    <t>平成27年7月末</t>
  </si>
  <si>
    <t>平成27年8月末</t>
  </si>
  <si>
    <t>平成27年9月末</t>
  </si>
  <si>
    <t>平成27年10月末</t>
  </si>
  <si>
    <t>平成27年11月末</t>
  </si>
  <si>
    <t>平成27年12月末</t>
  </si>
  <si>
    <t>平成28年1月末</t>
  </si>
  <si>
    <t>平成28年2月末</t>
  </si>
  <si>
    <t>平成28年3月末</t>
  </si>
  <si>
    <t>平成28年4月末</t>
  </si>
  <si>
    <t>平成28年5月末</t>
  </si>
  <si>
    <t>平成28年6月末</t>
  </si>
  <si>
    <t>平成28年7月末</t>
  </si>
  <si>
    <t>平成28年8月末</t>
  </si>
  <si>
    <t>平成28年9月末</t>
  </si>
  <si>
    <t>平成28年10月末</t>
  </si>
  <si>
    <t>平成28年11月末</t>
  </si>
  <si>
    <t>平成28年12月末</t>
  </si>
  <si>
    <t>平成29年1月末</t>
  </si>
  <si>
    <t>平成29年2月末</t>
  </si>
  <si>
    <t>平成29年3月末</t>
  </si>
  <si>
    <t>平成29年4月末</t>
  </si>
  <si>
    <t>平成29年5月末</t>
  </si>
  <si>
    <t>平成29年6月末</t>
  </si>
  <si>
    <t>平成29年7月末</t>
  </si>
  <si>
    <t>平成29年8月末</t>
  </si>
  <si>
    <t>平成29年9月末</t>
  </si>
  <si>
    <t>平成29年10月末</t>
  </si>
  <si>
    <t>平成29年11月末</t>
  </si>
  <si>
    <t>平成29年12月末</t>
  </si>
  <si>
    <t>平成30年1月末</t>
  </si>
  <si>
    <t>平成30年2月末</t>
  </si>
  <si>
    <t>平成30年3月末</t>
  </si>
  <si>
    <t>平成30年4月末</t>
  </si>
  <si>
    <t>平成30年5月末</t>
  </si>
  <si>
    <t>平成30年6月末</t>
  </si>
  <si>
    <t>平成30年7月末</t>
  </si>
  <si>
    <t>平成30年8月末</t>
  </si>
  <si>
    <t>平成30年9月末</t>
  </si>
  <si>
    <t>平成30年10月末</t>
  </si>
  <si>
    <t>平成30年11月末</t>
  </si>
  <si>
    <t>平成30年12月末</t>
  </si>
  <si>
    <t>平成31年1月末</t>
  </si>
  <si>
    <t>平成31年2月末</t>
  </si>
  <si>
    <t>平成31年3月末</t>
  </si>
  <si>
    <t>平成31年4月末</t>
  </si>
  <si>
    <t>辻町</t>
  </si>
  <si>
    <t>平井大谷区</t>
  </si>
  <si>
    <t>ケアハウスユー</t>
  </si>
  <si>
    <t>オレンジヒル小岱</t>
  </si>
  <si>
    <t>0～4才</t>
  </si>
  <si>
    <t>5～9才</t>
  </si>
  <si>
    <t>10～14才</t>
  </si>
  <si>
    <t>15～19才</t>
  </si>
  <si>
    <t>20～24才</t>
  </si>
  <si>
    <t>25～29才</t>
  </si>
  <si>
    <t>30～34才</t>
  </si>
  <si>
    <t>35～39才</t>
  </si>
  <si>
    <t>40～44才</t>
  </si>
  <si>
    <t>45～49才</t>
  </si>
  <si>
    <t>50～54才</t>
  </si>
  <si>
    <t>55～59才</t>
  </si>
  <si>
    <t>60～64才</t>
  </si>
  <si>
    <t>65～69才</t>
  </si>
  <si>
    <t>70～74才</t>
  </si>
  <si>
    <t>75～79才</t>
  </si>
  <si>
    <t>80～84才</t>
  </si>
  <si>
    <t>85～89才</t>
  </si>
  <si>
    <t>90～94才</t>
  </si>
  <si>
    <t>95～99才</t>
  </si>
  <si>
    <t>100才以上</t>
  </si>
  <si>
    <t>令和元年5月末</t>
  </si>
  <si>
    <t>令和元年6月末</t>
  </si>
  <si>
    <t>年齢</t>
  </si>
  <si>
    <t>令和元年7月末</t>
  </si>
  <si>
    <t>令和元年8月末</t>
  </si>
  <si>
    <t>令和元年9月末</t>
  </si>
  <si>
    <t>令和元年10月31日現在</t>
  </si>
  <si>
    <t>令和元年10月末</t>
  </si>
  <si>
    <t>元年10月末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</si>
</sst>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#,##0_);[Red]\(#,##0\)"/>
    <numFmt numFmtId="179" formatCode="0_);[Red]\(0\)"/>
    <numFmt numFmtId="180" formatCode="#,##0_ ;[Red]\-#,##0\ "/>
    <numFmt numFmtId="181" formatCode="0;&quot;▲ &quot;0"/>
    <numFmt numFmtId="182" formatCode="#,##0;&quot;▲ &quot;#,##0"/>
    <numFmt numFmtId="183" formatCode="#,##0&quot;才&quot;"/>
    <numFmt numFmtId="184" formatCode="0.000_ "/>
    <numFmt numFmtId="185" formatCode="0.0_ "/>
    <numFmt numFmtId="186" formatCode="0_ "/>
    <numFmt numFmtId="187" formatCode="&quot;¥&quot;#,##0_);[Red]\(&quot;¥&quot;#,##0\)"/>
    <numFmt numFmtId="188" formatCode="0.0_);[Red]\(0.0\)"/>
    <numFmt numFmtId="189" formatCode="0.00_);[Red]\(0.00\)"/>
    <numFmt numFmtId="190" formatCode="#,##0&quot;歳&quot;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10"/>
      <color indexed="63"/>
      <name val="ＭＳ Ｐゴシック"/>
      <family val="3"/>
    </font>
    <font>
      <sz val="10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58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38" fontId="0" fillId="0" borderId="10" xfId="48" applyFont="1" applyBorder="1" applyAlignment="1">
      <alignment vertical="center"/>
    </xf>
    <xf numFmtId="3" fontId="0" fillId="0" borderId="10" xfId="0" applyNumberForma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38" fontId="0" fillId="0" borderId="10" xfId="48" applyFont="1" applyBorder="1" applyAlignment="1">
      <alignment horizontal="left" vertical="center"/>
    </xf>
    <xf numFmtId="38" fontId="0" fillId="0" borderId="0" xfId="48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 textRotation="255"/>
    </xf>
    <xf numFmtId="0" fontId="0" fillId="0" borderId="10" xfId="0" applyFill="1" applyBorder="1" applyAlignment="1">
      <alignment horizontal="right" vertical="center"/>
    </xf>
    <xf numFmtId="0" fontId="0" fillId="0" borderId="12" xfId="0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38" fontId="0" fillId="0" borderId="0" xfId="48" applyFont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38" fontId="0" fillId="0" borderId="0" xfId="48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177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28" borderId="10" xfId="0" applyFont="1" applyFill="1" applyBorder="1" applyAlignment="1">
      <alignment horizontal="center" vertical="center"/>
    </xf>
    <xf numFmtId="0" fontId="4" fillId="28" borderId="12" xfId="0" applyFont="1" applyFill="1" applyBorder="1" applyAlignment="1">
      <alignment horizontal="center" vertical="center"/>
    </xf>
    <xf numFmtId="177" fontId="0" fillId="0" borderId="0" xfId="0" applyNumberFormat="1" applyFill="1" applyBorder="1" applyAlignment="1">
      <alignment vertical="center"/>
    </xf>
    <xf numFmtId="177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vertical="center"/>
    </xf>
    <xf numFmtId="0" fontId="4" fillId="5" borderId="13" xfId="0" applyFont="1" applyFill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176" fontId="0" fillId="33" borderId="10" xfId="0" applyNumberFormat="1" applyFill="1" applyBorder="1" applyAlignment="1">
      <alignment vertical="center"/>
    </xf>
    <xf numFmtId="0" fontId="4" fillId="5" borderId="14" xfId="0" applyFont="1" applyFill="1" applyBorder="1" applyAlignment="1">
      <alignment horizontal="center" vertical="center"/>
    </xf>
    <xf numFmtId="38" fontId="0" fillId="5" borderId="10" xfId="48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178" fontId="0" fillId="0" borderId="12" xfId="0" applyNumberFormat="1" applyFill="1" applyBorder="1" applyAlignment="1">
      <alignment horizontal="right" vertical="center"/>
    </xf>
    <xf numFmtId="178" fontId="0" fillId="0" borderId="10" xfId="0" applyNumberFormat="1" applyFill="1" applyBorder="1" applyAlignment="1">
      <alignment horizontal="right" vertical="center"/>
    </xf>
    <xf numFmtId="178" fontId="0" fillId="0" borderId="15" xfId="0" applyNumberFormat="1" applyFill="1" applyBorder="1" applyAlignment="1">
      <alignment horizontal="right" vertical="center"/>
    </xf>
    <xf numFmtId="0" fontId="0" fillId="0" borderId="16" xfId="0" applyFill="1" applyBorder="1" applyAlignment="1">
      <alignment vertical="center"/>
    </xf>
    <xf numFmtId="180" fontId="0" fillId="0" borderId="17" xfId="0" applyNumberFormat="1" applyFill="1" applyBorder="1" applyAlignment="1">
      <alignment horizontal="right" vertical="center"/>
    </xf>
    <xf numFmtId="180" fontId="0" fillId="0" borderId="18" xfId="0" applyNumberFormat="1" applyFill="1" applyBorder="1" applyAlignment="1">
      <alignment horizontal="right" vertical="center"/>
    </xf>
    <xf numFmtId="0" fontId="0" fillId="0" borderId="19" xfId="0" applyFill="1" applyBorder="1" applyAlignment="1">
      <alignment vertical="center"/>
    </xf>
    <xf numFmtId="180" fontId="0" fillId="0" borderId="12" xfId="0" applyNumberFormat="1" applyFill="1" applyBorder="1" applyAlignment="1">
      <alignment horizontal="right" vertical="center"/>
    </xf>
    <xf numFmtId="180" fontId="0" fillId="0" borderId="10" xfId="0" applyNumberFormat="1" applyFill="1" applyBorder="1" applyAlignment="1">
      <alignment horizontal="right" vertical="center"/>
    </xf>
    <xf numFmtId="0" fontId="0" fillId="0" borderId="20" xfId="0" applyFill="1" applyBorder="1" applyAlignment="1">
      <alignment vertical="center"/>
    </xf>
    <xf numFmtId="178" fontId="0" fillId="0" borderId="21" xfId="0" applyNumberFormat="1" applyFill="1" applyBorder="1" applyAlignment="1">
      <alignment horizontal="right" vertical="center"/>
    </xf>
    <xf numFmtId="178" fontId="0" fillId="0" borderId="22" xfId="0" applyNumberFormat="1" applyFill="1" applyBorder="1" applyAlignment="1">
      <alignment horizontal="right" vertical="center"/>
    </xf>
    <xf numFmtId="180" fontId="0" fillId="0" borderId="23" xfId="0" applyNumberFormat="1" applyFill="1" applyBorder="1" applyAlignment="1">
      <alignment horizontal="right" vertical="center"/>
    </xf>
    <xf numFmtId="180" fontId="0" fillId="0" borderId="11" xfId="0" applyNumberFormat="1" applyFill="1" applyBorder="1" applyAlignment="1">
      <alignment horizontal="right" vertical="center"/>
    </xf>
    <xf numFmtId="178" fontId="0" fillId="0" borderId="24" xfId="0" applyNumberFormat="1" applyFill="1" applyBorder="1" applyAlignment="1">
      <alignment horizontal="right" vertical="center"/>
    </xf>
    <xf numFmtId="0" fontId="0" fillId="0" borderId="25" xfId="0" applyBorder="1" applyAlignment="1">
      <alignment vertical="center"/>
    </xf>
    <xf numFmtId="0" fontId="0" fillId="5" borderId="26" xfId="0" applyFont="1" applyFill="1" applyBorder="1" applyAlignment="1">
      <alignment horizontal="center" vertical="center"/>
    </xf>
    <xf numFmtId="0" fontId="0" fillId="5" borderId="27" xfId="0" applyFont="1" applyFill="1" applyBorder="1" applyAlignment="1">
      <alignment horizontal="center" vertical="center"/>
    </xf>
    <xf numFmtId="0" fontId="0" fillId="5" borderId="28" xfId="0" applyFont="1" applyFill="1" applyBorder="1" applyAlignment="1">
      <alignment horizontal="center" vertical="center"/>
    </xf>
    <xf numFmtId="0" fontId="0" fillId="5" borderId="29" xfId="0" applyFont="1" applyFill="1" applyBorder="1" applyAlignment="1">
      <alignment horizontal="center" vertical="center"/>
    </xf>
    <xf numFmtId="180" fontId="0" fillId="0" borderId="30" xfId="0" applyNumberFormat="1" applyFill="1" applyBorder="1" applyAlignment="1">
      <alignment horizontal="right" vertical="center"/>
    </xf>
    <xf numFmtId="180" fontId="0" fillId="0" borderId="15" xfId="0" applyNumberFormat="1" applyFill="1" applyBorder="1" applyAlignment="1">
      <alignment horizontal="right" vertical="center"/>
    </xf>
    <xf numFmtId="180" fontId="0" fillId="0" borderId="31" xfId="0" applyNumberFormat="1" applyFill="1" applyBorder="1" applyAlignment="1">
      <alignment horizontal="right" vertical="center"/>
    </xf>
    <xf numFmtId="0" fontId="0" fillId="5" borderId="32" xfId="0" applyFont="1" applyFill="1" applyBorder="1" applyAlignment="1">
      <alignment horizontal="center" vertical="center"/>
    </xf>
    <xf numFmtId="181" fontId="0" fillId="0" borderId="11" xfId="0" applyNumberFormat="1" applyFont="1" applyFill="1" applyBorder="1" applyAlignment="1">
      <alignment horizontal="right" vertical="center"/>
    </xf>
    <xf numFmtId="181" fontId="0" fillId="0" borderId="10" xfId="0" applyNumberFormat="1" applyFont="1" applyFill="1" applyBorder="1" applyAlignment="1">
      <alignment horizontal="right" vertical="center"/>
    </xf>
    <xf numFmtId="181" fontId="0" fillId="0" borderId="18" xfId="0" applyNumberFormat="1" applyFont="1" applyFill="1" applyBorder="1" applyAlignment="1">
      <alignment horizontal="right" vertical="center"/>
    </xf>
    <xf numFmtId="181" fontId="0" fillId="0" borderId="22" xfId="0" applyNumberFormat="1" applyFont="1" applyFill="1" applyBorder="1" applyAlignment="1">
      <alignment horizontal="right" vertical="center"/>
    </xf>
    <xf numFmtId="181" fontId="0" fillId="0" borderId="33" xfId="0" applyNumberFormat="1" applyFont="1" applyFill="1" applyBorder="1" applyAlignment="1">
      <alignment horizontal="right" vertical="center"/>
    </xf>
    <xf numFmtId="181" fontId="0" fillId="0" borderId="34" xfId="0" applyNumberFormat="1" applyFont="1" applyFill="1" applyBorder="1" applyAlignment="1">
      <alignment horizontal="right" vertical="center"/>
    </xf>
    <xf numFmtId="181" fontId="0" fillId="0" borderId="35" xfId="0" applyNumberFormat="1" applyFont="1" applyFill="1" applyBorder="1" applyAlignment="1">
      <alignment horizontal="right" vertical="center"/>
    </xf>
    <xf numFmtId="181" fontId="0" fillId="0" borderId="36" xfId="0" applyNumberFormat="1" applyFont="1" applyFill="1" applyBorder="1" applyAlignment="1">
      <alignment horizontal="right" vertical="center"/>
    </xf>
    <xf numFmtId="181" fontId="0" fillId="0" borderId="37" xfId="0" applyNumberFormat="1" applyFont="1" applyFill="1" applyBorder="1" applyAlignment="1">
      <alignment horizontal="right" vertical="center"/>
    </xf>
    <xf numFmtId="181" fontId="0" fillId="0" borderId="38" xfId="0" applyNumberFormat="1" applyFont="1" applyFill="1" applyBorder="1" applyAlignment="1">
      <alignment horizontal="right" vertical="center"/>
    </xf>
    <xf numFmtId="181" fontId="0" fillId="0" borderId="39" xfId="0" applyNumberFormat="1" applyFont="1" applyFill="1" applyBorder="1" applyAlignment="1">
      <alignment horizontal="right" vertical="center"/>
    </xf>
    <xf numFmtId="181" fontId="0" fillId="0" borderId="40" xfId="0" applyNumberFormat="1" applyFont="1" applyFill="1" applyBorder="1" applyAlignment="1">
      <alignment horizontal="right" vertical="center"/>
    </xf>
    <xf numFmtId="0" fontId="0" fillId="5" borderId="4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38" fontId="0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38" fontId="6" fillId="0" borderId="10" xfId="48" applyFont="1" applyBorder="1" applyAlignment="1">
      <alignment horizontal="center" vertical="center"/>
    </xf>
    <xf numFmtId="38" fontId="0" fillId="5" borderId="42" xfId="48" applyFont="1" applyFill="1" applyBorder="1" applyAlignment="1">
      <alignment horizontal="center" vertical="center"/>
    </xf>
    <xf numFmtId="38" fontId="0" fillId="0" borderId="42" xfId="48" applyFont="1" applyBorder="1" applyAlignment="1">
      <alignment vertical="center"/>
    </xf>
    <xf numFmtId="38" fontId="0" fillId="5" borderId="30" xfId="48" applyFont="1" applyFill="1" applyBorder="1" applyAlignment="1">
      <alignment horizontal="center" vertical="center"/>
    </xf>
    <xf numFmtId="38" fontId="0" fillId="5" borderId="18" xfId="48" applyFont="1" applyFill="1" applyBorder="1" applyAlignment="1">
      <alignment horizontal="center" vertical="center"/>
    </xf>
    <xf numFmtId="38" fontId="0" fillId="5" borderId="39" xfId="48" applyFont="1" applyFill="1" applyBorder="1" applyAlignment="1">
      <alignment horizontal="center" vertical="center"/>
    </xf>
    <xf numFmtId="38" fontId="0" fillId="0" borderId="15" xfId="48" applyFont="1" applyBorder="1" applyAlignment="1">
      <alignment vertical="center"/>
    </xf>
    <xf numFmtId="38" fontId="0" fillId="0" borderId="38" xfId="48" applyFont="1" applyBorder="1" applyAlignment="1">
      <alignment vertical="center"/>
    </xf>
    <xf numFmtId="0" fontId="0" fillId="5" borderId="38" xfId="0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/>
    </xf>
    <xf numFmtId="180" fontId="0" fillId="0" borderId="24" xfId="0" applyNumberFormat="1" applyFill="1" applyBorder="1" applyAlignment="1">
      <alignment horizontal="right" vertical="center"/>
    </xf>
    <xf numFmtId="180" fontId="0" fillId="0" borderId="43" xfId="0" applyNumberFormat="1" applyFont="1" applyFill="1" applyBorder="1" applyAlignment="1">
      <alignment horizontal="right" vertical="center"/>
    </xf>
    <xf numFmtId="180" fontId="0" fillId="0" borderId="21" xfId="0" applyNumberFormat="1" applyFill="1" applyBorder="1" applyAlignment="1">
      <alignment horizontal="right" vertical="center"/>
    </xf>
    <xf numFmtId="180" fontId="0" fillId="0" borderId="22" xfId="0" applyNumberFormat="1" applyFill="1" applyBorder="1" applyAlignment="1">
      <alignment horizontal="right" vertical="center"/>
    </xf>
    <xf numFmtId="38" fontId="0" fillId="33" borderId="10" xfId="48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182" fontId="1" fillId="0" borderId="22" xfId="48" applyNumberFormat="1" applyFont="1" applyBorder="1" applyAlignment="1">
      <alignment horizontal="right" vertical="center"/>
    </xf>
    <xf numFmtId="182" fontId="1" fillId="0" borderId="40" xfId="48" applyNumberFormat="1" applyFont="1" applyBorder="1" applyAlignment="1">
      <alignment horizontal="right" vertical="center"/>
    </xf>
    <xf numFmtId="182" fontId="1" fillId="0" borderId="24" xfId="48" applyNumberFormat="1" applyFont="1" applyBorder="1" applyAlignment="1">
      <alignment horizontal="right" vertical="center"/>
    </xf>
    <xf numFmtId="181" fontId="1" fillId="0" borderId="38" xfId="48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 wrapText="1"/>
    </xf>
    <xf numFmtId="177" fontId="1" fillId="0" borderId="10" xfId="0" applyNumberFormat="1" applyFont="1" applyBorder="1" applyAlignment="1">
      <alignment horizontal="right" vertical="center" wrapText="1"/>
    </xf>
    <xf numFmtId="0" fontId="0" fillId="0" borderId="44" xfId="0" applyFill="1" applyBorder="1" applyAlignment="1">
      <alignment vertical="center"/>
    </xf>
    <xf numFmtId="178" fontId="0" fillId="0" borderId="14" xfId="0" applyNumberFormat="1" applyFill="1" applyBorder="1" applyAlignment="1">
      <alignment horizontal="right" vertical="center"/>
    </xf>
    <xf numFmtId="178" fontId="0" fillId="0" borderId="41" xfId="0" applyNumberFormat="1" applyFill="1" applyBorder="1" applyAlignment="1">
      <alignment horizontal="right" vertical="center"/>
    </xf>
    <xf numFmtId="181" fontId="0" fillId="0" borderId="45" xfId="0" applyNumberFormat="1" applyFont="1" applyFill="1" applyBorder="1" applyAlignment="1">
      <alignment horizontal="right" vertical="center"/>
    </xf>
    <xf numFmtId="178" fontId="0" fillId="0" borderId="13" xfId="0" applyNumberFormat="1" applyFill="1" applyBorder="1" applyAlignment="1">
      <alignment horizontal="right" vertical="center"/>
    </xf>
    <xf numFmtId="181" fontId="0" fillId="0" borderId="46" xfId="0" applyNumberFormat="1" applyFont="1" applyFill="1" applyBorder="1" applyAlignment="1">
      <alignment horizontal="right" vertical="center"/>
    </xf>
    <xf numFmtId="38" fontId="0" fillId="0" borderId="47" xfId="0" applyNumberFormat="1" applyFont="1" applyFill="1" applyBorder="1" applyAlignment="1">
      <alignment horizontal="right" vertical="center"/>
    </xf>
    <xf numFmtId="0" fontId="0" fillId="0" borderId="48" xfId="0" applyBorder="1" applyAlignment="1">
      <alignment vertical="center"/>
    </xf>
    <xf numFmtId="0" fontId="0" fillId="0" borderId="47" xfId="0" applyFill="1" applyBorder="1" applyAlignment="1">
      <alignment vertical="center"/>
    </xf>
    <xf numFmtId="178" fontId="0" fillId="0" borderId="30" xfId="0" applyNumberFormat="1" applyFill="1" applyBorder="1" applyAlignment="1">
      <alignment horizontal="right" vertical="center"/>
    </xf>
    <xf numFmtId="178" fontId="0" fillId="0" borderId="45" xfId="0" applyNumberFormat="1" applyFill="1" applyBorder="1" applyAlignment="1">
      <alignment horizontal="right" vertical="center"/>
    </xf>
    <xf numFmtId="38" fontId="0" fillId="33" borderId="0" xfId="48" applyFont="1" applyFill="1" applyBorder="1" applyAlignment="1">
      <alignment vertical="center"/>
    </xf>
    <xf numFmtId="181" fontId="0" fillId="0" borderId="49" xfId="0" applyNumberFormat="1" applyFont="1" applyFill="1" applyBorder="1" applyAlignment="1">
      <alignment horizontal="right" vertical="center"/>
    </xf>
    <xf numFmtId="178" fontId="0" fillId="0" borderId="50" xfId="0" applyNumberFormat="1" applyFill="1" applyBorder="1" applyAlignment="1">
      <alignment horizontal="right" vertical="center"/>
    </xf>
    <xf numFmtId="178" fontId="0" fillId="0" borderId="51" xfId="0" applyNumberFormat="1" applyFill="1" applyBorder="1" applyAlignment="1">
      <alignment horizontal="right" vertical="center"/>
    </xf>
    <xf numFmtId="0" fontId="0" fillId="0" borderId="52" xfId="0" applyFill="1" applyBorder="1" applyAlignment="1">
      <alignment vertical="center"/>
    </xf>
    <xf numFmtId="38" fontId="0" fillId="0" borderId="52" xfId="0" applyNumberFormat="1" applyFont="1" applyFill="1" applyBorder="1" applyAlignment="1">
      <alignment horizontal="right" vertical="center"/>
    </xf>
    <xf numFmtId="178" fontId="0" fillId="0" borderId="53" xfId="0" applyNumberFormat="1" applyFill="1" applyBorder="1" applyAlignment="1">
      <alignment horizontal="right" vertical="center"/>
    </xf>
    <xf numFmtId="38" fontId="0" fillId="0" borderId="43" xfId="0" applyNumberFormat="1" applyFont="1" applyFill="1" applyBorder="1" applyAlignment="1">
      <alignment horizontal="right" vertical="center"/>
    </xf>
    <xf numFmtId="178" fontId="0" fillId="0" borderId="54" xfId="0" applyNumberFormat="1" applyFill="1" applyBorder="1" applyAlignment="1">
      <alignment horizontal="right" vertical="center"/>
    </xf>
    <xf numFmtId="38" fontId="0" fillId="0" borderId="55" xfId="0" applyNumberFormat="1" applyFont="1" applyFill="1" applyBorder="1" applyAlignment="1">
      <alignment horizontal="right" vertical="center"/>
    </xf>
    <xf numFmtId="178" fontId="0" fillId="0" borderId="56" xfId="0" applyNumberForma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34" xfId="0" applyBorder="1" applyAlignment="1">
      <alignment vertical="center"/>
    </xf>
    <xf numFmtId="179" fontId="0" fillId="0" borderId="10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38" fontId="0" fillId="0" borderId="10" xfId="48" applyFont="1" applyBorder="1" applyAlignment="1">
      <alignment horizontal="right" vertical="center"/>
    </xf>
    <xf numFmtId="189" fontId="0" fillId="0" borderId="10" xfId="48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 textRotation="255"/>
    </xf>
    <xf numFmtId="0" fontId="0" fillId="0" borderId="13" xfId="0" applyBorder="1" applyAlignment="1">
      <alignment vertical="center" textRotation="255"/>
    </xf>
    <xf numFmtId="0" fontId="0" fillId="0" borderId="45" xfId="0" applyBorder="1" applyAlignment="1">
      <alignment vertical="center" textRotation="255"/>
    </xf>
    <xf numFmtId="0" fontId="0" fillId="0" borderId="11" xfId="0" applyBorder="1" applyAlignment="1">
      <alignment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45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0" xfId="0" applyBorder="1" applyAlignment="1">
      <alignment vertical="center" textRotation="255"/>
    </xf>
    <xf numFmtId="0" fontId="0" fillId="0" borderId="45" xfId="0" applyBorder="1" applyAlignment="1">
      <alignment vertical="center"/>
    </xf>
    <xf numFmtId="0" fontId="0" fillId="0" borderId="11" xfId="0" applyBorder="1" applyAlignment="1">
      <alignment vertical="center"/>
    </xf>
    <xf numFmtId="38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5" borderId="57" xfId="0" applyFont="1" applyFill="1" applyBorder="1" applyAlignment="1">
      <alignment horizontal="center" vertical="center"/>
    </xf>
    <xf numFmtId="0" fontId="4" fillId="5" borderId="58" xfId="0" applyFont="1" applyFill="1" applyBorder="1" applyAlignment="1">
      <alignment horizontal="center" vertical="center"/>
    </xf>
    <xf numFmtId="0" fontId="4" fillId="5" borderId="59" xfId="0" applyFont="1" applyFill="1" applyBorder="1" applyAlignment="1">
      <alignment horizontal="center" vertical="center"/>
    </xf>
    <xf numFmtId="0" fontId="4" fillId="5" borderId="55" xfId="0" applyFont="1" applyFill="1" applyBorder="1" applyAlignment="1">
      <alignment horizontal="center" vertical="center"/>
    </xf>
    <xf numFmtId="0" fontId="4" fillId="5" borderId="60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7" fillId="0" borderId="55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38" fontId="0" fillId="0" borderId="0" xfId="48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3.75390625" style="1" customWidth="1"/>
    <col min="2" max="2" width="9.25390625" style="1" customWidth="1"/>
    <col min="3" max="4" width="9.125" style="1" bestFit="1" customWidth="1"/>
    <col min="5" max="5" width="8.50390625" style="1" bestFit="1" customWidth="1"/>
    <col min="6" max="16384" width="9.00390625" style="1" customWidth="1"/>
  </cols>
  <sheetData>
    <row r="1" spans="1:4" ht="13.5">
      <c r="A1" s="1" t="s">
        <v>176</v>
      </c>
      <c r="D1" s="1" t="s">
        <v>339</v>
      </c>
    </row>
    <row r="4" ht="14.25" thickBot="1"/>
    <row r="5" spans="1:6" ht="13.5">
      <c r="A5" s="25" t="s">
        <v>158</v>
      </c>
      <c r="B5" s="9"/>
      <c r="C5" s="86" t="s">
        <v>133</v>
      </c>
      <c r="D5" s="88" t="s">
        <v>0</v>
      </c>
      <c r="E5" s="89" t="s">
        <v>1</v>
      </c>
      <c r="F5" s="90" t="s">
        <v>134</v>
      </c>
    </row>
    <row r="6" spans="2:11" ht="13.5">
      <c r="B6" s="85" t="s">
        <v>341</v>
      </c>
      <c r="C6" s="87">
        <v>24175</v>
      </c>
      <c r="D6" s="91">
        <v>24701</v>
      </c>
      <c r="E6" s="4">
        <v>27575</v>
      </c>
      <c r="F6" s="92">
        <f>SUM(D6:E6)</f>
        <v>52276</v>
      </c>
      <c r="H6" s="10"/>
      <c r="I6" s="10"/>
      <c r="J6" s="10"/>
      <c r="K6" s="10"/>
    </row>
    <row r="7" spans="1:6" ht="14.25" thickBot="1">
      <c r="A7" s="10"/>
      <c r="B7" s="85" t="s">
        <v>241</v>
      </c>
      <c r="C7" s="104">
        <v>5</v>
      </c>
      <c r="D7" s="103">
        <v>-6</v>
      </c>
      <c r="E7" s="101">
        <v>-40</v>
      </c>
      <c r="F7" s="102">
        <f>SUM(D7:E7)</f>
        <v>-46</v>
      </c>
    </row>
    <row r="9" spans="1:2" ht="13.5">
      <c r="A9" s="25" t="s">
        <v>195</v>
      </c>
      <c r="B9" s="13"/>
    </row>
    <row r="11" spans="1:5" ht="13.5">
      <c r="A11" s="41" t="s">
        <v>136</v>
      </c>
      <c r="B11" s="41" t="s">
        <v>0</v>
      </c>
      <c r="C11" s="41" t="s">
        <v>1</v>
      </c>
      <c r="D11" s="41" t="s">
        <v>2</v>
      </c>
      <c r="E11" s="41" t="s">
        <v>138</v>
      </c>
    </row>
    <row r="12" spans="1:5" ht="13.5">
      <c r="A12" s="9" t="s">
        <v>140</v>
      </c>
      <c r="B12" s="134">
        <f>SUM(B13:B33)</f>
        <v>24701</v>
      </c>
      <c r="C12" s="134">
        <f>SUM(C13:C33)</f>
        <v>27575</v>
      </c>
      <c r="D12" s="134">
        <f>SUM(D13:D33)</f>
        <v>52276</v>
      </c>
      <c r="E12" s="135">
        <f>ROUND(D12/$D$12*100,2)</f>
        <v>100</v>
      </c>
    </row>
    <row r="13" spans="1:5" ht="13.5">
      <c r="A13" s="7" t="s">
        <v>312</v>
      </c>
      <c r="B13" s="4">
        <f>SUM('年齢各歳別人口'!B4:B8)</f>
        <v>1007</v>
      </c>
      <c r="C13" s="4">
        <f>SUM('年齢各歳別人口'!C4:C8)</f>
        <v>1015</v>
      </c>
      <c r="D13" s="4">
        <f>SUM(B13:C13)</f>
        <v>2022</v>
      </c>
      <c r="E13" s="38">
        <f>ROUND(D13/$D$12*100,2)</f>
        <v>3.87</v>
      </c>
    </row>
    <row r="14" spans="1:5" ht="13.5">
      <c r="A14" s="7" t="s">
        <v>313</v>
      </c>
      <c r="B14" s="4">
        <f>SUM('年齢各歳別人口'!B9:B13)</f>
        <v>1124</v>
      </c>
      <c r="C14" s="4">
        <f>SUM('年齢各歳別人口'!C9:C13)</f>
        <v>1129</v>
      </c>
      <c r="D14" s="4">
        <f aca="true" t="shared" si="0" ref="D14:D33">SUM(B14:C14)</f>
        <v>2253</v>
      </c>
      <c r="E14" s="38">
        <f aca="true" t="shared" si="1" ref="E14:E33">ROUND(D14/$D$12*100,2)</f>
        <v>4.31</v>
      </c>
    </row>
    <row r="15" spans="1:5" ht="13.5">
      <c r="A15" s="7" t="s">
        <v>314</v>
      </c>
      <c r="B15" s="4">
        <f>SUM('年齢各歳別人口'!B14:B18)</f>
        <v>1242</v>
      </c>
      <c r="C15" s="4">
        <f>SUM('年齢各歳別人口'!C14:C18)</f>
        <v>1088</v>
      </c>
      <c r="D15" s="4">
        <f t="shared" si="0"/>
        <v>2330</v>
      </c>
      <c r="E15" s="38">
        <f t="shared" si="1"/>
        <v>4.46</v>
      </c>
    </row>
    <row r="16" spans="1:5" ht="13.5">
      <c r="A16" s="7" t="s">
        <v>315</v>
      </c>
      <c r="B16" s="4">
        <f>SUM('年齢各歳別人口'!B19:B23)</f>
        <v>1202</v>
      </c>
      <c r="C16" s="4">
        <f>SUM('年齢各歳別人口'!C19:C23)</f>
        <v>1164</v>
      </c>
      <c r="D16" s="4">
        <f t="shared" si="0"/>
        <v>2366</v>
      </c>
      <c r="E16" s="38">
        <f t="shared" si="1"/>
        <v>4.53</v>
      </c>
    </row>
    <row r="17" spans="1:5" ht="13.5">
      <c r="A17" s="7" t="s">
        <v>316</v>
      </c>
      <c r="B17" s="4">
        <f>SUM('年齢各歳別人口'!B24:B28)</f>
        <v>1037</v>
      </c>
      <c r="C17" s="4">
        <f>SUM('年齢各歳別人口'!C24:C28)</f>
        <v>1001</v>
      </c>
      <c r="D17" s="4">
        <f t="shared" si="0"/>
        <v>2038</v>
      </c>
      <c r="E17" s="38">
        <f t="shared" si="1"/>
        <v>3.9</v>
      </c>
    </row>
    <row r="18" spans="1:5" ht="13.5">
      <c r="A18" s="7" t="s">
        <v>317</v>
      </c>
      <c r="B18" s="4">
        <f>SUM('年齢各歳別人口'!F4:F8)</f>
        <v>932</v>
      </c>
      <c r="C18" s="4">
        <f>SUM('年齢各歳別人口'!G4:G8)</f>
        <v>901</v>
      </c>
      <c r="D18" s="4">
        <f t="shared" si="0"/>
        <v>1833</v>
      </c>
      <c r="E18" s="38">
        <f t="shared" si="1"/>
        <v>3.51</v>
      </c>
    </row>
    <row r="19" spans="1:5" ht="13.5">
      <c r="A19" s="7" t="s">
        <v>318</v>
      </c>
      <c r="B19" s="4">
        <f>SUM('年齢各歳別人口'!F9:F13)</f>
        <v>1233</v>
      </c>
      <c r="C19" s="4">
        <f>SUM('年齢各歳別人口'!G9:G13)</f>
        <v>1196</v>
      </c>
      <c r="D19" s="4">
        <f t="shared" si="0"/>
        <v>2429</v>
      </c>
      <c r="E19" s="38">
        <f t="shared" si="1"/>
        <v>4.65</v>
      </c>
    </row>
    <row r="20" spans="1:5" ht="13.5">
      <c r="A20" s="7" t="s">
        <v>319</v>
      </c>
      <c r="B20" s="4">
        <f>SUM('年齢各歳別人口'!F14:F18)</f>
        <v>1537</v>
      </c>
      <c r="C20" s="4">
        <f>SUM('年齢各歳別人口'!G14:G18)</f>
        <v>1453</v>
      </c>
      <c r="D20" s="4">
        <f t="shared" si="0"/>
        <v>2990</v>
      </c>
      <c r="E20" s="38">
        <f t="shared" si="1"/>
        <v>5.72</v>
      </c>
    </row>
    <row r="21" spans="1:5" ht="13.5">
      <c r="A21" s="7" t="s">
        <v>320</v>
      </c>
      <c r="B21" s="4">
        <f>SUM('年齢各歳別人口'!F19:F23)</f>
        <v>1711</v>
      </c>
      <c r="C21" s="4">
        <f>SUM('年齢各歳別人口'!G19:G23)</f>
        <v>1657</v>
      </c>
      <c r="D21" s="4">
        <f t="shared" si="0"/>
        <v>3368</v>
      </c>
      <c r="E21" s="38">
        <f t="shared" si="1"/>
        <v>6.44</v>
      </c>
    </row>
    <row r="22" spans="1:5" ht="13.5">
      <c r="A22" s="7" t="s">
        <v>321</v>
      </c>
      <c r="B22" s="4">
        <f>SUM('年齢各歳別人口'!F24:F28)</f>
        <v>1585</v>
      </c>
      <c r="C22" s="4">
        <f>SUM('年齢各歳別人口'!G24:G28)</f>
        <v>1587</v>
      </c>
      <c r="D22" s="4">
        <f t="shared" si="0"/>
        <v>3172</v>
      </c>
      <c r="E22" s="38">
        <f t="shared" si="1"/>
        <v>6.07</v>
      </c>
    </row>
    <row r="23" spans="1:5" ht="13.5">
      <c r="A23" s="7" t="s">
        <v>322</v>
      </c>
      <c r="B23" s="4">
        <f>SUM('年齢各歳別人口'!J4:J8)</f>
        <v>1346</v>
      </c>
      <c r="C23" s="4">
        <f>SUM('年齢各歳別人口'!K4:K8)</f>
        <v>1430</v>
      </c>
      <c r="D23" s="4">
        <f t="shared" si="0"/>
        <v>2776</v>
      </c>
      <c r="E23" s="38">
        <f t="shared" si="1"/>
        <v>5.31</v>
      </c>
    </row>
    <row r="24" spans="1:5" ht="13.5">
      <c r="A24" s="7" t="s">
        <v>323</v>
      </c>
      <c r="B24" s="4">
        <f>SUM('年齢各歳別人口'!J9:J13)</f>
        <v>1353</v>
      </c>
      <c r="C24" s="4">
        <f>SUM('年齢各歳別人口'!K9:K13)</f>
        <v>1522</v>
      </c>
      <c r="D24" s="4">
        <f t="shared" si="0"/>
        <v>2875</v>
      </c>
      <c r="E24" s="38">
        <f t="shared" si="1"/>
        <v>5.5</v>
      </c>
    </row>
    <row r="25" spans="1:5" ht="13.5">
      <c r="A25" s="7" t="s">
        <v>324</v>
      </c>
      <c r="B25" s="4">
        <f>SUM('年齢各歳別人口'!J14:J18)</f>
        <v>1696</v>
      </c>
      <c r="C25" s="4">
        <f>SUM('年齢各歳別人口'!K14:K18)</f>
        <v>1851</v>
      </c>
      <c r="D25" s="4">
        <f t="shared" si="0"/>
        <v>3547</v>
      </c>
      <c r="E25" s="38">
        <f t="shared" si="1"/>
        <v>6.79</v>
      </c>
    </row>
    <row r="26" spans="1:5" ht="13.5">
      <c r="A26" s="7" t="s">
        <v>325</v>
      </c>
      <c r="B26" s="4">
        <f>SUM('年齢各歳別人口'!J19:J23)</f>
        <v>2227</v>
      </c>
      <c r="C26" s="4">
        <f>SUM('年齢各歳別人口'!K19:K23)</f>
        <v>2451</v>
      </c>
      <c r="D26" s="4">
        <f t="shared" si="0"/>
        <v>4678</v>
      </c>
      <c r="E26" s="38">
        <f t="shared" si="1"/>
        <v>8.95</v>
      </c>
    </row>
    <row r="27" spans="1:5" ht="13.5">
      <c r="A27" s="7" t="s">
        <v>326</v>
      </c>
      <c r="B27" s="4">
        <f>SUM('年齢各歳別人口'!J24:J28)</f>
        <v>2009</v>
      </c>
      <c r="C27" s="4">
        <f>SUM('年齢各歳別人口'!K24:K28)</f>
        <v>2237</v>
      </c>
      <c r="D27" s="4">
        <f t="shared" si="0"/>
        <v>4246</v>
      </c>
      <c r="E27" s="38">
        <f t="shared" si="1"/>
        <v>8.12</v>
      </c>
    </row>
    <row r="28" spans="1:5" ht="13.5">
      <c r="A28" s="7" t="s">
        <v>327</v>
      </c>
      <c r="B28" s="4">
        <f>SUM('年齢各歳別人口'!N4:N8)</f>
        <v>1431</v>
      </c>
      <c r="C28" s="4">
        <f>SUM('年齢各歳別人口'!O4:O8)</f>
        <v>1854</v>
      </c>
      <c r="D28" s="4">
        <f t="shared" si="0"/>
        <v>3285</v>
      </c>
      <c r="E28" s="38">
        <f t="shared" si="1"/>
        <v>6.28</v>
      </c>
    </row>
    <row r="29" spans="1:5" ht="13.5">
      <c r="A29" s="7" t="s">
        <v>328</v>
      </c>
      <c r="B29" s="4">
        <f>SUM('年齢各歳別人口'!N9:N13)</f>
        <v>1077</v>
      </c>
      <c r="C29" s="4">
        <f>SUM('年齢各歳別人口'!O9:O13)</f>
        <v>1642</v>
      </c>
      <c r="D29" s="4">
        <f t="shared" si="0"/>
        <v>2719</v>
      </c>
      <c r="E29" s="38">
        <f t="shared" si="1"/>
        <v>5.2</v>
      </c>
    </row>
    <row r="30" spans="1:5" ht="13.5">
      <c r="A30" s="7" t="s">
        <v>329</v>
      </c>
      <c r="B30" s="4">
        <f>SUM('年齢各歳別人口'!N14:N18)</f>
        <v>620</v>
      </c>
      <c r="C30" s="4">
        <f>SUM('年齢各歳別人口'!O14:O18)</f>
        <v>1218</v>
      </c>
      <c r="D30" s="4">
        <f t="shared" si="0"/>
        <v>1838</v>
      </c>
      <c r="E30" s="38">
        <f t="shared" si="1"/>
        <v>3.52</v>
      </c>
    </row>
    <row r="31" spans="1:5" ht="13.5">
      <c r="A31" s="7" t="s">
        <v>330</v>
      </c>
      <c r="B31" s="4">
        <f>SUM('年齢各歳別人口'!N19:N23)</f>
        <v>267</v>
      </c>
      <c r="C31" s="4">
        <f>SUM('年齢各歳別人口'!O19:O23)</f>
        <v>822</v>
      </c>
      <c r="D31" s="4">
        <f t="shared" si="0"/>
        <v>1089</v>
      </c>
      <c r="E31" s="38">
        <f t="shared" si="1"/>
        <v>2.08</v>
      </c>
    </row>
    <row r="32" spans="1:5" ht="13.5">
      <c r="A32" s="7" t="s">
        <v>331</v>
      </c>
      <c r="B32" s="4">
        <f>SUM('年齢各歳別人口'!N24:N28)</f>
        <v>58</v>
      </c>
      <c r="C32" s="4">
        <f>SUM('年齢各歳別人口'!O24:O28)</f>
        <v>303</v>
      </c>
      <c r="D32" s="4">
        <f t="shared" si="0"/>
        <v>361</v>
      </c>
      <c r="E32" s="38">
        <f t="shared" si="1"/>
        <v>0.69</v>
      </c>
    </row>
    <row r="33" spans="1:5" ht="13.5">
      <c r="A33" s="7" t="s">
        <v>332</v>
      </c>
      <c r="B33" s="4">
        <f>SUM('年齢各歳別人口'!R4:R24)</f>
        <v>7</v>
      </c>
      <c r="C33" s="4">
        <f>SUM('年齢各歳別人口'!S4:S24)</f>
        <v>54</v>
      </c>
      <c r="D33" s="4">
        <f t="shared" si="0"/>
        <v>61</v>
      </c>
      <c r="E33" s="38">
        <f t="shared" si="1"/>
        <v>0.12</v>
      </c>
    </row>
    <row r="35" spans="1:5" ht="13.5">
      <c r="A35" s="42" t="s">
        <v>135</v>
      </c>
      <c r="B35" s="42" t="s">
        <v>4</v>
      </c>
      <c r="C35" s="42" t="s">
        <v>5</v>
      </c>
      <c r="D35" s="42" t="s">
        <v>191</v>
      </c>
      <c r="E35" s="42" t="s">
        <v>137</v>
      </c>
    </row>
    <row r="36" spans="1:5" ht="13.5">
      <c r="A36" s="8" t="s">
        <v>139</v>
      </c>
      <c r="B36" s="4">
        <f>SUM(B37:B39)</f>
        <v>24701</v>
      </c>
      <c r="C36" s="4">
        <f>SUM(C37:C39)</f>
        <v>27575</v>
      </c>
      <c r="D36" s="4">
        <f>SUM(D37:D39)</f>
        <v>52276</v>
      </c>
      <c r="E36" s="39">
        <f>ROUND(D36/$D$36*100,2)</f>
        <v>100</v>
      </c>
    </row>
    <row r="37" spans="1:6" ht="13.5">
      <c r="A37" s="24" t="s">
        <v>192</v>
      </c>
      <c r="B37" s="99">
        <f>SUM('年齢各歳別人口'!B4:B18)</f>
        <v>3373</v>
      </c>
      <c r="C37" s="99">
        <f>SUM('年齢各歳別人口'!C4:C18)</f>
        <v>3232</v>
      </c>
      <c r="D37" s="99">
        <f>SUM(B37:C37)</f>
        <v>6605</v>
      </c>
      <c r="E37" s="39">
        <f>ROUND(D37/$D$36*100,2)</f>
        <v>12.63</v>
      </c>
      <c r="F37" s="23"/>
    </row>
    <row r="38" spans="1:6" ht="13.5" customHeight="1">
      <c r="A38" s="24" t="s">
        <v>193</v>
      </c>
      <c r="B38" s="99">
        <f>SUM('年齢各歳別人口'!B19:B28,'年齢各歳別人口'!F4:F28,'年齢各歳別人口'!J4:J18)</f>
        <v>13632</v>
      </c>
      <c r="C38" s="99">
        <f>SUM('年齢各歳別人口'!C19:C28,'年齢各歳別人口'!G4:G28,'年齢各歳別人口'!K4:K18)</f>
        <v>13762</v>
      </c>
      <c r="D38" s="99">
        <f>SUM(B38:C38)</f>
        <v>27394</v>
      </c>
      <c r="E38" s="39">
        <f>ROUND(D38/$D$36*100,2)</f>
        <v>52.4</v>
      </c>
      <c r="F38" s="23"/>
    </row>
    <row r="39" spans="1:6" ht="13.5">
      <c r="A39" s="24" t="s">
        <v>194</v>
      </c>
      <c r="B39" s="99">
        <f>SUM('年齢各歳別人口'!J19:J28,'年齢各歳別人口'!N4:N28,'年齢各歳別人口'!R4:R24)</f>
        <v>7696</v>
      </c>
      <c r="C39" s="99">
        <f>SUM('年齢各歳別人口'!K19:K28,'年齢各歳別人口'!O4:O28,'年齢各歳別人口'!S4:S24)</f>
        <v>10581</v>
      </c>
      <c r="D39" s="99">
        <f>SUM(B39:C39)</f>
        <v>18277</v>
      </c>
      <c r="E39" s="39">
        <f>ROUND(D39/$D$36*100,2)</f>
        <v>34.96</v>
      </c>
      <c r="F39" s="23"/>
    </row>
    <row r="40" spans="1:5" ht="13.5">
      <c r="A40" s="2"/>
      <c r="B40" s="2"/>
      <c r="C40" s="2"/>
      <c r="D40" s="2"/>
      <c r="E40" s="2"/>
    </row>
    <row r="41" spans="1:5" ht="13.5">
      <c r="A41" s="2"/>
      <c r="B41" s="2"/>
      <c r="C41" s="2"/>
      <c r="D41" s="2"/>
      <c r="E41" s="2"/>
    </row>
    <row r="42" spans="1:6" ht="13.5">
      <c r="A42" s="118" t="s">
        <v>157</v>
      </c>
      <c r="B42" s="2"/>
      <c r="C42" s="2"/>
      <c r="D42" s="2"/>
      <c r="E42" s="2"/>
      <c r="F42" s="1" t="s">
        <v>161</v>
      </c>
    </row>
    <row r="44" spans="1:5" ht="13.5">
      <c r="A44" s="42" t="s">
        <v>160</v>
      </c>
      <c r="B44" s="42" t="s">
        <v>3</v>
      </c>
      <c r="C44" s="42" t="s">
        <v>4</v>
      </c>
      <c r="D44" s="42" t="s">
        <v>5</v>
      </c>
      <c r="E44" s="42" t="s">
        <v>6</v>
      </c>
    </row>
    <row r="45" spans="1:6" ht="13.5">
      <c r="A45" s="7" t="s">
        <v>145</v>
      </c>
      <c r="B45" s="105">
        <f>'行政区別人口'!C26</f>
        <v>3523</v>
      </c>
      <c r="C45" s="105">
        <f>'行政区別人口'!D26</f>
        <v>3697</v>
      </c>
      <c r="D45" s="105">
        <f>'行政区別人口'!E26</f>
        <v>4091</v>
      </c>
      <c r="E45" s="105">
        <f>'行政区別人口'!F26</f>
        <v>7788</v>
      </c>
      <c r="F45" s="1" t="s">
        <v>162</v>
      </c>
    </row>
    <row r="46" spans="1:6" ht="13.5">
      <c r="A46" s="7" t="s">
        <v>146</v>
      </c>
      <c r="B46" s="105">
        <f>'行政区別人口'!C47</f>
        <v>3128</v>
      </c>
      <c r="C46" s="105">
        <f>'行政区別人口'!D47</f>
        <v>2972</v>
      </c>
      <c r="D46" s="105">
        <f>'行政区別人口'!E47</f>
        <v>3283</v>
      </c>
      <c r="E46" s="105">
        <f>'行政区別人口'!F47</f>
        <v>6255</v>
      </c>
      <c r="F46" s="1" t="s">
        <v>163</v>
      </c>
    </row>
    <row r="47" spans="1:6" ht="13.5">
      <c r="A47" s="7" t="s">
        <v>147</v>
      </c>
      <c r="B47" s="105">
        <f>'行政区別人口'!C57</f>
        <v>1233</v>
      </c>
      <c r="C47" s="105">
        <f>'行政区別人口'!D57</f>
        <v>1228</v>
      </c>
      <c r="D47" s="105">
        <f>'行政区別人口'!E57</f>
        <v>1287</v>
      </c>
      <c r="E47" s="105">
        <f>'行政区別人口'!F57</f>
        <v>2515</v>
      </c>
      <c r="F47" s="1" t="s">
        <v>164</v>
      </c>
    </row>
    <row r="48" spans="1:6" ht="13.5">
      <c r="A48" s="7" t="s">
        <v>148</v>
      </c>
      <c r="B48" s="106">
        <f>'行政区別人口'!C70</f>
        <v>797</v>
      </c>
      <c r="C48" s="106">
        <f>'行政区別人口'!D70</f>
        <v>759</v>
      </c>
      <c r="D48" s="106">
        <f>'行政区別人口'!E70</f>
        <v>862</v>
      </c>
      <c r="E48" s="106">
        <f>'行政区別人口'!F70</f>
        <v>1621</v>
      </c>
      <c r="F48" s="1" t="s">
        <v>165</v>
      </c>
    </row>
    <row r="49" spans="1:6" ht="13.5">
      <c r="A49" s="7" t="s">
        <v>149</v>
      </c>
      <c r="B49" s="105">
        <f>'行政区別人口'!C88</f>
        <v>4314</v>
      </c>
      <c r="C49" s="105">
        <f>'行政区別人口'!D88</f>
        <v>4531</v>
      </c>
      <c r="D49" s="105">
        <f>'行政区別人口'!E88</f>
        <v>5088</v>
      </c>
      <c r="E49" s="105">
        <f>'行政区別人口'!F88</f>
        <v>9619</v>
      </c>
      <c r="F49" s="1" t="s">
        <v>166</v>
      </c>
    </row>
    <row r="50" spans="1:6" ht="13.5">
      <c r="A50" s="7" t="s">
        <v>150</v>
      </c>
      <c r="B50" s="105">
        <f>'行政区別人口'!C101</f>
        <v>1987</v>
      </c>
      <c r="C50" s="105">
        <f>'行政区別人口'!D101</f>
        <v>2213</v>
      </c>
      <c r="D50" s="105">
        <f>'行政区別人口'!E101</f>
        <v>2440</v>
      </c>
      <c r="E50" s="105">
        <f>'行政区別人口'!F101</f>
        <v>4653</v>
      </c>
      <c r="F50" s="1" t="s">
        <v>190</v>
      </c>
    </row>
    <row r="51" spans="1:6" ht="13.5">
      <c r="A51" s="7" t="s">
        <v>151</v>
      </c>
      <c r="B51" s="105">
        <f>'行政区別人口'!J22</f>
        <v>1519</v>
      </c>
      <c r="C51" s="105">
        <f>'行政区別人口'!K22</f>
        <v>1538</v>
      </c>
      <c r="D51" s="105">
        <f>'行政区別人口'!L22</f>
        <v>1729</v>
      </c>
      <c r="E51" s="105">
        <f>'行政区別人口'!M22</f>
        <v>3267</v>
      </c>
      <c r="F51" s="1" t="s">
        <v>167</v>
      </c>
    </row>
    <row r="52" spans="1:6" ht="13.5">
      <c r="A52" s="7" t="s">
        <v>152</v>
      </c>
      <c r="B52" s="105">
        <f>'行政区別人口'!J32</f>
        <v>929</v>
      </c>
      <c r="C52" s="105">
        <f>'行政区別人口'!K32</f>
        <v>995</v>
      </c>
      <c r="D52" s="105">
        <f>'行政区別人口'!L32</f>
        <v>1070</v>
      </c>
      <c r="E52" s="105">
        <f>'行政区別人口'!M32</f>
        <v>2065</v>
      </c>
      <c r="F52" s="1" t="s">
        <v>168</v>
      </c>
    </row>
    <row r="53" spans="1:6" ht="13.5">
      <c r="A53" s="7" t="s">
        <v>153</v>
      </c>
      <c r="B53" s="105">
        <f>'行政区別人口'!J49</f>
        <v>2407</v>
      </c>
      <c r="C53" s="105">
        <f>'行政区別人口'!K49</f>
        <v>2496</v>
      </c>
      <c r="D53" s="105">
        <f>'行政区別人口'!L49</f>
        <v>2797</v>
      </c>
      <c r="E53" s="105">
        <f>'行政区別人口'!M49</f>
        <v>5293</v>
      </c>
      <c r="F53" s="1" t="s">
        <v>169</v>
      </c>
    </row>
    <row r="54" spans="1:6" ht="13.5">
      <c r="A54" s="7" t="s">
        <v>154</v>
      </c>
      <c r="B54" s="105">
        <f>'行政区別人口'!J62</f>
        <v>1545</v>
      </c>
      <c r="C54" s="105">
        <f>'行政区別人口'!K62</f>
        <v>1638</v>
      </c>
      <c r="D54" s="105">
        <f>'行政区別人口'!L62</f>
        <v>1817</v>
      </c>
      <c r="E54" s="105">
        <f>'行政区別人口'!M62</f>
        <v>3455</v>
      </c>
      <c r="F54" s="1" t="s">
        <v>170</v>
      </c>
    </row>
    <row r="55" spans="1:6" ht="13.5">
      <c r="A55" s="7" t="s">
        <v>155</v>
      </c>
      <c r="B55" s="105">
        <f>'行政区別人口'!J71</f>
        <v>1184</v>
      </c>
      <c r="C55" s="105">
        <f>'行政区別人口'!K71</f>
        <v>1191</v>
      </c>
      <c r="D55" s="105">
        <f>'行政区別人口'!L71</f>
        <v>1364</v>
      </c>
      <c r="E55" s="105">
        <f>'行政区別人口'!M71</f>
        <v>2555</v>
      </c>
      <c r="F55" s="1" t="s">
        <v>171</v>
      </c>
    </row>
    <row r="56" spans="1:6" ht="13.5">
      <c r="A56" s="7" t="s">
        <v>156</v>
      </c>
      <c r="B56" s="105">
        <f>'行政区別人口'!J80</f>
        <v>1609</v>
      </c>
      <c r="C56" s="105">
        <f>'行政区別人口'!K80</f>
        <v>1443</v>
      </c>
      <c r="D56" s="105">
        <f>'行政区別人口'!L80</f>
        <v>1747</v>
      </c>
      <c r="E56" s="105">
        <f>'行政区別人口'!M80</f>
        <v>3190</v>
      </c>
      <c r="F56" s="1" t="s">
        <v>172</v>
      </c>
    </row>
    <row r="57" spans="1:5" ht="13.5">
      <c r="A57" s="7" t="s">
        <v>139</v>
      </c>
      <c r="B57" s="105">
        <f>SUM(B45:B56)</f>
        <v>24175</v>
      </c>
      <c r="C57" s="5">
        <f>SUM(C45:C56)</f>
        <v>24701</v>
      </c>
      <c r="D57" s="5">
        <f>SUM(D45:D56)</f>
        <v>27575</v>
      </c>
      <c r="E57" s="5">
        <f>SUM(E45:E56)</f>
        <v>52276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blackAndWhite="1" horizontalDpi="600" verticalDpi="600" orientation="portrait" paperSize="9" r:id="rId1"/>
  <ignoredErrors>
    <ignoredError sqref="B13:C13 B14:B19 C14:C32 B31:B32 B20:B29 B30 B37:B39 C37:C39 F6:F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00390625" style="0" customWidth="1"/>
    <col min="2" max="2" width="18.75390625" style="0" customWidth="1"/>
    <col min="3" max="6" width="8.75390625" style="0" customWidth="1"/>
    <col min="7" max="8" width="5.00390625" style="0" customWidth="1"/>
    <col min="9" max="9" width="18.75390625" style="0" customWidth="1"/>
    <col min="10" max="13" width="8.75390625" style="0" customWidth="1"/>
    <col min="14" max="14" width="7.125" style="0" customWidth="1"/>
  </cols>
  <sheetData>
    <row r="1" spans="1:13" ht="13.5">
      <c r="A1" t="s">
        <v>188</v>
      </c>
      <c r="E1" s="1" t="str">
        <f>'総人口・年齢階層別人口・地区別人口'!D1</f>
        <v>令和元年10月31日現在</v>
      </c>
      <c r="I1" s="6"/>
      <c r="J1" s="30"/>
      <c r="K1" s="30"/>
      <c r="L1" s="30"/>
      <c r="M1" s="30"/>
    </row>
    <row r="2" spans="9:13" ht="13.5">
      <c r="I2" s="6"/>
      <c r="J2" s="30"/>
      <c r="K2" s="30"/>
      <c r="L2" s="30"/>
      <c r="M2" s="30"/>
    </row>
    <row r="3" spans="1:13" ht="13.5">
      <c r="A3" t="s">
        <v>240</v>
      </c>
      <c r="I3" s="6"/>
      <c r="J3" s="30"/>
      <c r="K3" s="30"/>
      <c r="L3" s="30"/>
      <c r="M3" s="30"/>
    </row>
    <row r="4" spans="1:13" ht="13.5">
      <c r="A4" t="s">
        <v>254</v>
      </c>
      <c r="I4" s="6"/>
      <c r="J4" s="30"/>
      <c r="K4" s="30"/>
      <c r="L4" s="30"/>
      <c r="M4" s="30"/>
    </row>
    <row r="5" spans="1:13" ht="13.5">
      <c r="A5" t="s">
        <v>255</v>
      </c>
      <c r="I5" s="6"/>
      <c r="J5" s="30"/>
      <c r="K5" s="30"/>
      <c r="L5" s="30"/>
      <c r="M5" s="30"/>
    </row>
    <row r="6" spans="9:13" ht="13.5">
      <c r="I6" s="26"/>
      <c r="J6" s="28"/>
      <c r="K6" s="28"/>
      <c r="L6" s="28"/>
      <c r="M6" s="28"/>
    </row>
    <row r="7" spans="1:13" ht="13.5" customHeight="1">
      <c r="A7" s="20" t="s">
        <v>174</v>
      </c>
      <c r="B7" s="43" t="s">
        <v>141</v>
      </c>
      <c r="C7" s="43" t="s">
        <v>3</v>
      </c>
      <c r="D7" s="43" t="s">
        <v>4</v>
      </c>
      <c r="E7" s="43" t="s">
        <v>5</v>
      </c>
      <c r="F7" s="43" t="s">
        <v>6</v>
      </c>
      <c r="H7" s="20" t="s">
        <v>174</v>
      </c>
      <c r="I7" s="43" t="s">
        <v>141</v>
      </c>
      <c r="J7" s="43" t="s">
        <v>3</v>
      </c>
      <c r="K7" s="43" t="s">
        <v>4</v>
      </c>
      <c r="L7" s="43" t="s">
        <v>5</v>
      </c>
      <c r="M7" s="43" t="s">
        <v>6</v>
      </c>
    </row>
    <row r="8" spans="1:13" ht="13.5">
      <c r="A8" s="136" t="s">
        <v>173</v>
      </c>
      <c r="B8" s="3" t="s">
        <v>7</v>
      </c>
      <c r="C8" s="18">
        <v>155</v>
      </c>
      <c r="D8" s="18">
        <v>174</v>
      </c>
      <c r="E8" s="18">
        <v>187</v>
      </c>
      <c r="F8" s="18">
        <v>361</v>
      </c>
      <c r="H8" s="143" t="s">
        <v>182</v>
      </c>
      <c r="I8" s="17" t="s">
        <v>71</v>
      </c>
      <c r="J8" s="18">
        <v>44</v>
      </c>
      <c r="K8" s="18">
        <v>32</v>
      </c>
      <c r="L8" s="18">
        <v>52</v>
      </c>
      <c r="M8" s="18">
        <v>84</v>
      </c>
    </row>
    <row r="9" spans="1:13" ht="13.5">
      <c r="A9" s="136"/>
      <c r="B9" s="3" t="s">
        <v>10</v>
      </c>
      <c r="C9" s="18">
        <v>161</v>
      </c>
      <c r="D9" s="18">
        <v>159</v>
      </c>
      <c r="E9" s="18">
        <v>166</v>
      </c>
      <c r="F9" s="18">
        <v>325</v>
      </c>
      <c r="H9" s="143"/>
      <c r="I9" s="17" t="s">
        <v>74</v>
      </c>
      <c r="J9" s="18">
        <v>39</v>
      </c>
      <c r="K9" s="18">
        <v>40</v>
      </c>
      <c r="L9" s="18">
        <v>49</v>
      </c>
      <c r="M9" s="18">
        <v>89</v>
      </c>
    </row>
    <row r="10" spans="1:16" ht="13.5">
      <c r="A10" s="136"/>
      <c r="B10" s="3" t="s">
        <v>13</v>
      </c>
      <c r="C10" s="18">
        <v>367</v>
      </c>
      <c r="D10" s="18">
        <v>345</v>
      </c>
      <c r="E10" s="18">
        <v>393</v>
      </c>
      <c r="F10" s="18">
        <v>738</v>
      </c>
      <c r="H10" s="143"/>
      <c r="I10" s="17" t="s">
        <v>76</v>
      </c>
      <c r="J10" s="18">
        <v>29</v>
      </c>
      <c r="K10" s="18">
        <v>31</v>
      </c>
      <c r="L10" s="18">
        <v>29</v>
      </c>
      <c r="M10" s="18">
        <v>60</v>
      </c>
      <c r="P10" s="133"/>
    </row>
    <row r="11" spans="1:13" ht="13.5">
      <c r="A11" s="136"/>
      <c r="B11" s="3" t="s">
        <v>16</v>
      </c>
      <c r="C11" s="18">
        <v>169</v>
      </c>
      <c r="D11" s="18">
        <v>173</v>
      </c>
      <c r="E11" s="18">
        <v>207</v>
      </c>
      <c r="F11" s="18">
        <v>380</v>
      </c>
      <c r="H11" s="143"/>
      <c r="I11" s="17" t="s">
        <v>79</v>
      </c>
      <c r="J11" s="18">
        <v>40</v>
      </c>
      <c r="K11" s="18">
        <v>45</v>
      </c>
      <c r="L11" s="18">
        <v>43</v>
      </c>
      <c r="M11" s="18">
        <v>88</v>
      </c>
    </row>
    <row r="12" spans="1:13" ht="13.5">
      <c r="A12" s="136"/>
      <c r="B12" s="3" t="s">
        <v>19</v>
      </c>
      <c r="C12" s="18">
        <v>103</v>
      </c>
      <c r="D12" s="18">
        <v>103</v>
      </c>
      <c r="E12" s="18">
        <v>134</v>
      </c>
      <c r="F12" s="18">
        <v>237</v>
      </c>
      <c r="H12" s="143"/>
      <c r="I12" s="17" t="s">
        <v>82</v>
      </c>
      <c r="J12" s="18">
        <v>43</v>
      </c>
      <c r="K12" s="18">
        <v>31</v>
      </c>
      <c r="L12" s="18">
        <v>50</v>
      </c>
      <c r="M12" s="18">
        <v>81</v>
      </c>
    </row>
    <row r="13" spans="1:13" ht="13.5">
      <c r="A13" s="136"/>
      <c r="B13" s="3" t="s">
        <v>22</v>
      </c>
      <c r="C13" s="18">
        <v>215</v>
      </c>
      <c r="D13" s="18">
        <v>235</v>
      </c>
      <c r="E13" s="18">
        <v>263</v>
      </c>
      <c r="F13" s="18">
        <v>498</v>
      </c>
      <c r="H13" s="143"/>
      <c r="I13" s="17" t="s">
        <v>85</v>
      </c>
      <c r="J13" s="18">
        <v>45</v>
      </c>
      <c r="K13" s="18">
        <v>46</v>
      </c>
      <c r="L13" s="18">
        <v>48</v>
      </c>
      <c r="M13" s="18">
        <v>94</v>
      </c>
    </row>
    <row r="14" spans="1:13" ht="13.5">
      <c r="A14" s="136"/>
      <c r="B14" s="3" t="s">
        <v>25</v>
      </c>
      <c r="C14" s="18">
        <v>307</v>
      </c>
      <c r="D14" s="18">
        <v>282</v>
      </c>
      <c r="E14" s="18">
        <v>319</v>
      </c>
      <c r="F14" s="18">
        <v>601</v>
      </c>
      <c r="H14" s="143"/>
      <c r="I14" s="17" t="s">
        <v>88</v>
      </c>
      <c r="J14" s="18">
        <v>89</v>
      </c>
      <c r="K14" s="18">
        <v>97</v>
      </c>
      <c r="L14" s="18">
        <v>111</v>
      </c>
      <c r="M14" s="18">
        <v>208</v>
      </c>
    </row>
    <row r="15" spans="1:13" ht="13.5">
      <c r="A15" s="136"/>
      <c r="B15" s="3" t="s">
        <v>28</v>
      </c>
      <c r="C15" s="18">
        <v>185</v>
      </c>
      <c r="D15" s="18">
        <v>172</v>
      </c>
      <c r="E15" s="18">
        <v>178</v>
      </c>
      <c r="F15" s="18">
        <v>350</v>
      </c>
      <c r="H15" s="143"/>
      <c r="I15" s="17" t="s">
        <v>90</v>
      </c>
      <c r="J15" s="18">
        <v>253</v>
      </c>
      <c r="K15" s="18">
        <v>271</v>
      </c>
      <c r="L15" s="18">
        <v>285</v>
      </c>
      <c r="M15" s="18">
        <v>556</v>
      </c>
    </row>
    <row r="16" spans="1:13" ht="13.5">
      <c r="A16" s="136"/>
      <c r="B16" s="3" t="s">
        <v>31</v>
      </c>
      <c r="C16" s="18">
        <v>339</v>
      </c>
      <c r="D16" s="18">
        <v>388</v>
      </c>
      <c r="E16" s="18">
        <v>416</v>
      </c>
      <c r="F16" s="18">
        <v>804</v>
      </c>
      <c r="H16" s="143"/>
      <c r="I16" s="17" t="s">
        <v>92</v>
      </c>
      <c r="J16" s="18">
        <v>106</v>
      </c>
      <c r="K16" s="18">
        <v>101</v>
      </c>
      <c r="L16" s="18">
        <v>104</v>
      </c>
      <c r="M16" s="18">
        <v>205</v>
      </c>
    </row>
    <row r="17" spans="1:13" ht="13.5">
      <c r="A17" s="136"/>
      <c r="B17" s="3" t="s">
        <v>34</v>
      </c>
      <c r="C17" s="18">
        <v>264</v>
      </c>
      <c r="D17" s="18">
        <v>263</v>
      </c>
      <c r="E17" s="18">
        <v>309</v>
      </c>
      <c r="F17" s="18">
        <v>572</v>
      </c>
      <c r="H17" s="143"/>
      <c r="I17" s="17" t="s">
        <v>94</v>
      </c>
      <c r="J17" s="18">
        <v>170</v>
      </c>
      <c r="K17" s="18">
        <v>175</v>
      </c>
      <c r="L17" s="18">
        <v>229</v>
      </c>
      <c r="M17" s="18">
        <v>404</v>
      </c>
    </row>
    <row r="18" spans="1:13" ht="13.5">
      <c r="A18" s="136"/>
      <c r="B18" s="3" t="s">
        <v>37</v>
      </c>
      <c r="C18" s="18">
        <v>269</v>
      </c>
      <c r="D18" s="18">
        <v>253</v>
      </c>
      <c r="E18" s="18">
        <v>275</v>
      </c>
      <c r="F18" s="18">
        <v>528</v>
      </c>
      <c r="H18" s="143"/>
      <c r="I18" s="17" t="s">
        <v>97</v>
      </c>
      <c r="J18" s="18">
        <v>266</v>
      </c>
      <c r="K18" s="18">
        <v>270</v>
      </c>
      <c r="L18" s="18">
        <v>307</v>
      </c>
      <c r="M18" s="18">
        <v>577</v>
      </c>
    </row>
    <row r="19" spans="1:13" ht="13.5">
      <c r="A19" s="136"/>
      <c r="B19" s="3" t="s">
        <v>40</v>
      </c>
      <c r="C19" s="18">
        <v>140</v>
      </c>
      <c r="D19" s="18">
        <v>162</v>
      </c>
      <c r="E19" s="18">
        <v>163</v>
      </c>
      <c r="F19" s="18">
        <v>325</v>
      </c>
      <c r="H19" s="143"/>
      <c r="I19" s="17" t="s">
        <v>100</v>
      </c>
      <c r="J19" s="18">
        <v>134</v>
      </c>
      <c r="K19" s="18">
        <v>150</v>
      </c>
      <c r="L19" s="18">
        <v>165</v>
      </c>
      <c r="M19" s="18">
        <v>315</v>
      </c>
    </row>
    <row r="20" spans="1:13" ht="13.5">
      <c r="A20" s="136"/>
      <c r="B20" s="3" t="s">
        <v>81</v>
      </c>
      <c r="C20" s="18">
        <v>193</v>
      </c>
      <c r="D20" s="18">
        <v>235</v>
      </c>
      <c r="E20" s="18">
        <v>229</v>
      </c>
      <c r="F20" s="18">
        <v>464</v>
      </c>
      <c r="H20" s="143"/>
      <c r="I20" s="17" t="s">
        <v>103</v>
      </c>
      <c r="J20" s="18">
        <v>60</v>
      </c>
      <c r="K20" s="18">
        <v>59</v>
      </c>
      <c r="L20" s="18">
        <v>68</v>
      </c>
      <c r="M20" s="18">
        <v>127</v>
      </c>
    </row>
    <row r="21" spans="1:13" ht="13.5">
      <c r="A21" s="136"/>
      <c r="B21" s="3" t="s">
        <v>42</v>
      </c>
      <c r="C21" s="18">
        <v>253</v>
      </c>
      <c r="D21" s="18">
        <v>273</v>
      </c>
      <c r="E21" s="18">
        <v>311</v>
      </c>
      <c r="F21" s="18">
        <v>584</v>
      </c>
      <c r="H21" s="143"/>
      <c r="I21" s="17" t="s">
        <v>106</v>
      </c>
      <c r="J21" s="18">
        <v>201</v>
      </c>
      <c r="K21" s="18">
        <v>190</v>
      </c>
      <c r="L21" s="18">
        <v>189</v>
      </c>
      <c r="M21" s="18">
        <v>379</v>
      </c>
    </row>
    <row r="22" spans="1:13" ht="13.5">
      <c r="A22" s="136"/>
      <c r="B22" s="3" t="s">
        <v>44</v>
      </c>
      <c r="C22" s="18">
        <v>190</v>
      </c>
      <c r="D22" s="18">
        <v>270</v>
      </c>
      <c r="E22" s="18">
        <v>299</v>
      </c>
      <c r="F22" s="18">
        <v>569</v>
      </c>
      <c r="H22" s="143"/>
      <c r="I22" s="16" t="s">
        <v>189</v>
      </c>
      <c r="J22" s="18">
        <f>SUM(J8:J21)</f>
        <v>1519</v>
      </c>
      <c r="K22" s="18">
        <f>SUM(K8:K21)</f>
        <v>1538</v>
      </c>
      <c r="L22" s="18">
        <f>SUM(L8:L21)</f>
        <v>1729</v>
      </c>
      <c r="M22" s="18">
        <f>SUM(M8:M21)</f>
        <v>3267</v>
      </c>
    </row>
    <row r="23" spans="1:6" ht="13.5">
      <c r="A23" s="136"/>
      <c r="B23" s="3" t="s">
        <v>47</v>
      </c>
      <c r="C23" s="18">
        <v>90</v>
      </c>
      <c r="D23" s="18">
        <v>82</v>
      </c>
      <c r="E23" s="18">
        <v>97</v>
      </c>
      <c r="F23" s="18">
        <v>179</v>
      </c>
    </row>
    <row r="24" spans="1:13" ht="13.5" customHeight="1">
      <c r="A24" s="136"/>
      <c r="B24" s="3" t="s">
        <v>49</v>
      </c>
      <c r="C24" s="18">
        <v>76</v>
      </c>
      <c r="D24" s="18">
        <v>69</v>
      </c>
      <c r="E24" s="18">
        <v>82</v>
      </c>
      <c r="F24" s="18">
        <v>151</v>
      </c>
      <c r="H24" s="20" t="s">
        <v>174</v>
      </c>
      <c r="I24" s="43" t="s">
        <v>141</v>
      </c>
      <c r="J24" s="43" t="s">
        <v>3</v>
      </c>
      <c r="K24" s="43" t="s">
        <v>4</v>
      </c>
      <c r="L24" s="43" t="s">
        <v>5</v>
      </c>
      <c r="M24" s="43" t="s">
        <v>6</v>
      </c>
    </row>
    <row r="25" spans="1:13" ht="13.5">
      <c r="A25" s="136"/>
      <c r="B25" s="3" t="s">
        <v>51</v>
      </c>
      <c r="C25" s="18">
        <v>47</v>
      </c>
      <c r="D25" s="18">
        <v>59</v>
      </c>
      <c r="E25" s="18">
        <v>63</v>
      </c>
      <c r="F25" s="18">
        <v>122</v>
      </c>
      <c r="H25" s="136" t="s">
        <v>183</v>
      </c>
      <c r="I25" s="3" t="s">
        <v>108</v>
      </c>
      <c r="J25" s="18">
        <v>117</v>
      </c>
      <c r="K25" s="18">
        <v>122</v>
      </c>
      <c r="L25" s="18">
        <v>142</v>
      </c>
      <c r="M25" s="18">
        <v>264</v>
      </c>
    </row>
    <row r="26" spans="1:13" ht="13.5" customHeight="1">
      <c r="A26" s="136"/>
      <c r="B26" s="16" t="s">
        <v>189</v>
      </c>
      <c r="C26" s="19">
        <f>SUM(C8:C25)</f>
        <v>3523</v>
      </c>
      <c r="D26" s="19">
        <f>SUM(D8:D25)</f>
        <v>3697</v>
      </c>
      <c r="E26" s="19">
        <f>SUM(E8:E25)</f>
        <v>4091</v>
      </c>
      <c r="F26" s="19">
        <f>SUM(F8:F25)</f>
        <v>7788</v>
      </c>
      <c r="H26" s="136"/>
      <c r="I26" s="3" t="s">
        <v>60</v>
      </c>
      <c r="J26" s="18">
        <v>149</v>
      </c>
      <c r="K26" s="18">
        <v>167</v>
      </c>
      <c r="L26" s="18">
        <v>163</v>
      </c>
      <c r="M26" s="18">
        <v>330</v>
      </c>
    </row>
    <row r="27" spans="8:13" ht="13.5" customHeight="1">
      <c r="H27" s="136"/>
      <c r="I27" s="3" t="s">
        <v>63</v>
      </c>
      <c r="J27" s="18">
        <v>106</v>
      </c>
      <c r="K27" s="18">
        <v>111</v>
      </c>
      <c r="L27" s="18">
        <v>130</v>
      </c>
      <c r="M27" s="18">
        <v>241</v>
      </c>
    </row>
    <row r="28" spans="1:13" ht="13.5">
      <c r="A28" s="20" t="s">
        <v>174</v>
      </c>
      <c r="B28" s="43" t="s">
        <v>141</v>
      </c>
      <c r="C28" s="43" t="s">
        <v>3</v>
      </c>
      <c r="D28" s="43" t="s">
        <v>4</v>
      </c>
      <c r="E28" s="43" t="s">
        <v>5</v>
      </c>
      <c r="F28" s="43" t="s">
        <v>6</v>
      </c>
      <c r="H28" s="136"/>
      <c r="I28" s="3" t="s">
        <v>66</v>
      </c>
      <c r="J28" s="18">
        <v>121</v>
      </c>
      <c r="K28" s="18">
        <v>139</v>
      </c>
      <c r="L28" s="18">
        <v>152</v>
      </c>
      <c r="M28" s="18">
        <v>291</v>
      </c>
    </row>
    <row r="29" spans="1:13" ht="13.5">
      <c r="A29" s="140" t="s">
        <v>175</v>
      </c>
      <c r="B29" s="129" t="s">
        <v>8</v>
      </c>
      <c r="C29" s="132">
        <v>250</v>
      </c>
      <c r="D29" s="132">
        <v>226</v>
      </c>
      <c r="E29" s="132">
        <v>248</v>
      </c>
      <c r="F29" s="132">
        <v>474</v>
      </c>
      <c r="H29" s="136"/>
      <c r="I29" s="3" t="s">
        <v>69</v>
      </c>
      <c r="J29" s="18">
        <v>301</v>
      </c>
      <c r="K29" s="18">
        <v>333</v>
      </c>
      <c r="L29" s="18">
        <v>339</v>
      </c>
      <c r="M29" s="18">
        <v>672</v>
      </c>
    </row>
    <row r="30" spans="1:13" ht="13.5">
      <c r="A30" s="141"/>
      <c r="B30" s="131" t="s">
        <v>11</v>
      </c>
      <c r="C30" s="36">
        <v>238</v>
      </c>
      <c r="D30" s="36">
        <v>243</v>
      </c>
      <c r="E30" s="36">
        <v>255</v>
      </c>
      <c r="F30" s="36">
        <v>498</v>
      </c>
      <c r="H30" s="136"/>
      <c r="I30" s="3" t="s">
        <v>72</v>
      </c>
      <c r="J30" s="18">
        <v>115</v>
      </c>
      <c r="K30" s="18">
        <v>121</v>
      </c>
      <c r="L30" s="18">
        <v>126</v>
      </c>
      <c r="M30" s="18">
        <v>247</v>
      </c>
    </row>
    <row r="31" spans="1:13" ht="13.5">
      <c r="A31" s="141"/>
      <c r="B31" s="3" t="s">
        <v>14</v>
      </c>
      <c r="C31" s="36">
        <v>144</v>
      </c>
      <c r="D31" s="36">
        <v>126</v>
      </c>
      <c r="E31" s="36">
        <v>156</v>
      </c>
      <c r="F31" s="36">
        <v>282</v>
      </c>
      <c r="H31" s="136"/>
      <c r="I31" s="3" t="s">
        <v>311</v>
      </c>
      <c r="J31" s="18">
        <v>20</v>
      </c>
      <c r="K31" s="18">
        <v>2</v>
      </c>
      <c r="L31" s="18">
        <v>18</v>
      </c>
      <c r="M31" s="18">
        <v>20</v>
      </c>
    </row>
    <row r="32" spans="1:13" ht="13.5">
      <c r="A32" s="141"/>
      <c r="B32" s="3" t="s">
        <v>17</v>
      </c>
      <c r="C32" s="36">
        <v>145</v>
      </c>
      <c r="D32" s="36">
        <v>132</v>
      </c>
      <c r="E32" s="36">
        <v>158</v>
      </c>
      <c r="F32" s="36">
        <v>290</v>
      </c>
      <c r="H32" s="136"/>
      <c r="I32" s="16" t="s">
        <v>189</v>
      </c>
      <c r="J32" s="18">
        <f>SUM(J25:J31)</f>
        <v>929</v>
      </c>
      <c r="K32" s="18">
        <f>SUM(K25:K31)</f>
        <v>995</v>
      </c>
      <c r="L32" s="18">
        <f>SUM(L25:L31)</f>
        <v>1070</v>
      </c>
      <c r="M32" s="18">
        <f>SUM(M25:M31)</f>
        <v>2065</v>
      </c>
    </row>
    <row r="33" spans="1:13" ht="13.5" customHeight="1">
      <c r="A33" s="141"/>
      <c r="B33" s="3" t="s">
        <v>20</v>
      </c>
      <c r="C33" s="36">
        <v>236</v>
      </c>
      <c r="D33" s="36">
        <v>233</v>
      </c>
      <c r="E33" s="36">
        <v>261</v>
      </c>
      <c r="F33" s="36">
        <v>494</v>
      </c>
      <c r="H33" s="30"/>
      <c r="I33" s="27"/>
      <c r="J33" s="33"/>
      <c r="K33" s="33"/>
      <c r="L33" s="33"/>
      <c r="M33" s="33"/>
    </row>
    <row r="34" spans="1:13" ht="13.5">
      <c r="A34" s="141"/>
      <c r="B34" s="3" t="s">
        <v>23</v>
      </c>
      <c r="C34" s="36">
        <v>88</v>
      </c>
      <c r="D34" s="36">
        <v>79</v>
      </c>
      <c r="E34" s="36">
        <v>99</v>
      </c>
      <c r="F34" s="36">
        <v>178</v>
      </c>
      <c r="H34" s="20" t="s">
        <v>174</v>
      </c>
      <c r="I34" s="43" t="s">
        <v>141</v>
      </c>
      <c r="J34" s="43" t="s">
        <v>3</v>
      </c>
      <c r="K34" s="43" t="s">
        <v>4</v>
      </c>
      <c r="L34" s="43" t="s">
        <v>5</v>
      </c>
      <c r="M34" s="43" t="s">
        <v>6</v>
      </c>
    </row>
    <row r="35" spans="1:13" ht="13.5">
      <c r="A35" s="141"/>
      <c r="B35" s="3" t="s">
        <v>26</v>
      </c>
      <c r="C35" s="36">
        <v>220</v>
      </c>
      <c r="D35" s="36">
        <v>231</v>
      </c>
      <c r="E35" s="36">
        <v>247</v>
      </c>
      <c r="F35" s="36">
        <v>478</v>
      </c>
      <c r="H35" s="140" t="s">
        <v>184</v>
      </c>
      <c r="I35" s="14" t="s">
        <v>77</v>
      </c>
      <c r="J35" s="22">
        <v>252</v>
      </c>
      <c r="K35" s="22">
        <v>257</v>
      </c>
      <c r="L35" s="22">
        <v>286</v>
      </c>
      <c r="M35" s="22">
        <v>543</v>
      </c>
    </row>
    <row r="36" spans="1:13" ht="13.5">
      <c r="A36" s="141"/>
      <c r="B36" s="3" t="s">
        <v>29</v>
      </c>
      <c r="C36" s="36">
        <v>105</v>
      </c>
      <c r="D36" s="36">
        <v>117</v>
      </c>
      <c r="E36" s="36">
        <v>114</v>
      </c>
      <c r="F36" s="36">
        <v>231</v>
      </c>
      <c r="H36" s="141"/>
      <c r="I36" s="3" t="s">
        <v>80</v>
      </c>
      <c r="J36" s="18">
        <v>232</v>
      </c>
      <c r="K36" s="18">
        <v>239</v>
      </c>
      <c r="L36" s="18">
        <v>256</v>
      </c>
      <c r="M36" s="18">
        <v>495</v>
      </c>
    </row>
    <row r="37" spans="1:13" ht="13.5">
      <c r="A37" s="141"/>
      <c r="B37" s="3" t="s">
        <v>32</v>
      </c>
      <c r="C37" s="36">
        <v>180</v>
      </c>
      <c r="D37" s="36">
        <v>166</v>
      </c>
      <c r="E37" s="36">
        <v>171</v>
      </c>
      <c r="F37" s="36">
        <v>337</v>
      </c>
      <c r="H37" s="141"/>
      <c r="I37" s="3" t="s">
        <v>83</v>
      </c>
      <c r="J37" s="18">
        <v>97</v>
      </c>
      <c r="K37" s="18">
        <v>98</v>
      </c>
      <c r="L37" s="18">
        <v>112</v>
      </c>
      <c r="M37" s="18">
        <v>210</v>
      </c>
    </row>
    <row r="38" spans="1:13" ht="13.5">
      <c r="A38" s="141"/>
      <c r="B38" s="3" t="s">
        <v>35</v>
      </c>
      <c r="C38" s="36">
        <v>156</v>
      </c>
      <c r="D38" s="36">
        <v>129</v>
      </c>
      <c r="E38" s="36">
        <v>153</v>
      </c>
      <c r="F38" s="36">
        <v>282</v>
      </c>
      <c r="H38" s="141"/>
      <c r="I38" s="3" t="s">
        <v>86</v>
      </c>
      <c r="J38" s="18">
        <v>146</v>
      </c>
      <c r="K38" s="18">
        <v>162</v>
      </c>
      <c r="L38" s="18">
        <v>170</v>
      </c>
      <c r="M38" s="18">
        <v>332</v>
      </c>
    </row>
    <row r="39" spans="1:13" ht="13.5">
      <c r="A39" s="141"/>
      <c r="B39" s="3" t="s">
        <v>38</v>
      </c>
      <c r="C39" s="36">
        <v>163</v>
      </c>
      <c r="D39" s="36">
        <v>156</v>
      </c>
      <c r="E39" s="36">
        <v>162</v>
      </c>
      <c r="F39" s="36">
        <v>318</v>
      </c>
      <c r="H39" s="141"/>
      <c r="I39" s="3" t="s">
        <v>89</v>
      </c>
      <c r="J39" s="18">
        <v>84</v>
      </c>
      <c r="K39" s="18">
        <v>92</v>
      </c>
      <c r="L39" s="18">
        <v>103</v>
      </c>
      <c r="M39" s="18">
        <v>195</v>
      </c>
    </row>
    <row r="40" spans="1:13" ht="13.5">
      <c r="A40" s="141"/>
      <c r="B40" s="3" t="s">
        <v>41</v>
      </c>
      <c r="C40" s="36">
        <v>310</v>
      </c>
      <c r="D40" s="36">
        <v>303</v>
      </c>
      <c r="E40" s="36">
        <v>321</v>
      </c>
      <c r="F40" s="36">
        <v>624</v>
      </c>
      <c r="H40" s="141"/>
      <c r="I40" s="3" t="s">
        <v>91</v>
      </c>
      <c r="J40" s="18">
        <v>134</v>
      </c>
      <c r="K40" s="18">
        <v>157</v>
      </c>
      <c r="L40" s="18">
        <v>139</v>
      </c>
      <c r="M40" s="18">
        <v>296</v>
      </c>
    </row>
    <row r="41" spans="1:13" ht="13.5">
      <c r="A41" s="141"/>
      <c r="B41" s="3" t="s">
        <v>43</v>
      </c>
      <c r="C41" s="36">
        <v>229</v>
      </c>
      <c r="D41" s="36">
        <v>225</v>
      </c>
      <c r="E41" s="36">
        <v>226</v>
      </c>
      <c r="F41" s="36">
        <v>451</v>
      </c>
      <c r="H41" s="141"/>
      <c r="I41" s="3" t="s">
        <v>93</v>
      </c>
      <c r="J41" s="18">
        <v>127</v>
      </c>
      <c r="K41" s="18">
        <v>119</v>
      </c>
      <c r="L41" s="18">
        <v>146</v>
      </c>
      <c r="M41" s="18">
        <v>265</v>
      </c>
    </row>
    <row r="42" spans="1:13" ht="13.5">
      <c r="A42" s="141"/>
      <c r="B42" s="3" t="s">
        <v>45</v>
      </c>
      <c r="C42" s="36">
        <v>144</v>
      </c>
      <c r="D42" s="36">
        <v>121</v>
      </c>
      <c r="E42" s="36">
        <v>169</v>
      </c>
      <c r="F42" s="36">
        <v>290</v>
      </c>
      <c r="H42" s="141"/>
      <c r="I42" s="3" t="s">
        <v>95</v>
      </c>
      <c r="J42" s="18">
        <v>85</v>
      </c>
      <c r="K42" s="18">
        <v>88</v>
      </c>
      <c r="L42" s="18">
        <v>111</v>
      </c>
      <c r="M42" s="18">
        <v>199</v>
      </c>
    </row>
    <row r="43" spans="1:13" ht="13.5">
      <c r="A43" s="141"/>
      <c r="B43" s="3" t="s">
        <v>48</v>
      </c>
      <c r="C43" s="36">
        <v>166</v>
      </c>
      <c r="D43" s="36">
        <v>148</v>
      </c>
      <c r="E43" s="36">
        <v>171</v>
      </c>
      <c r="F43" s="36">
        <v>319</v>
      </c>
      <c r="H43" s="141"/>
      <c r="I43" s="3" t="s">
        <v>98</v>
      </c>
      <c r="J43" s="18">
        <v>151</v>
      </c>
      <c r="K43" s="18">
        <v>169</v>
      </c>
      <c r="L43" s="18">
        <v>185</v>
      </c>
      <c r="M43" s="18">
        <v>354</v>
      </c>
    </row>
    <row r="44" spans="1:13" ht="13.5">
      <c r="A44" s="141"/>
      <c r="B44" s="3" t="s">
        <v>50</v>
      </c>
      <c r="C44" s="36">
        <v>100</v>
      </c>
      <c r="D44" s="36">
        <v>91</v>
      </c>
      <c r="E44" s="36">
        <v>84</v>
      </c>
      <c r="F44" s="36">
        <v>175</v>
      </c>
      <c r="H44" s="141"/>
      <c r="I44" s="3" t="s">
        <v>101</v>
      </c>
      <c r="J44" s="18">
        <v>85</v>
      </c>
      <c r="K44" s="18">
        <v>110</v>
      </c>
      <c r="L44" s="18">
        <v>111</v>
      </c>
      <c r="M44" s="18">
        <v>221</v>
      </c>
    </row>
    <row r="45" spans="1:13" ht="13.5">
      <c r="A45" s="141"/>
      <c r="B45" s="3" t="s">
        <v>52</v>
      </c>
      <c r="C45" s="36">
        <v>127</v>
      </c>
      <c r="D45" s="36">
        <v>120</v>
      </c>
      <c r="E45" s="36">
        <v>156</v>
      </c>
      <c r="F45" s="36">
        <v>276</v>
      </c>
      <c r="H45" s="141"/>
      <c r="I45" s="3" t="s">
        <v>104</v>
      </c>
      <c r="J45" s="18">
        <v>288</v>
      </c>
      <c r="K45" s="18">
        <v>304</v>
      </c>
      <c r="L45" s="18">
        <v>320</v>
      </c>
      <c r="M45" s="18">
        <v>624</v>
      </c>
    </row>
    <row r="46" spans="1:13" ht="13.5">
      <c r="A46" s="141"/>
      <c r="B46" s="3" t="s">
        <v>54</v>
      </c>
      <c r="C46" s="36">
        <v>127</v>
      </c>
      <c r="D46" s="36">
        <v>126</v>
      </c>
      <c r="E46" s="36">
        <v>132</v>
      </c>
      <c r="F46" s="36">
        <v>258</v>
      </c>
      <c r="H46" s="141"/>
      <c r="I46" s="3" t="s">
        <v>107</v>
      </c>
      <c r="J46" s="18">
        <v>176</v>
      </c>
      <c r="K46" s="18">
        <v>162</v>
      </c>
      <c r="L46" s="18">
        <v>204</v>
      </c>
      <c r="M46" s="18">
        <v>366</v>
      </c>
    </row>
    <row r="47" spans="1:13" ht="13.5" customHeight="1">
      <c r="A47" s="142"/>
      <c r="B47" s="16" t="s">
        <v>189</v>
      </c>
      <c r="C47" s="36">
        <f>SUM(C29:C46)</f>
        <v>3128</v>
      </c>
      <c r="D47" s="36">
        <f>SUM(D29:D46)</f>
        <v>2972</v>
      </c>
      <c r="E47" s="36">
        <f>SUM(E29:E46)</f>
        <v>3283</v>
      </c>
      <c r="F47" s="36">
        <f>SUM(F29:F46)</f>
        <v>6255</v>
      </c>
      <c r="H47" s="141"/>
      <c r="I47" s="3" t="s">
        <v>109</v>
      </c>
      <c r="J47" s="18">
        <v>166</v>
      </c>
      <c r="K47" s="18">
        <v>165</v>
      </c>
      <c r="L47" s="18">
        <v>200</v>
      </c>
      <c r="M47" s="18">
        <v>365</v>
      </c>
    </row>
    <row r="48" spans="8:13" ht="13.5">
      <c r="H48" s="141"/>
      <c r="I48" s="3" t="s">
        <v>110</v>
      </c>
      <c r="J48" s="18">
        <v>384</v>
      </c>
      <c r="K48" s="18">
        <v>374</v>
      </c>
      <c r="L48" s="18">
        <v>454</v>
      </c>
      <c r="M48" s="18">
        <v>828</v>
      </c>
    </row>
    <row r="49" spans="1:13" ht="13.5">
      <c r="A49" s="20" t="s">
        <v>174</v>
      </c>
      <c r="B49" s="43" t="s">
        <v>141</v>
      </c>
      <c r="C49" s="43" t="s">
        <v>3</v>
      </c>
      <c r="D49" s="43" t="s">
        <v>4</v>
      </c>
      <c r="E49" s="43" t="s">
        <v>5</v>
      </c>
      <c r="F49" s="43" t="s">
        <v>6</v>
      </c>
      <c r="H49" s="142"/>
      <c r="I49" s="16" t="s">
        <v>189</v>
      </c>
      <c r="J49" s="18">
        <f>SUM(J35:J48)</f>
        <v>2407</v>
      </c>
      <c r="K49" s="18">
        <f>SUM(K35:K48)</f>
        <v>2496</v>
      </c>
      <c r="L49" s="18">
        <f>SUM(L35:L48)</f>
        <v>2797</v>
      </c>
      <c r="M49" s="18">
        <f>SUM(M35:M48)</f>
        <v>5293</v>
      </c>
    </row>
    <row r="50" spans="1:6" ht="13.5">
      <c r="A50" s="137" t="s">
        <v>178</v>
      </c>
      <c r="B50" s="3" t="s">
        <v>56</v>
      </c>
      <c r="C50" s="18">
        <v>51</v>
      </c>
      <c r="D50" s="18">
        <v>47</v>
      </c>
      <c r="E50" s="18">
        <v>54</v>
      </c>
      <c r="F50" s="18">
        <v>101</v>
      </c>
    </row>
    <row r="51" spans="1:13" ht="13.5">
      <c r="A51" s="138"/>
      <c r="B51" s="3" t="s">
        <v>9</v>
      </c>
      <c r="C51" s="18">
        <v>64</v>
      </c>
      <c r="D51" s="18">
        <v>54</v>
      </c>
      <c r="E51" s="18">
        <v>60</v>
      </c>
      <c r="F51" s="18">
        <v>114</v>
      </c>
      <c r="H51" s="20" t="s">
        <v>174</v>
      </c>
      <c r="I51" s="43" t="s">
        <v>141</v>
      </c>
      <c r="J51" s="43" t="s">
        <v>3</v>
      </c>
      <c r="K51" s="43" t="s">
        <v>4</v>
      </c>
      <c r="L51" s="43" t="s">
        <v>5</v>
      </c>
      <c r="M51" s="43" t="s">
        <v>6</v>
      </c>
    </row>
    <row r="52" spans="1:13" ht="13.5">
      <c r="A52" s="138"/>
      <c r="B52" s="3" t="s">
        <v>12</v>
      </c>
      <c r="C52" s="18">
        <v>124</v>
      </c>
      <c r="D52" s="18">
        <v>117</v>
      </c>
      <c r="E52" s="18">
        <v>132</v>
      </c>
      <c r="F52" s="18">
        <v>249</v>
      </c>
      <c r="H52" s="137" t="s">
        <v>185</v>
      </c>
      <c r="I52" s="3" t="s">
        <v>113</v>
      </c>
      <c r="J52" s="18">
        <v>337</v>
      </c>
      <c r="K52" s="18">
        <v>371</v>
      </c>
      <c r="L52" s="18">
        <v>403</v>
      </c>
      <c r="M52" s="18">
        <v>774</v>
      </c>
    </row>
    <row r="53" spans="1:13" ht="13.5">
      <c r="A53" s="138"/>
      <c r="B53" s="3" t="s">
        <v>15</v>
      </c>
      <c r="C53" s="18">
        <v>308</v>
      </c>
      <c r="D53" s="18">
        <v>333</v>
      </c>
      <c r="E53" s="18">
        <v>316</v>
      </c>
      <c r="F53" s="18">
        <v>649</v>
      </c>
      <c r="H53" s="138"/>
      <c r="I53" s="3" t="s">
        <v>114</v>
      </c>
      <c r="J53" s="18">
        <v>64</v>
      </c>
      <c r="K53" s="18">
        <v>70</v>
      </c>
      <c r="L53" s="18">
        <v>69</v>
      </c>
      <c r="M53" s="18">
        <v>139</v>
      </c>
    </row>
    <row r="54" spans="1:13" ht="13.5">
      <c r="A54" s="138"/>
      <c r="B54" s="3" t="s">
        <v>18</v>
      </c>
      <c r="C54" s="18">
        <v>189</v>
      </c>
      <c r="D54" s="18">
        <v>180</v>
      </c>
      <c r="E54" s="18">
        <v>204</v>
      </c>
      <c r="F54" s="18">
        <v>384</v>
      </c>
      <c r="H54" s="138"/>
      <c r="I54" s="3" t="s">
        <v>116</v>
      </c>
      <c r="J54" s="18">
        <v>91</v>
      </c>
      <c r="K54" s="18">
        <v>104</v>
      </c>
      <c r="L54" s="18">
        <v>106</v>
      </c>
      <c r="M54" s="18">
        <v>210</v>
      </c>
    </row>
    <row r="55" spans="1:13" ht="13.5">
      <c r="A55" s="138"/>
      <c r="B55" s="3" t="s">
        <v>21</v>
      </c>
      <c r="C55" s="18">
        <v>477</v>
      </c>
      <c r="D55" s="18">
        <v>468</v>
      </c>
      <c r="E55" s="18">
        <v>495</v>
      </c>
      <c r="F55" s="18">
        <v>963</v>
      </c>
      <c r="H55" s="138"/>
      <c r="I55" s="3" t="s">
        <v>118</v>
      </c>
      <c r="J55" s="18">
        <v>170</v>
      </c>
      <c r="K55" s="18">
        <v>175</v>
      </c>
      <c r="L55" s="18">
        <v>207</v>
      </c>
      <c r="M55" s="18">
        <v>382</v>
      </c>
    </row>
    <row r="56" spans="1:13" ht="13.5" customHeight="1">
      <c r="A56" s="138"/>
      <c r="B56" s="3" t="s">
        <v>24</v>
      </c>
      <c r="C56" s="18">
        <v>20</v>
      </c>
      <c r="D56" s="18">
        <v>29</v>
      </c>
      <c r="E56" s="18">
        <v>26</v>
      </c>
      <c r="F56" s="18">
        <v>55</v>
      </c>
      <c r="H56" s="138"/>
      <c r="I56" s="3" t="s">
        <v>120</v>
      </c>
      <c r="J56" s="18">
        <v>61</v>
      </c>
      <c r="K56" s="18">
        <v>56</v>
      </c>
      <c r="L56" s="18">
        <v>69</v>
      </c>
      <c r="M56" s="18">
        <v>125</v>
      </c>
    </row>
    <row r="57" spans="1:13" ht="13.5">
      <c r="A57" s="139"/>
      <c r="B57" s="16" t="s">
        <v>189</v>
      </c>
      <c r="C57" s="18">
        <f>SUM(C50:C56)</f>
        <v>1233</v>
      </c>
      <c r="D57" s="18">
        <f>SUM(D50:D56)</f>
        <v>1228</v>
      </c>
      <c r="E57" s="18">
        <f>SUM(E50:E56)</f>
        <v>1287</v>
      </c>
      <c r="F57" s="18">
        <f>SUM(F50:F56)</f>
        <v>2515</v>
      </c>
      <c r="H57" s="138"/>
      <c r="I57" s="3" t="s">
        <v>121</v>
      </c>
      <c r="J57" s="18">
        <v>117</v>
      </c>
      <c r="K57" s="18">
        <v>98</v>
      </c>
      <c r="L57" s="18">
        <v>120</v>
      </c>
      <c r="M57" s="18">
        <v>218</v>
      </c>
    </row>
    <row r="58" spans="1:13" ht="13.5" customHeight="1">
      <c r="A58" s="15"/>
      <c r="B58" s="6"/>
      <c r="C58" s="6"/>
      <c r="D58" s="6"/>
      <c r="E58" s="6"/>
      <c r="F58" s="6"/>
      <c r="H58" s="138"/>
      <c r="I58" s="3" t="s">
        <v>122</v>
      </c>
      <c r="J58" s="18">
        <v>349</v>
      </c>
      <c r="K58" s="18">
        <v>376</v>
      </c>
      <c r="L58" s="18">
        <v>447</v>
      </c>
      <c r="M58" s="18">
        <v>823</v>
      </c>
    </row>
    <row r="59" spans="1:13" ht="13.5" customHeight="1">
      <c r="A59" s="20" t="s">
        <v>174</v>
      </c>
      <c r="B59" s="43" t="s">
        <v>141</v>
      </c>
      <c r="C59" s="43" t="s">
        <v>3</v>
      </c>
      <c r="D59" s="43" t="s">
        <v>4</v>
      </c>
      <c r="E59" s="43" t="s">
        <v>5</v>
      </c>
      <c r="F59" s="43" t="s">
        <v>6</v>
      </c>
      <c r="H59" s="138"/>
      <c r="I59" s="3" t="s">
        <v>123</v>
      </c>
      <c r="J59" s="18">
        <v>215</v>
      </c>
      <c r="K59" s="18">
        <v>227</v>
      </c>
      <c r="L59" s="18">
        <v>232</v>
      </c>
      <c r="M59" s="18">
        <v>459</v>
      </c>
    </row>
    <row r="60" spans="1:13" ht="13.5">
      <c r="A60" s="140" t="s">
        <v>179</v>
      </c>
      <c r="B60" s="3" t="s">
        <v>27</v>
      </c>
      <c r="C60" s="34">
        <v>87</v>
      </c>
      <c r="D60" s="18">
        <v>74</v>
      </c>
      <c r="E60" s="18">
        <v>89</v>
      </c>
      <c r="F60" s="18">
        <v>163</v>
      </c>
      <c r="H60" s="138"/>
      <c r="I60" s="3" t="s">
        <v>124</v>
      </c>
      <c r="J60" s="18">
        <v>71</v>
      </c>
      <c r="K60" s="18">
        <v>73</v>
      </c>
      <c r="L60" s="18">
        <v>79</v>
      </c>
      <c r="M60" s="18">
        <v>152</v>
      </c>
    </row>
    <row r="61" spans="1:13" ht="13.5">
      <c r="A61" s="141"/>
      <c r="B61" s="3" t="s">
        <v>30</v>
      </c>
      <c r="C61" s="34">
        <v>64</v>
      </c>
      <c r="D61" s="18">
        <v>63</v>
      </c>
      <c r="E61" s="18">
        <v>68</v>
      </c>
      <c r="F61" s="18">
        <v>131</v>
      </c>
      <c r="H61" s="138"/>
      <c r="I61" s="3" t="s">
        <v>125</v>
      </c>
      <c r="J61" s="18">
        <v>70</v>
      </c>
      <c r="K61" s="18">
        <v>88</v>
      </c>
      <c r="L61" s="18">
        <v>85</v>
      </c>
      <c r="M61" s="18">
        <v>173</v>
      </c>
    </row>
    <row r="62" spans="1:13" ht="13.5">
      <c r="A62" s="141"/>
      <c r="B62" s="3" t="s">
        <v>33</v>
      </c>
      <c r="C62" s="34">
        <v>40</v>
      </c>
      <c r="D62" s="18">
        <v>37</v>
      </c>
      <c r="E62" s="18">
        <v>41</v>
      </c>
      <c r="F62" s="18">
        <v>78</v>
      </c>
      <c r="H62" s="139"/>
      <c r="I62" s="16" t="s">
        <v>189</v>
      </c>
      <c r="J62" s="18">
        <f>SUM(J52:J61)</f>
        <v>1545</v>
      </c>
      <c r="K62" s="18">
        <f>SUM(K52:K61)</f>
        <v>1638</v>
      </c>
      <c r="L62" s="18">
        <f>SUM(L52:L61)</f>
        <v>1817</v>
      </c>
      <c r="M62" s="18">
        <f>SUM(M52:M61)</f>
        <v>3455</v>
      </c>
    </row>
    <row r="63" spans="1:14" ht="13.5">
      <c r="A63" s="141"/>
      <c r="B63" s="3" t="s">
        <v>36</v>
      </c>
      <c r="C63" s="34">
        <v>22</v>
      </c>
      <c r="D63" s="18">
        <v>14</v>
      </c>
      <c r="E63" s="18">
        <v>21</v>
      </c>
      <c r="F63" s="18">
        <v>35</v>
      </c>
      <c r="N63" s="6"/>
    </row>
    <row r="64" spans="1:13" ht="13.5">
      <c r="A64" s="141"/>
      <c r="B64" s="3" t="s">
        <v>39</v>
      </c>
      <c r="C64" s="34">
        <v>22</v>
      </c>
      <c r="D64" s="18">
        <v>19</v>
      </c>
      <c r="E64" s="18">
        <v>17</v>
      </c>
      <c r="F64" s="18">
        <v>36</v>
      </c>
      <c r="H64" s="20" t="s">
        <v>174</v>
      </c>
      <c r="I64" s="43" t="s">
        <v>141</v>
      </c>
      <c r="J64" s="43" t="s">
        <v>3</v>
      </c>
      <c r="K64" s="43" t="s">
        <v>4</v>
      </c>
      <c r="L64" s="43" t="s">
        <v>5</v>
      </c>
      <c r="M64" s="43" t="s">
        <v>6</v>
      </c>
    </row>
    <row r="65" spans="1:13" ht="13.5">
      <c r="A65" s="141"/>
      <c r="B65" s="3" t="s">
        <v>159</v>
      </c>
      <c r="C65" s="34">
        <v>128</v>
      </c>
      <c r="D65" s="18">
        <v>126</v>
      </c>
      <c r="E65" s="18">
        <v>130</v>
      </c>
      <c r="F65" s="18">
        <v>256</v>
      </c>
      <c r="H65" s="137" t="s">
        <v>186</v>
      </c>
      <c r="I65" s="14" t="s">
        <v>126</v>
      </c>
      <c r="J65" s="22">
        <v>375</v>
      </c>
      <c r="K65" s="22">
        <v>396</v>
      </c>
      <c r="L65" s="22">
        <v>441</v>
      </c>
      <c r="M65" s="22">
        <v>837</v>
      </c>
    </row>
    <row r="66" spans="1:13" ht="13.5">
      <c r="A66" s="141"/>
      <c r="B66" s="3" t="s">
        <v>46</v>
      </c>
      <c r="C66" s="34">
        <v>259</v>
      </c>
      <c r="D66" s="18">
        <v>279</v>
      </c>
      <c r="E66" s="18">
        <v>311</v>
      </c>
      <c r="F66" s="18">
        <v>590</v>
      </c>
      <c r="H66" s="138"/>
      <c r="I66" s="3" t="s">
        <v>127</v>
      </c>
      <c r="J66" s="18">
        <v>130</v>
      </c>
      <c r="K66" s="18">
        <v>120</v>
      </c>
      <c r="L66" s="18">
        <v>132</v>
      </c>
      <c r="M66" s="18">
        <v>252</v>
      </c>
    </row>
    <row r="67" spans="1:13" ht="13.5">
      <c r="A67" s="141"/>
      <c r="B67" s="3" t="s">
        <v>308</v>
      </c>
      <c r="C67" s="34">
        <v>113</v>
      </c>
      <c r="D67" s="18">
        <v>92</v>
      </c>
      <c r="E67" s="18">
        <v>124</v>
      </c>
      <c r="F67" s="18">
        <v>216</v>
      </c>
      <c r="H67" s="138"/>
      <c r="I67" s="3" t="s">
        <v>128</v>
      </c>
      <c r="J67" s="18">
        <v>164</v>
      </c>
      <c r="K67" s="18">
        <v>150</v>
      </c>
      <c r="L67" s="18">
        <v>200</v>
      </c>
      <c r="M67" s="18">
        <v>350</v>
      </c>
    </row>
    <row r="68" spans="1:13" ht="13.5">
      <c r="A68" s="141"/>
      <c r="B68" s="3" t="s">
        <v>309</v>
      </c>
      <c r="C68" s="35">
        <v>34</v>
      </c>
      <c r="D68" s="36">
        <v>45</v>
      </c>
      <c r="E68" s="36">
        <v>43</v>
      </c>
      <c r="F68" s="36">
        <v>88</v>
      </c>
      <c r="H68" s="138"/>
      <c r="I68" s="3" t="s">
        <v>129</v>
      </c>
      <c r="J68" s="18">
        <v>152</v>
      </c>
      <c r="K68" s="18">
        <v>145</v>
      </c>
      <c r="L68" s="18">
        <v>165</v>
      </c>
      <c r="M68" s="18">
        <v>310</v>
      </c>
    </row>
    <row r="69" spans="1:13" ht="13.5">
      <c r="A69" s="141"/>
      <c r="B69" s="3" t="s">
        <v>310</v>
      </c>
      <c r="C69" s="35">
        <v>28</v>
      </c>
      <c r="D69" s="36">
        <v>10</v>
      </c>
      <c r="E69" s="36">
        <v>18</v>
      </c>
      <c r="F69" s="36">
        <v>28</v>
      </c>
      <c r="H69" s="138"/>
      <c r="I69" s="3" t="s">
        <v>130</v>
      </c>
      <c r="J69" s="18">
        <v>155</v>
      </c>
      <c r="K69" s="18">
        <v>173</v>
      </c>
      <c r="L69" s="18">
        <v>184</v>
      </c>
      <c r="M69" s="18">
        <v>357</v>
      </c>
    </row>
    <row r="70" spans="1:13" ht="13.5">
      <c r="A70" s="142"/>
      <c r="B70" s="16" t="s">
        <v>189</v>
      </c>
      <c r="C70" s="18">
        <f>SUM(C60:C69)</f>
        <v>797</v>
      </c>
      <c r="D70" s="18">
        <f>SUM(D60:D69)</f>
        <v>759</v>
      </c>
      <c r="E70" s="18">
        <f>SUM(E60:E69)</f>
        <v>862</v>
      </c>
      <c r="F70" s="18">
        <f>SUM(F60:F69)</f>
        <v>1621</v>
      </c>
      <c r="H70" s="138"/>
      <c r="I70" s="3" t="s">
        <v>131</v>
      </c>
      <c r="J70" s="18">
        <v>208</v>
      </c>
      <c r="K70" s="18">
        <v>207</v>
      </c>
      <c r="L70" s="18">
        <v>242</v>
      </c>
      <c r="M70" s="18">
        <v>449</v>
      </c>
    </row>
    <row r="71" spans="8:13" ht="13.5">
      <c r="H71" s="139"/>
      <c r="I71" s="16" t="s">
        <v>189</v>
      </c>
      <c r="J71" s="18">
        <f>SUM(J65:J70)</f>
        <v>1184</v>
      </c>
      <c r="K71" s="18">
        <f>SUM(K65:K70)</f>
        <v>1191</v>
      </c>
      <c r="L71" s="18">
        <f>SUM(L65:L70)</f>
        <v>1364</v>
      </c>
      <c r="M71" s="18">
        <f>SUM(M65:M70)</f>
        <v>2555</v>
      </c>
    </row>
    <row r="72" spans="1:6" ht="13.5" customHeight="1">
      <c r="A72" s="20" t="s">
        <v>174</v>
      </c>
      <c r="B72" s="43" t="s">
        <v>141</v>
      </c>
      <c r="C72" s="43" t="s">
        <v>3</v>
      </c>
      <c r="D72" s="43" t="s">
        <v>4</v>
      </c>
      <c r="E72" s="43" t="s">
        <v>5</v>
      </c>
      <c r="F72" s="43" t="s">
        <v>6</v>
      </c>
    </row>
    <row r="73" spans="1:13" ht="13.5">
      <c r="A73" s="140" t="s">
        <v>180</v>
      </c>
      <c r="B73" s="3" t="s">
        <v>53</v>
      </c>
      <c r="C73" s="21">
        <v>744</v>
      </c>
      <c r="D73" s="21">
        <v>776</v>
      </c>
      <c r="E73" s="21">
        <v>869</v>
      </c>
      <c r="F73" s="21">
        <v>1645</v>
      </c>
      <c r="H73" s="20" t="s">
        <v>174</v>
      </c>
      <c r="I73" s="43" t="s">
        <v>141</v>
      </c>
      <c r="J73" s="43" t="s">
        <v>3</v>
      </c>
      <c r="K73" s="43" t="s">
        <v>4</v>
      </c>
      <c r="L73" s="43" t="s">
        <v>5</v>
      </c>
      <c r="M73" s="43" t="s">
        <v>6</v>
      </c>
    </row>
    <row r="74" spans="1:13" ht="13.5">
      <c r="A74" s="141"/>
      <c r="B74" s="3" t="s">
        <v>55</v>
      </c>
      <c r="C74" s="21">
        <v>248</v>
      </c>
      <c r="D74" s="21">
        <v>205</v>
      </c>
      <c r="E74" s="21">
        <v>261</v>
      </c>
      <c r="F74" s="21">
        <v>466</v>
      </c>
      <c r="H74" s="137" t="s">
        <v>187</v>
      </c>
      <c r="I74" s="130" t="s">
        <v>132</v>
      </c>
      <c r="J74" s="36">
        <v>154</v>
      </c>
      <c r="K74" s="36">
        <v>146</v>
      </c>
      <c r="L74" s="36">
        <v>174</v>
      </c>
      <c r="M74" s="36">
        <v>320</v>
      </c>
    </row>
    <row r="75" spans="1:13" ht="13.5">
      <c r="A75" s="141"/>
      <c r="B75" s="3" t="s">
        <v>57</v>
      </c>
      <c r="C75" s="21">
        <v>303</v>
      </c>
      <c r="D75" s="21">
        <v>295</v>
      </c>
      <c r="E75" s="21">
        <v>392</v>
      </c>
      <c r="F75" s="21">
        <v>687</v>
      </c>
      <c r="H75" s="144"/>
      <c r="I75" s="130" t="s">
        <v>119</v>
      </c>
      <c r="J75" s="36">
        <v>353</v>
      </c>
      <c r="K75" s="36">
        <v>347</v>
      </c>
      <c r="L75" s="36">
        <v>402</v>
      </c>
      <c r="M75" s="36">
        <v>749</v>
      </c>
    </row>
    <row r="76" spans="1:13" ht="13.5" customHeight="1">
      <c r="A76" s="141"/>
      <c r="B76" s="3" t="s">
        <v>58</v>
      </c>
      <c r="C76" s="21">
        <v>352</v>
      </c>
      <c r="D76" s="21">
        <v>359</v>
      </c>
      <c r="E76" s="21">
        <v>381</v>
      </c>
      <c r="F76" s="21">
        <v>740</v>
      </c>
      <c r="H76" s="144"/>
      <c r="I76" s="130" t="s">
        <v>111</v>
      </c>
      <c r="J76" s="36">
        <v>243</v>
      </c>
      <c r="K76" s="36">
        <v>215</v>
      </c>
      <c r="L76" s="36">
        <v>258</v>
      </c>
      <c r="M76" s="36">
        <v>473</v>
      </c>
    </row>
    <row r="77" spans="1:13" ht="13.5">
      <c r="A77" s="141"/>
      <c r="B77" s="3" t="s">
        <v>61</v>
      </c>
      <c r="C77" s="21">
        <v>331</v>
      </c>
      <c r="D77" s="21">
        <v>340</v>
      </c>
      <c r="E77" s="21">
        <v>390</v>
      </c>
      <c r="F77" s="21">
        <v>730</v>
      </c>
      <c r="H77" s="144"/>
      <c r="I77" s="100" t="s">
        <v>112</v>
      </c>
      <c r="J77" s="36">
        <v>478</v>
      </c>
      <c r="K77" s="36">
        <v>366</v>
      </c>
      <c r="L77" s="36">
        <v>494</v>
      </c>
      <c r="M77" s="36">
        <v>860</v>
      </c>
    </row>
    <row r="78" spans="1:13" ht="13.5">
      <c r="A78" s="141"/>
      <c r="B78" s="3" t="s">
        <v>64</v>
      </c>
      <c r="C78" s="21">
        <v>632</v>
      </c>
      <c r="D78" s="21">
        <v>651</v>
      </c>
      <c r="E78" s="21">
        <v>718</v>
      </c>
      <c r="F78" s="21">
        <v>1369</v>
      </c>
      <c r="H78" s="144"/>
      <c r="I78" s="3" t="s">
        <v>115</v>
      </c>
      <c r="J78" s="36">
        <v>317</v>
      </c>
      <c r="K78" s="36">
        <v>324</v>
      </c>
      <c r="L78" s="36">
        <v>364</v>
      </c>
      <c r="M78" s="36">
        <v>688</v>
      </c>
    </row>
    <row r="79" spans="1:13" ht="13.5">
      <c r="A79" s="141"/>
      <c r="B79" s="3" t="s">
        <v>67</v>
      </c>
      <c r="C79" s="21">
        <v>62</v>
      </c>
      <c r="D79" s="21">
        <v>34</v>
      </c>
      <c r="E79" s="21">
        <v>49</v>
      </c>
      <c r="F79" s="21">
        <v>83</v>
      </c>
      <c r="H79" s="144"/>
      <c r="I79" s="3" t="s">
        <v>117</v>
      </c>
      <c r="J79" s="36">
        <v>64</v>
      </c>
      <c r="K79" s="36">
        <v>45</v>
      </c>
      <c r="L79" s="36">
        <v>55</v>
      </c>
      <c r="M79" s="36">
        <v>100</v>
      </c>
    </row>
    <row r="80" spans="1:13" ht="13.5">
      <c r="A80" s="141"/>
      <c r="B80" s="3" t="s">
        <v>70</v>
      </c>
      <c r="C80" s="21">
        <v>462</v>
      </c>
      <c r="D80" s="21">
        <v>588</v>
      </c>
      <c r="E80" s="21">
        <v>611</v>
      </c>
      <c r="F80" s="21">
        <v>1199</v>
      </c>
      <c r="H80" s="145"/>
      <c r="I80" s="16" t="s">
        <v>189</v>
      </c>
      <c r="J80" s="18">
        <f>SUM(J74:J79)</f>
        <v>1609</v>
      </c>
      <c r="K80" s="18">
        <f>SUM(K74:K79)</f>
        <v>1443</v>
      </c>
      <c r="L80" s="18">
        <f>SUM(L74:L79)</f>
        <v>1747</v>
      </c>
      <c r="M80" s="18">
        <f>SUM(M74:M79)</f>
        <v>3190</v>
      </c>
    </row>
    <row r="81" spans="1:6" ht="13.5">
      <c r="A81" s="141"/>
      <c r="B81" s="3" t="s">
        <v>73</v>
      </c>
      <c r="C81" s="21">
        <v>122</v>
      </c>
      <c r="D81" s="21">
        <v>123</v>
      </c>
      <c r="E81" s="21">
        <v>151</v>
      </c>
      <c r="F81" s="21">
        <v>274</v>
      </c>
    </row>
    <row r="82" spans="1:6" ht="13.5">
      <c r="A82" s="141"/>
      <c r="B82" s="3" t="s">
        <v>75</v>
      </c>
      <c r="C82" s="21">
        <v>201</v>
      </c>
      <c r="D82" s="21">
        <v>191</v>
      </c>
      <c r="E82" s="21">
        <v>233</v>
      </c>
      <c r="F82" s="21">
        <v>424</v>
      </c>
    </row>
    <row r="83" spans="1:13" ht="13.5">
      <c r="A83" s="141"/>
      <c r="B83" s="3" t="s">
        <v>78</v>
      </c>
      <c r="C83" s="21">
        <v>369</v>
      </c>
      <c r="D83" s="21">
        <v>409</v>
      </c>
      <c r="E83" s="21">
        <v>468</v>
      </c>
      <c r="F83" s="21">
        <v>877</v>
      </c>
      <c r="I83" s="3"/>
      <c r="J83" s="44" t="s">
        <v>3</v>
      </c>
      <c r="K83" s="44" t="s">
        <v>4</v>
      </c>
      <c r="L83" s="44" t="s">
        <v>5</v>
      </c>
      <c r="M83" s="44" t="s">
        <v>6</v>
      </c>
    </row>
    <row r="84" spans="1:13" ht="13.5">
      <c r="A84" s="141"/>
      <c r="B84" s="3" t="s">
        <v>84</v>
      </c>
      <c r="C84" s="21">
        <v>119</v>
      </c>
      <c r="D84" s="21">
        <v>174</v>
      </c>
      <c r="E84" s="21">
        <v>179</v>
      </c>
      <c r="F84" s="21">
        <v>353</v>
      </c>
      <c r="I84" s="29" t="s">
        <v>198</v>
      </c>
      <c r="J84" s="18">
        <f>SUM(C26,C47,C57,C70,C88,C101,J22,J32,J49,J62,J71,J80)</f>
        <v>24175</v>
      </c>
      <c r="K84" s="18">
        <f>SUM(D26,D47,D57,D70,D88,D101,K22,K32,K49,K62,K71,K80)</f>
        <v>24701</v>
      </c>
      <c r="L84" s="18">
        <f>SUM(E26,E47,E57,E70,E88,E101,L22,L32,L49,L62,L71,L80)</f>
        <v>27575</v>
      </c>
      <c r="M84" s="18">
        <f>SUM(F26,F47,F57,F70,F88,F101,M22,M32,M49,M62,M71,M80)</f>
        <v>52276</v>
      </c>
    </row>
    <row r="85" spans="1:6" ht="13.5">
      <c r="A85" s="141"/>
      <c r="B85" s="3" t="s">
        <v>87</v>
      </c>
      <c r="C85" s="21">
        <v>220</v>
      </c>
      <c r="D85" s="21">
        <v>318</v>
      </c>
      <c r="E85" s="21">
        <v>305</v>
      </c>
      <c r="F85" s="21">
        <v>623</v>
      </c>
    </row>
    <row r="86" spans="1:6" ht="13.5">
      <c r="A86" s="141"/>
      <c r="B86" s="3" t="s">
        <v>196</v>
      </c>
      <c r="C86" s="21">
        <v>134</v>
      </c>
      <c r="D86" s="21">
        <v>66</v>
      </c>
      <c r="E86" s="21">
        <v>68</v>
      </c>
      <c r="F86" s="21">
        <v>134</v>
      </c>
    </row>
    <row r="87" spans="1:6" ht="13.5">
      <c r="A87" s="141"/>
      <c r="B87" s="3" t="s">
        <v>197</v>
      </c>
      <c r="C87" s="21">
        <v>15</v>
      </c>
      <c r="D87" s="21">
        <v>2</v>
      </c>
      <c r="E87" s="21">
        <v>13</v>
      </c>
      <c r="F87" s="21">
        <v>15</v>
      </c>
    </row>
    <row r="88" spans="1:6" ht="13.5">
      <c r="A88" s="142"/>
      <c r="B88" s="16" t="s">
        <v>189</v>
      </c>
      <c r="C88" s="21">
        <f>SUM(C73:C87)</f>
        <v>4314</v>
      </c>
      <c r="D88" s="21">
        <f>SUM(D73:D87)</f>
        <v>4531</v>
      </c>
      <c r="E88" s="21">
        <f>SUM(E73:E87)</f>
        <v>5088</v>
      </c>
      <c r="F88" s="21">
        <f>SUM(F73:F87)</f>
        <v>9619</v>
      </c>
    </row>
    <row r="90" spans="1:6" ht="13.5">
      <c r="A90" s="20" t="s">
        <v>174</v>
      </c>
      <c r="B90" s="43" t="s">
        <v>141</v>
      </c>
      <c r="C90" s="43" t="s">
        <v>3</v>
      </c>
      <c r="D90" s="43" t="s">
        <v>4</v>
      </c>
      <c r="E90" s="43" t="s">
        <v>5</v>
      </c>
      <c r="F90" s="43" t="s">
        <v>6</v>
      </c>
    </row>
    <row r="91" spans="1:6" ht="13.5">
      <c r="A91" s="136" t="s">
        <v>181</v>
      </c>
      <c r="B91" s="3" t="s">
        <v>96</v>
      </c>
      <c r="C91" s="36">
        <v>171</v>
      </c>
      <c r="D91" s="36">
        <v>199</v>
      </c>
      <c r="E91" s="36">
        <v>208</v>
      </c>
      <c r="F91" s="36">
        <v>407</v>
      </c>
    </row>
    <row r="92" spans="1:6" ht="13.5" customHeight="1">
      <c r="A92" s="136"/>
      <c r="B92" s="3" t="s">
        <v>99</v>
      </c>
      <c r="C92" s="36">
        <v>213</v>
      </c>
      <c r="D92" s="36">
        <v>207</v>
      </c>
      <c r="E92" s="36">
        <v>246</v>
      </c>
      <c r="F92" s="36">
        <v>453</v>
      </c>
    </row>
    <row r="93" spans="1:6" ht="13.5">
      <c r="A93" s="136"/>
      <c r="B93" s="3" t="s">
        <v>102</v>
      </c>
      <c r="C93" s="36">
        <v>131</v>
      </c>
      <c r="D93" s="36">
        <v>150</v>
      </c>
      <c r="E93" s="36">
        <v>167</v>
      </c>
      <c r="F93" s="36">
        <v>317</v>
      </c>
    </row>
    <row r="94" spans="1:6" ht="13.5">
      <c r="A94" s="136"/>
      <c r="B94" s="3" t="s">
        <v>105</v>
      </c>
      <c r="C94" s="36">
        <v>140</v>
      </c>
      <c r="D94" s="36">
        <v>170</v>
      </c>
      <c r="E94" s="36">
        <v>206</v>
      </c>
      <c r="F94" s="36">
        <v>376</v>
      </c>
    </row>
    <row r="95" spans="1:6" ht="13.5">
      <c r="A95" s="136"/>
      <c r="B95" s="3" t="s">
        <v>142</v>
      </c>
      <c r="C95" s="36">
        <v>125</v>
      </c>
      <c r="D95" s="36">
        <v>155</v>
      </c>
      <c r="E95" s="36">
        <v>171</v>
      </c>
      <c r="F95" s="36">
        <v>326</v>
      </c>
    </row>
    <row r="96" spans="1:6" ht="13.5">
      <c r="A96" s="136"/>
      <c r="B96" s="3" t="s">
        <v>59</v>
      </c>
      <c r="C96" s="36">
        <v>122</v>
      </c>
      <c r="D96" s="36">
        <v>120</v>
      </c>
      <c r="E96" s="36">
        <v>134</v>
      </c>
      <c r="F96" s="36">
        <v>254</v>
      </c>
    </row>
    <row r="97" spans="1:6" ht="13.5" customHeight="1">
      <c r="A97" s="136"/>
      <c r="B97" s="3" t="s">
        <v>62</v>
      </c>
      <c r="C97" s="36">
        <v>369</v>
      </c>
      <c r="D97" s="36">
        <v>403</v>
      </c>
      <c r="E97" s="36">
        <v>410</v>
      </c>
      <c r="F97" s="36">
        <v>813</v>
      </c>
    </row>
    <row r="98" spans="1:6" ht="13.5">
      <c r="A98" s="136"/>
      <c r="B98" s="3" t="s">
        <v>65</v>
      </c>
      <c r="C98" s="36">
        <v>351</v>
      </c>
      <c r="D98" s="36">
        <v>320</v>
      </c>
      <c r="E98" s="36">
        <v>364</v>
      </c>
      <c r="F98" s="36">
        <v>684</v>
      </c>
    </row>
    <row r="99" spans="1:6" ht="13.5">
      <c r="A99" s="136"/>
      <c r="B99" s="3" t="s">
        <v>68</v>
      </c>
      <c r="C99" s="36">
        <v>231</v>
      </c>
      <c r="D99" s="36">
        <v>317</v>
      </c>
      <c r="E99" s="36">
        <v>357</v>
      </c>
      <c r="F99" s="36">
        <v>674</v>
      </c>
    </row>
    <row r="100" spans="1:6" ht="13.5">
      <c r="A100" s="136"/>
      <c r="B100" s="3" t="s">
        <v>144</v>
      </c>
      <c r="C100" s="36">
        <v>134</v>
      </c>
      <c r="D100" s="36">
        <v>172</v>
      </c>
      <c r="E100" s="36">
        <v>177</v>
      </c>
      <c r="F100" s="36">
        <v>349</v>
      </c>
    </row>
    <row r="101" spans="1:6" ht="13.5">
      <c r="A101" s="136"/>
      <c r="B101" s="16" t="s">
        <v>189</v>
      </c>
      <c r="C101" s="18">
        <f>SUM(C91:C100)</f>
        <v>1987</v>
      </c>
      <c r="D101" s="18">
        <f>SUM(D91:D100)</f>
        <v>2213</v>
      </c>
      <c r="E101" s="18">
        <f>SUM(E91:E100)</f>
        <v>2440</v>
      </c>
      <c r="F101" s="18">
        <f>SUM(F91:F100)</f>
        <v>4653</v>
      </c>
    </row>
    <row r="102" ht="13.5">
      <c r="A102" s="6"/>
    </row>
    <row r="114" ht="13.5" customHeight="1"/>
    <row r="134" ht="13.5" customHeight="1"/>
    <row r="142" spans="2:6" ht="13.5">
      <c r="B142" s="6"/>
      <c r="C142" s="6"/>
      <c r="D142" s="6"/>
      <c r="E142" s="6"/>
      <c r="F142" s="6"/>
    </row>
    <row r="143" ht="13.5" customHeight="1">
      <c r="A143" s="15"/>
    </row>
    <row r="167" ht="13.5" customHeight="1"/>
    <row r="179" ht="13.5" customHeight="1"/>
    <row r="187" ht="13.5" customHeight="1"/>
  </sheetData>
  <sheetProtection/>
  <mergeCells count="12">
    <mergeCell ref="H25:H32"/>
    <mergeCell ref="H35:H49"/>
    <mergeCell ref="A91:A101"/>
    <mergeCell ref="A50:A57"/>
    <mergeCell ref="A29:A47"/>
    <mergeCell ref="A60:A70"/>
    <mergeCell ref="H8:H22"/>
    <mergeCell ref="H52:H62"/>
    <mergeCell ref="H65:H71"/>
    <mergeCell ref="H74:H80"/>
    <mergeCell ref="A8:A26"/>
    <mergeCell ref="A73:A88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portrait" paperSize="8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0" width="7.625" style="0" customWidth="1"/>
    <col min="21" max="23" width="6.875" style="0" bestFit="1" customWidth="1"/>
  </cols>
  <sheetData>
    <row r="1" spans="1:10" ht="13.5">
      <c r="A1" t="s">
        <v>177</v>
      </c>
      <c r="F1" s="146" t="str">
        <f>'総人口・年齢階層別人口・地区別人口'!D1</f>
        <v>令和元年10月31日現在</v>
      </c>
      <c r="G1" s="147"/>
      <c r="H1" s="147"/>
      <c r="I1" s="147"/>
      <c r="J1" s="147"/>
    </row>
    <row r="3" spans="1:20" ht="15" customHeight="1">
      <c r="A3" s="37" t="s">
        <v>335</v>
      </c>
      <c r="B3" s="37" t="s">
        <v>4</v>
      </c>
      <c r="C3" s="37" t="s">
        <v>5</v>
      </c>
      <c r="D3" s="37" t="s">
        <v>6</v>
      </c>
      <c r="E3" s="37" t="s">
        <v>335</v>
      </c>
      <c r="F3" s="37" t="s">
        <v>4</v>
      </c>
      <c r="G3" s="37" t="s">
        <v>5</v>
      </c>
      <c r="H3" s="37" t="s">
        <v>6</v>
      </c>
      <c r="I3" s="37" t="s">
        <v>335</v>
      </c>
      <c r="J3" s="37" t="s">
        <v>4</v>
      </c>
      <c r="K3" s="37" t="s">
        <v>5</v>
      </c>
      <c r="L3" s="37" t="s">
        <v>6</v>
      </c>
      <c r="M3" s="37" t="s">
        <v>335</v>
      </c>
      <c r="N3" s="37" t="s">
        <v>4</v>
      </c>
      <c r="O3" s="37" t="s">
        <v>5</v>
      </c>
      <c r="P3" s="37" t="s">
        <v>6</v>
      </c>
      <c r="Q3" s="40" t="s">
        <v>335</v>
      </c>
      <c r="R3" s="37" t="s">
        <v>4</v>
      </c>
      <c r="S3" s="37" t="s">
        <v>5</v>
      </c>
      <c r="T3" s="37" t="s">
        <v>6</v>
      </c>
    </row>
    <row r="4" spans="1:20" ht="15" customHeight="1">
      <c r="A4" s="31">
        <v>0</v>
      </c>
      <c r="B4" s="3">
        <v>180</v>
      </c>
      <c r="C4" s="3">
        <v>166</v>
      </c>
      <c r="D4" s="3">
        <v>346</v>
      </c>
      <c r="E4" s="31">
        <v>25</v>
      </c>
      <c r="F4" s="3">
        <v>187</v>
      </c>
      <c r="G4" s="3">
        <v>167</v>
      </c>
      <c r="H4" s="3">
        <v>354</v>
      </c>
      <c r="I4" s="31">
        <v>50</v>
      </c>
      <c r="J4" s="3">
        <v>306</v>
      </c>
      <c r="K4" s="3">
        <v>285</v>
      </c>
      <c r="L4" s="3">
        <v>591</v>
      </c>
      <c r="M4" s="31">
        <v>75</v>
      </c>
      <c r="N4" s="3">
        <v>306</v>
      </c>
      <c r="O4" s="3">
        <v>398</v>
      </c>
      <c r="P4" s="3">
        <v>704</v>
      </c>
      <c r="Q4" s="31">
        <v>100</v>
      </c>
      <c r="R4" s="3">
        <v>1</v>
      </c>
      <c r="S4" s="3">
        <v>20</v>
      </c>
      <c r="T4" s="3">
        <v>21</v>
      </c>
    </row>
    <row r="5" spans="1:20" ht="15" customHeight="1">
      <c r="A5" s="31">
        <v>1</v>
      </c>
      <c r="B5" s="3">
        <v>203</v>
      </c>
      <c r="C5" s="3">
        <v>210</v>
      </c>
      <c r="D5" s="3">
        <v>413</v>
      </c>
      <c r="E5" s="31">
        <v>26</v>
      </c>
      <c r="F5" s="3">
        <v>188</v>
      </c>
      <c r="G5" s="3">
        <v>180</v>
      </c>
      <c r="H5" s="3">
        <v>368</v>
      </c>
      <c r="I5" s="31">
        <v>51</v>
      </c>
      <c r="J5" s="3">
        <v>273</v>
      </c>
      <c r="K5" s="3">
        <v>293</v>
      </c>
      <c r="L5" s="3">
        <v>566</v>
      </c>
      <c r="M5" s="31">
        <v>76</v>
      </c>
      <c r="N5" s="3">
        <v>293</v>
      </c>
      <c r="O5" s="3">
        <v>349</v>
      </c>
      <c r="P5" s="3">
        <v>642</v>
      </c>
      <c r="Q5" s="31">
        <v>101</v>
      </c>
      <c r="R5" s="3">
        <v>2</v>
      </c>
      <c r="S5" s="3">
        <v>17</v>
      </c>
      <c r="T5" s="3">
        <v>19</v>
      </c>
    </row>
    <row r="6" spans="1:20" ht="15" customHeight="1">
      <c r="A6" s="31">
        <v>2</v>
      </c>
      <c r="B6" s="3">
        <v>195</v>
      </c>
      <c r="C6" s="3">
        <v>214</v>
      </c>
      <c r="D6" s="3">
        <v>409</v>
      </c>
      <c r="E6" s="31">
        <v>27</v>
      </c>
      <c r="F6" s="3">
        <v>175</v>
      </c>
      <c r="G6" s="3">
        <v>181</v>
      </c>
      <c r="H6" s="3">
        <v>356</v>
      </c>
      <c r="I6" s="31">
        <v>52</v>
      </c>
      <c r="J6" s="3">
        <v>296</v>
      </c>
      <c r="K6" s="3">
        <v>313</v>
      </c>
      <c r="L6" s="3">
        <v>609</v>
      </c>
      <c r="M6" s="31">
        <v>77</v>
      </c>
      <c r="N6" s="3">
        <v>278</v>
      </c>
      <c r="O6" s="3">
        <v>369</v>
      </c>
      <c r="P6" s="3">
        <v>647</v>
      </c>
      <c r="Q6" s="31">
        <v>102</v>
      </c>
      <c r="R6" s="3">
        <v>2</v>
      </c>
      <c r="S6" s="3">
        <v>8</v>
      </c>
      <c r="T6" s="3">
        <v>10</v>
      </c>
    </row>
    <row r="7" spans="1:20" ht="15" customHeight="1">
      <c r="A7" s="31">
        <v>3</v>
      </c>
      <c r="B7" s="3">
        <v>218</v>
      </c>
      <c r="C7" s="3">
        <v>220</v>
      </c>
      <c r="D7" s="3">
        <v>438</v>
      </c>
      <c r="E7" s="31">
        <v>28</v>
      </c>
      <c r="F7" s="3">
        <v>188</v>
      </c>
      <c r="G7" s="3">
        <v>186</v>
      </c>
      <c r="H7" s="3">
        <v>374</v>
      </c>
      <c r="I7" s="31">
        <v>53</v>
      </c>
      <c r="J7" s="3">
        <v>218</v>
      </c>
      <c r="K7" s="3">
        <v>238</v>
      </c>
      <c r="L7" s="3">
        <v>456</v>
      </c>
      <c r="M7" s="31">
        <v>78</v>
      </c>
      <c r="N7" s="3">
        <v>295</v>
      </c>
      <c r="O7" s="3">
        <v>386</v>
      </c>
      <c r="P7" s="3">
        <v>681</v>
      </c>
      <c r="Q7" s="31">
        <v>103</v>
      </c>
      <c r="R7" s="3">
        <v>2</v>
      </c>
      <c r="S7" s="3">
        <v>4</v>
      </c>
      <c r="T7" s="3">
        <v>6</v>
      </c>
    </row>
    <row r="8" spans="1:20" ht="15" customHeight="1">
      <c r="A8" s="31">
        <v>4</v>
      </c>
      <c r="B8" s="3">
        <v>211</v>
      </c>
      <c r="C8" s="3">
        <v>205</v>
      </c>
      <c r="D8" s="3">
        <v>416</v>
      </c>
      <c r="E8" s="31">
        <v>29</v>
      </c>
      <c r="F8" s="3">
        <v>194</v>
      </c>
      <c r="G8" s="3">
        <v>187</v>
      </c>
      <c r="H8" s="3">
        <v>381</v>
      </c>
      <c r="I8" s="31">
        <v>54</v>
      </c>
      <c r="J8" s="3">
        <v>253</v>
      </c>
      <c r="K8" s="3">
        <v>301</v>
      </c>
      <c r="L8" s="3">
        <v>554</v>
      </c>
      <c r="M8" s="31">
        <v>79</v>
      </c>
      <c r="N8" s="3">
        <v>259</v>
      </c>
      <c r="O8" s="3">
        <v>352</v>
      </c>
      <c r="P8" s="3">
        <v>611</v>
      </c>
      <c r="Q8" s="31">
        <v>104</v>
      </c>
      <c r="R8" s="3">
        <v>0</v>
      </c>
      <c r="S8" s="3">
        <v>3</v>
      </c>
      <c r="T8" s="3">
        <v>3</v>
      </c>
    </row>
    <row r="9" spans="1:20" ht="15" customHeight="1">
      <c r="A9" s="31">
        <v>5</v>
      </c>
      <c r="B9" s="3">
        <v>223</v>
      </c>
      <c r="C9" s="3">
        <v>201</v>
      </c>
      <c r="D9" s="3">
        <v>424</v>
      </c>
      <c r="E9" s="31">
        <v>30</v>
      </c>
      <c r="F9" s="3">
        <v>213</v>
      </c>
      <c r="G9" s="3">
        <v>210</v>
      </c>
      <c r="H9" s="3">
        <v>423</v>
      </c>
      <c r="I9" s="31">
        <v>55</v>
      </c>
      <c r="J9" s="3">
        <v>254</v>
      </c>
      <c r="K9" s="3">
        <v>272</v>
      </c>
      <c r="L9" s="3">
        <v>526</v>
      </c>
      <c r="M9" s="31">
        <v>80</v>
      </c>
      <c r="N9" s="3">
        <v>240</v>
      </c>
      <c r="O9" s="3">
        <v>348</v>
      </c>
      <c r="P9" s="3">
        <v>588</v>
      </c>
      <c r="Q9" s="31">
        <v>105</v>
      </c>
      <c r="R9" s="3">
        <v>0</v>
      </c>
      <c r="S9" s="3">
        <v>2</v>
      </c>
      <c r="T9" s="3">
        <v>2</v>
      </c>
    </row>
    <row r="10" spans="1:20" ht="15" customHeight="1">
      <c r="A10" s="31">
        <v>6</v>
      </c>
      <c r="B10" s="3">
        <v>207</v>
      </c>
      <c r="C10" s="3">
        <v>225</v>
      </c>
      <c r="D10" s="3">
        <v>432</v>
      </c>
      <c r="E10" s="31">
        <v>31</v>
      </c>
      <c r="F10" s="3">
        <v>235</v>
      </c>
      <c r="G10" s="3">
        <v>245</v>
      </c>
      <c r="H10" s="3">
        <v>480</v>
      </c>
      <c r="I10" s="31">
        <v>56</v>
      </c>
      <c r="J10" s="3">
        <v>258</v>
      </c>
      <c r="K10" s="3">
        <v>301</v>
      </c>
      <c r="L10" s="3">
        <v>559</v>
      </c>
      <c r="M10" s="31">
        <v>81</v>
      </c>
      <c r="N10" s="3">
        <v>220</v>
      </c>
      <c r="O10" s="3">
        <v>342</v>
      </c>
      <c r="P10" s="3">
        <v>562</v>
      </c>
      <c r="Q10" s="31">
        <v>106</v>
      </c>
      <c r="R10" s="3">
        <v>0</v>
      </c>
      <c r="S10" s="3">
        <v>0</v>
      </c>
      <c r="T10" s="3">
        <v>0</v>
      </c>
    </row>
    <row r="11" spans="1:20" ht="15" customHeight="1">
      <c r="A11" s="31">
        <v>7</v>
      </c>
      <c r="B11" s="3">
        <v>222</v>
      </c>
      <c r="C11" s="3">
        <v>263</v>
      </c>
      <c r="D11" s="3">
        <v>485</v>
      </c>
      <c r="E11" s="31">
        <v>32</v>
      </c>
      <c r="F11" s="3">
        <v>256</v>
      </c>
      <c r="G11" s="3">
        <v>234</v>
      </c>
      <c r="H11" s="3">
        <v>490</v>
      </c>
      <c r="I11" s="31">
        <v>57</v>
      </c>
      <c r="J11" s="3">
        <v>284</v>
      </c>
      <c r="K11" s="3">
        <v>281</v>
      </c>
      <c r="L11" s="3">
        <v>565</v>
      </c>
      <c r="M11" s="31">
        <v>82</v>
      </c>
      <c r="N11" s="3">
        <v>241</v>
      </c>
      <c r="O11" s="3">
        <v>326</v>
      </c>
      <c r="P11" s="3">
        <v>567</v>
      </c>
      <c r="Q11" s="31">
        <v>107</v>
      </c>
      <c r="R11" s="3">
        <v>0</v>
      </c>
      <c r="S11" s="3">
        <v>0</v>
      </c>
      <c r="T11" s="3">
        <v>0</v>
      </c>
    </row>
    <row r="12" spans="1:20" ht="15" customHeight="1">
      <c r="A12" s="31">
        <v>8</v>
      </c>
      <c r="B12" s="3">
        <v>245</v>
      </c>
      <c r="C12" s="3">
        <v>215</v>
      </c>
      <c r="D12" s="3">
        <v>460</v>
      </c>
      <c r="E12" s="31">
        <v>33</v>
      </c>
      <c r="F12" s="3">
        <v>274</v>
      </c>
      <c r="G12" s="3">
        <v>237</v>
      </c>
      <c r="H12" s="3">
        <v>511</v>
      </c>
      <c r="I12" s="31">
        <v>58</v>
      </c>
      <c r="J12" s="3">
        <v>250</v>
      </c>
      <c r="K12" s="3">
        <v>340</v>
      </c>
      <c r="L12" s="3">
        <v>590</v>
      </c>
      <c r="M12" s="31">
        <v>83</v>
      </c>
      <c r="N12" s="3">
        <v>193</v>
      </c>
      <c r="O12" s="3">
        <v>338</v>
      </c>
      <c r="P12" s="3">
        <v>531</v>
      </c>
      <c r="Q12" s="31">
        <v>108</v>
      </c>
      <c r="R12" s="3">
        <v>0</v>
      </c>
      <c r="S12" s="3">
        <v>0</v>
      </c>
      <c r="T12" s="3">
        <v>0</v>
      </c>
    </row>
    <row r="13" spans="1:20" ht="15" customHeight="1">
      <c r="A13" s="31">
        <v>9</v>
      </c>
      <c r="B13" s="3">
        <v>227</v>
      </c>
      <c r="C13" s="3">
        <v>225</v>
      </c>
      <c r="D13" s="3">
        <v>452</v>
      </c>
      <c r="E13" s="31">
        <v>34</v>
      </c>
      <c r="F13" s="3">
        <v>255</v>
      </c>
      <c r="G13" s="3">
        <v>270</v>
      </c>
      <c r="H13" s="3">
        <v>525</v>
      </c>
      <c r="I13" s="31">
        <v>59</v>
      </c>
      <c r="J13" s="3">
        <v>307</v>
      </c>
      <c r="K13" s="3">
        <v>328</v>
      </c>
      <c r="L13" s="3">
        <v>635</v>
      </c>
      <c r="M13" s="31">
        <v>84</v>
      </c>
      <c r="N13" s="3">
        <v>183</v>
      </c>
      <c r="O13" s="3">
        <v>288</v>
      </c>
      <c r="P13" s="3">
        <v>471</v>
      </c>
      <c r="Q13" s="31">
        <v>109</v>
      </c>
      <c r="R13" s="3">
        <v>0</v>
      </c>
      <c r="S13" s="3">
        <v>0</v>
      </c>
      <c r="T13" s="3">
        <v>0</v>
      </c>
    </row>
    <row r="14" spans="1:20" ht="15" customHeight="1">
      <c r="A14" s="31">
        <v>10</v>
      </c>
      <c r="B14" s="3">
        <v>252</v>
      </c>
      <c r="C14" s="3">
        <v>201</v>
      </c>
      <c r="D14" s="3">
        <v>453</v>
      </c>
      <c r="E14" s="31">
        <v>35</v>
      </c>
      <c r="F14" s="3">
        <v>311</v>
      </c>
      <c r="G14" s="3">
        <v>282</v>
      </c>
      <c r="H14" s="3">
        <v>593</v>
      </c>
      <c r="I14" s="31">
        <v>60</v>
      </c>
      <c r="J14" s="3">
        <v>328</v>
      </c>
      <c r="K14" s="3">
        <v>349</v>
      </c>
      <c r="L14" s="3">
        <v>677</v>
      </c>
      <c r="M14" s="31">
        <v>85</v>
      </c>
      <c r="N14" s="3">
        <v>170</v>
      </c>
      <c r="O14" s="3">
        <v>245</v>
      </c>
      <c r="P14" s="3">
        <v>415</v>
      </c>
      <c r="Q14" s="31">
        <v>110</v>
      </c>
      <c r="R14" s="3">
        <v>0</v>
      </c>
      <c r="S14" s="3">
        <v>0</v>
      </c>
      <c r="T14" s="3">
        <v>0</v>
      </c>
    </row>
    <row r="15" spans="1:20" ht="15" customHeight="1">
      <c r="A15" s="31">
        <v>11</v>
      </c>
      <c r="B15" s="3">
        <v>226</v>
      </c>
      <c r="C15" s="3">
        <v>235</v>
      </c>
      <c r="D15" s="3">
        <v>461</v>
      </c>
      <c r="E15" s="31">
        <v>36</v>
      </c>
      <c r="F15" s="3">
        <v>281</v>
      </c>
      <c r="G15" s="3">
        <v>298</v>
      </c>
      <c r="H15" s="3">
        <v>579</v>
      </c>
      <c r="I15" s="31">
        <v>61</v>
      </c>
      <c r="J15" s="3">
        <v>324</v>
      </c>
      <c r="K15" s="3">
        <v>358</v>
      </c>
      <c r="L15" s="3">
        <v>682</v>
      </c>
      <c r="M15" s="31">
        <v>86</v>
      </c>
      <c r="N15" s="3">
        <v>124</v>
      </c>
      <c r="O15" s="3">
        <v>294</v>
      </c>
      <c r="P15" s="3">
        <v>418</v>
      </c>
      <c r="Q15" s="31">
        <v>111</v>
      </c>
      <c r="R15" s="3">
        <v>0</v>
      </c>
      <c r="S15" s="3">
        <v>0</v>
      </c>
      <c r="T15" s="3">
        <v>0</v>
      </c>
    </row>
    <row r="16" spans="1:20" ht="15" customHeight="1">
      <c r="A16" s="31">
        <v>12</v>
      </c>
      <c r="B16" s="3">
        <v>282</v>
      </c>
      <c r="C16" s="3">
        <v>197</v>
      </c>
      <c r="D16" s="3">
        <v>479</v>
      </c>
      <c r="E16" s="31">
        <v>37</v>
      </c>
      <c r="F16" s="3">
        <v>315</v>
      </c>
      <c r="G16" s="3">
        <v>276</v>
      </c>
      <c r="H16" s="3">
        <v>591</v>
      </c>
      <c r="I16" s="31">
        <v>62</v>
      </c>
      <c r="J16" s="3">
        <v>301</v>
      </c>
      <c r="K16" s="3">
        <v>372</v>
      </c>
      <c r="L16" s="3">
        <v>673</v>
      </c>
      <c r="M16" s="31">
        <v>87</v>
      </c>
      <c r="N16" s="3">
        <v>141</v>
      </c>
      <c r="O16" s="3">
        <v>259</v>
      </c>
      <c r="P16" s="3">
        <v>400</v>
      </c>
      <c r="Q16" s="31">
        <v>112</v>
      </c>
      <c r="R16" s="3">
        <v>0</v>
      </c>
      <c r="S16" s="3">
        <v>0</v>
      </c>
      <c r="T16" s="3">
        <v>0</v>
      </c>
    </row>
    <row r="17" spans="1:20" ht="15" customHeight="1">
      <c r="A17" s="31">
        <v>13</v>
      </c>
      <c r="B17" s="3">
        <v>246</v>
      </c>
      <c r="C17" s="3">
        <v>234</v>
      </c>
      <c r="D17" s="3">
        <v>480</v>
      </c>
      <c r="E17" s="31">
        <v>38</v>
      </c>
      <c r="F17" s="3">
        <v>299</v>
      </c>
      <c r="G17" s="3">
        <v>293</v>
      </c>
      <c r="H17" s="3">
        <v>592</v>
      </c>
      <c r="I17" s="31">
        <v>63</v>
      </c>
      <c r="J17" s="3">
        <v>361</v>
      </c>
      <c r="K17" s="3">
        <v>382</v>
      </c>
      <c r="L17" s="3">
        <v>743</v>
      </c>
      <c r="M17" s="31">
        <v>88</v>
      </c>
      <c r="N17" s="3">
        <v>104</v>
      </c>
      <c r="O17" s="3">
        <v>235</v>
      </c>
      <c r="P17" s="3">
        <v>339</v>
      </c>
      <c r="Q17" s="31">
        <v>113</v>
      </c>
      <c r="R17" s="3">
        <v>0</v>
      </c>
      <c r="S17" s="3">
        <v>0</v>
      </c>
      <c r="T17" s="3">
        <v>0</v>
      </c>
    </row>
    <row r="18" spans="1:20" ht="15" customHeight="1">
      <c r="A18" s="31">
        <v>14</v>
      </c>
      <c r="B18" s="3">
        <v>236</v>
      </c>
      <c r="C18" s="3">
        <v>221</v>
      </c>
      <c r="D18" s="3">
        <v>457</v>
      </c>
      <c r="E18" s="31">
        <v>39</v>
      </c>
      <c r="F18" s="3">
        <v>331</v>
      </c>
      <c r="G18" s="3">
        <v>304</v>
      </c>
      <c r="H18" s="3">
        <v>635</v>
      </c>
      <c r="I18" s="31">
        <v>64</v>
      </c>
      <c r="J18" s="3">
        <v>382</v>
      </c>
      <c r="K18" s="3">
        <v>390</v>
      </c>
      <c r="L18" s="3">
        <v>772</v>
      </c>
      <c r="M18" s="31">
        <v>89</v>
      </c>
      <c r="N18" s="3">
        <v>81</v>
      </c>
      <c r="O18" s="3">
        <v>185</v>
      </c>
      <c r="P18" s="3">
        <v>266</v>
      </c>
      <c r="Q18" s="31">
        <v>114</v>
      </c>
      <c r="R18" s="3">
        <v>0</v>
      </c>
      <c r="S18" s="3">
        <v>0</v>
      </c>
      <c r="T18" s="3">
        <v>0</v>
      </c>
    </row>
    <row r="19" spans="1:24" ht="15" customHeight="1">
      <c r="A19" s="31">
        <v>15</v>
      </c>
      <c r="B19" s="3">
        <v>252</v>
      </c>
      <c r="C19" s="3">
        <v>217</v>
      </c>
      <c r="D19" s="3">
        <v>469</v>
      </c>
      <c r="E19" s="31">
        <v>40</v>
      </c>
      <c r="F19" s="3">
        <v>314</v>
      </c>
      <c r="G19" s="3">
        <v>312</v>
      </c>
      <c r="H19" s="3">
        <v>626</v>
      </c>
      <c r="I19" s="31">
        <v>65</v>
      </c>
      <c r="J19" s="3">
        <v>345</v>
      </c>
      <c r="K19" s="3">
        <v>438</v>
      </c>
      <c r="L19" s="3">
        <v>783</v>
      </c>
      <c r="M19" s="31">
        <v>90</v>
      </c>
      <c r="N19" s="3">
        <v>89</v>
      </c>
      <c r="O19" s="3">
        <v>205</v>
      </c>
      <c r="P19" s="3">
        <v>294</v>
      </c>
      <c r="Q19" s="31">
        <v>115</v>
      </c>
      <c r="R19" s="3">
        <v>0</v>
      </c>
      <c r="S19" s="3">
        <v>0</v>
      </c>
      <c r="T19" s="3">
        <v>0</v>
      </c>
      <c r="V19" s="13"/>
      <c r="W19" s="13"/>
      <c r="X19" s="13"/>
    </row>
    <row r="20" spans="1:24" ht="15" customHeight="1">
      <c r="A20" s="31">
        <v>16</v>
      </c>
      <c r="B20" s="3">
        <v>264</v>
      </c>
      <c r="C20" s="3">
        <v>231</v>
      </c>
      <c r="D20" s="3">
        <v>495</v>
      </c>
      <c r="E20" s="31">
        <v>41</v>
      </c>
      <c r="F20" s="3">
        <v>366</v>
      </c>
      <c r="G20" s="3">
        <v>312</v>
      </c>
      <c r="H20" s="3">
        <v>678</v>
      </c>
      <c r="I20" s="31">
        <v>66</v>
      </c>
      <c r="J20" s="3">
        <v>453</v>
      </c>
      <c r="K20" s="3">
        <v>459</v>
      </c>
      <c r="L20" s="3">
        <v>912</v>
      </c>
      <c r="M20" s="31">
        <v>91</v>
      </c>
      <c r="N20" s="3">
        <v>60</v>
      </c>
      <c r="O20" s="3">
        <v>184</v>
      </c>
      <c r="P20" s="3">
        <v>244</v>
      </c>
      <c r="Q20" s="31">
        <v>116</v>
      </c>
      <c r="R20" s="3">
        <v>0</v>
      </c>
      <c r="S20" s="3">
        <v>0</v>
      </c>
      <c r="T20" s="3">
        <v>0</v>
      </c>
      <c r="U20" s="12"/>
      <c r="V20" s="11"/>
      <c r="W20" s="11"/>
      <c r="X20" s="11"/>
    </row>
    <row r="21" spans="1:20" ht="15" customHeight="1">
      <c r="A21" s="31">
        <v>17</v>
      </c>
      <c r="B21" s="3">
        <v>238</v>
      </c>
      <c r="C21" s="3">
        <v>249</v>
      </c>
      <c r="D21" s="3">
        <v>487</v>
      </c>
      <c r="E21" s="31">
        <v>42</v>
      </c>
      <c r="F21" s="3">
        <v>344</v>
      </c>
      <c r="G21" s="3">
        <v>325</v>
      </c>
      <c r="H21" s="3">
        <v>669</v>
      </c>
      <c r="I21" s="31">
        <v>67</v>
      </c>
      <c r="J21" s="3">
        <v>451</v>
      </c>
      <c r="K21" s="3">
        <v>514</v>
      </c>
      <c r="L21" s="3">
        <v>965</v>
      </c>
      <c r="M21" s="31">
        <v>92</v>
      </c>
      <c r="N21" s="3">
        <v>44</v>
      </c>
      <c r="O21" s="3">
        <v>158</v>
      </c>
      <c r="P21" s="3">
        <v>202</v>
      </c>
      <c r="Q21" s="31">
        <v>117</v>
      </c>
      <c r="R21" s="3">
        <v>0</v>
      </c>
      <c r="S21" s="3">
        <v>0</v>
      </c>
      <c r="T21" s="3">
        <v>0</v>
      </c>
    </row>
    <row r="22" spans="1:20" ht="15" customHeight="1">
      <c r="A22" s="31">
        <v>18</v>
      </c>
      <c r="B22" s="3">
        <v>230</v>
      </c>
      <c r="C22" s="3">
        <v>235</v>
      </c>
      <c r="D22" s="3">
        <v>465</v>
      </c>
      <c r="E22" s="31">
        <v>43</v>
      </c>
      <c r="F22" s="3">
        <v>351</v>
      </c>
      <c r="G22" s="3">
        <v>341</v>
      </c>
      <c r="H22" s="3">
        <v>692</v>
      </c>
      <c r="I22" s="31">
        <v>68</v>
      </c>
      <c r="J22" s="3">
        <v>471</v>
      </c>
      <c r="K22" s="3">
        <v>530</v>
      </c>
      <c r="L22" s="3">
        <v>1001</v>
      </c>
      <c r="M22" s="31">
        <v>93</v>
      </c>
      <c r="N22" s="3">
        <v>33</v>
      </c>
      <c r="O22" s="3">
        <v>153</v>
      </c>
      <c r="P22" s="3">
        <v>186</v>
      </c>
      <c r="Q22" s="31">
        <v>118</v>
      </c>
      <c r="R22" s="3">
        <v>0</v>
      </c>
      <c r="S22" s="3">
        <v>0</v>
      </c>
      <c r="T22" s="3">
        <v>0</v>
      </c>
    </row>
    <row r="23" spans="1:20" ht="15" customHeight="1">
      <c r="A23" s="31">
        <v>19</v>
      </c>
      <c r="B23" s="3">
        <v>218</v>
      </c>
      <c r="C23" s="3">
        <v>232</v>
      </c>
      <c r="D23" s="3">
        <v>450</v>
      </c>
      <c r="E23" s="31">
        <v>44</v>
      </c>
      <c r="F23" s="3">
        <v>336</v>
      </c>
      <c r="G23" s="3">
        <v>367</v>
      </c>
      <c r="H23" s="3">
        <v>703</v>
      </c>
      <c r="I23" s="31">
        <v>69</v>
      </c>
      <c r="J23" s="3">
        <v>507</v>
      </c>
      <c r="K23" s="3">
        <v>510</v>
      </c>
      <c r="L23" s="3">
        <v>1017</v>
      </c>
      <c r="M23" s="31">
        <v>94</v>
      </c>
      <c r="N23" s="3">
        <v>41</v>
      </c>
      <c r="O23" s="3">
        <v>122</v>
      </c>
      <c r="P23" s="3">
        <v>163</v>
      </c>
      <c r="Q23" s="32">
        <v>119</v>
      </c>
      <c r="R23" s="3">
        <v>0</v>
      </c>
      <c r="S23" s="3">
        <v>0</v>
      </c>
      <c r="T23" s="3">
        <v>0</v>
      </c>
    </row>
    <row r="24" spans="1:20" ht="15" customHeight="1">
      <c r="A24" s="31">
        <v>20</v>
      </c>
      <c r="B24" s="3">
        <v>226</v>
      </c>
      <c r="C24" s="3">
        <v>224</v>
      </c>
      <c r="D24" s="3">
        <v>450</v>
      </c>
      <c r="E24" s="31">
        <v>45</v>
      </c>
      <c r="F24" s="3">
        <v>305</v>
      </c>
      <c r="G24" s="3">
        <v>344</v>
      </c>
      <c r="H24" s="3">
        <v>649</v>
      </c>
      <c r="I24" s="31">
        <v>70</v>
      </c>
      <c r="J24" s="3">
        <v>509</v>
      </c>
      <c r="K24" s="3">
        <v>575</v>
      </c>
      <c r="L24" s="3">
        <v>1084</v>
      </c>
      <c r="M24" s="31">
        <v>95</v>
      </c>
      <c r="N24" s="3">
        <v>27</v>
      </c>
      <c r="O24" s="3">
        <v>91</v>
      </c>
      <c r="P24" s="3">
        <v>118</v>
      </c>
      <c r="Q24" s="32">
        <v>120</v>
      </c>
      <c r="R24" s="3">
        <v>0</v>
      </c>
      <c r="S24" s="3">
        <v>0</v>
      </c>
      <c r="T24" s="3">
        <v>0</v>
      </c>
    </row>
    <row r="25" spans="1:16" ht="15" customHeight="1">
      <c r="A25" s="31">
        <v>21</v>
      </c>
      <c r="B25" s="3">
        <v>203</v>
      </c>
      <c r="C25" s="3">
        <v>214</v>
      </c>
      <c r="D25" s="3">
        <v>417</v>
      </c>
      <c r="E25" s="31">
        <v>46</v>
      </c>
      <c r="F25" s="3">
        <v>349</v>
      </c>
      <c r="G25" s="3">
        <v>337</v>
      </c>
      <c r="H25" s="3">
        <v>686</v>
      </c>
      <c r="I25" s="31">
        <v>71</v>
      </c>
      <c r="J25" s="3">
        <v>508</v>
      </c>
      <c r="K25" s="3">
        <v>557</v>
      </c>
      <c r="L25" s="3">
        <v>1065</v>
      </c>
      <c r="M25" s="31">
        <v>96</v>
      </c>
      <c r="N25" s="3">
        <v>8</v>
      </c>
      <c r="O25" s="3">
        <v>83</v>
      </c>
      <c r="P25" s="3">
        <v>91</v>
      </c>
    </row>
    <row r="26" spans="1:16" ht="15" customHeight="1">
      <c r="A26" s="31">
        <v>22</v>
      </c>
      <c r="B26" s="3">
        <v>185</v>
      </c>
      <c r="C26" s="3">
        <v>180</v>
      </c>
      <c r="D26" s="3">
        <v>365</v>
      </c>
      <c r="E26" s="31">
        <v>47</v>
      </c>
      <c r="F26" s="3">
        <v>332</v>
      </c>
      <c r="G26" s="3">
        <v>318</v>
      </c>
      <c r="H26" s="3">
        <v>650</v>
      </c>
      <c r="I26" s="31">
        <v>72</v>
      </c>
      <c r="J26" s="3">
        <v>478</v>
      </c>
      <c r="K26" s="3">
        <v>495</v>
      </c>
      <c r="L26" s="3">
        <v>973</v>
      </c>
      <c r="M26" s="31">
        <v>97</v>
      </c>
      <c r="N26" s="3">
        <v>9</v>
      </c>
      <c r="O26" s="3">
        <v>56</v>
      </c>
      <c r="P26" s="3">
        <v>65</v>
      </c>
    </row>
    <row r="27" spans="1:16" ht="15" customHeight="1">
      <c r="A27" s="31">
        <v>23</v>
      </c>
      <c r="B27" s="3">
        <v>238</v>
      </c>
      <c r="C27" s="3">
        <v>203</v>
      </c>
      <c r="D27" s="3">
        <v>441</v>
      </c>
      <c r="E27" s="31">
        <v>48</v>
      </c>
      <c r="F27" s="3">
        <v>319</v>
      </c>
      <c r="G27" s="3">
        <v>284</v>
      </c>
      <c r="H27" s="3">
        <v>603</v>
      </c>
      <c r="I27" s="31">
        <v>73</v>
      </c>
      <c r="J27" s="3">
        <v>273</v>
      </c>
      <c r="K27" s="3">
        <v>316</v>
      </c>
      <c r="L27" s="3">
        <v>589</v>
      </c>
      <c r="M27" s="31">
        <v>98</v>
      </c>
      <c r="N27" s="3">
        <v>8</v>
      </c>
      <c r="O27" s="3">
        <v>35</v>
      </c>
      <c r="P27" s="3">
        <v>43</v>
      </c>
    </row>
    <row r="28" spans="1:16" ht="15" customHeight="1">
      <c r="A28" s="31">
        <v>24</v>
      </c>
      <c r="B28" s="3">
        <v>185</v>
      </c>
      <c r="C28" s="3">
        <v>180</v>
      </c>
      <c r="D28" s="3">
        <v>365</v>
      </c>
      <c r="E28" s="31">
        <v>49</v>
      </c>
      <c r="F28" s="3">
        <v>280</v>
      </c>
      <c r="G28" s="3">
        <v>304</v>
      </c>
      <c r="H28" s="3">
        <v>584</v>
      </c>
      <c r="I28" s="31">
        <v>74</v>
      </c>
      <c r="J28" s="3">
        <v>241</v>
      </c>
      <c r="K28" s="3">
        <v>294</v>
      </c>
      <c r="L28" s="3">
        <v>535</v>
      </c>
      <c r="M28" s="31">
        <v>99</v>
      </c>
      <c r="N28" s="3">
        <v>6</v>
      </c>
      <c r="O28" s="3">
        <v>38</v>
      </c>
      <c r="P28" s="3">
        <v>44</v>
      </c>
    </row>
    <row r="31" spans="14:18" ht="13.5">
      <c r="N31" s="3"/>
      <c r="O31" s="44" t="s">
        <v>3</v>
      </c>
      <c r="P31" s="44" t="s">
        <v>4</v>
      </c>
      <c r="Q31" s="44" t="s">
        <v>5</v>
      </c>
      <c r="R31" s="44" t="s">
        <v>6</v>
      </c>
    </row>
    <row r="32" spans="14:18" ht="13.5">
      <c r="N32" s="29" t="s">
        <v>143</v>
      </c>
      <c r="O32" s="18">
        <v>24175</v>
      </c>
      <c r="P32" s="18">
        <f>SUM(B4:B28,F4:F28,J4:J28,N4:N28,R4:R24)</f>
        <v>24701</v>
      </c>
      <c r="Q32" s="18">
        <f>SUM(C4:C28,G4:G28,K4:K28,O4:O28,S4:S24)</f>
        <v>27575</v>
      </c>
      <c r="R32" s="18">
        <f>SUM(D4:D28,H4:H28,L4:L28,P4:P28,T4:T24)</f>
        <v>52276</v>
      </c>
    </row>
  </sheetData>
  <sheetProtection/>
  <mergeCells count="1">
    <mergeCell ref="F1:J1"/>
  </mergeCells>
  <printOptions horizontalCentered="1" verticalCentered="1"/>
  <pageMargins left="0.1968503937007874" right="0.1968503937007874" top="0.984251968503937" bottom="0.984251968503937" header="0.5118110236220472" footer="0.5118110236220472"/>
  <pageSetup blackAndWhite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8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4.75390625" style="0" customWidth="1"/>
    <col min="2" max="2" width="10.00390625" style="0" customWidth="1"/>
    <col min="3" max="3" width="9.75390625" style="0" bestFit="1" customWidth="1"/>
    <col min="4" max="4" width="1.25" style="6" customWidth="1"/>
  </cols>
  <sheetData>
    <row r="1" spans="1:10" ht="13.5">
      <c r="A1" s="1" t="s">
        <v>226</v>
      </c>
      <c r="B1" s="1"/>
      <c r="C1" s="1"/>
      <c r="D1" s="10"/>
      <c r="E1" s="1"/>
      <c r="F1" s="1"/>
      <c r="G1" s="1"/>
      <c r="H1" s="157" t="str">
        <f>'総人口・年齢階層別人口・地区別人口'!D1</f>
        <v>令和元年10月31日現在</v>
      </c>
      <c r="I1" s="157"/>
      <c r="J1" s="157"/>
    </row>
    <row r="2" ht="14.25" thickBot="1"/>
    <row r="3" spans="1:10" ht="13.5">
      <c r="A3" s="153"/>
      <c r="B3" s="148" t="s">
        <v>224</v>
      </c>
      <c r="C3" s="149"/>
      <c r="E3" s="150" t="s">
        <v>225</v>
      </c>
      <c r="F3" s="151"/>
      <c r="G3" s="151"/>
      <c r="H3" s="151"/>
      <c r="I3" s="151"/>
      <c r="J3" s="152"/>
    </row>
    <row r="4" spans="1:10" ht="14.25" thickBot="1">
      <c r="A4" s="154"/>
      <c r="B4" s="81" t="s">
        <v>133</v>
      </c>
      <c r="C4" s="93" t="s">
        <v>200</v>
      </c>
      <c r="D4" s="82"/>
      <c r="E4" s="81" t="s">
        <v>0</v>
      </c>
      <c r="F4" s="94" t="s">
        <v>200</v>
      </c>
      <c r="G4" s="94" t="s">
        <v>1</v>
      </c>
      <c r="H4" s="93" t="s">
        <v>200</v>
      </c>
      <c r="I4" s="81" t="s">
        <v>2</v>
      </c>
      <c r="J4" s="93" t="s">
        <v>200</v>
      </c>
    </row>
    <row r="5" spans="1:10" ht="14.25" thickBot="1">
      <c r="A5" s="107" t="s">
        <v>340</v>
      </c>
      <c r="B5" s="95">
        <v>24175</v>
      </c>
      <c r="C5" s="80">
        <v>5</v>
      </c>
      <c r="D5" s="96"/>
      <c r="E5" s="97">
        <v>24701</v>
      </c>
      <c r="F5" s="72">
        <v>-6</v>
      </c>
      <c r="G5" s="98">
        <v>27575</v>
      </c>
      <c r="H5" s="80">
        <v>-40</v>
      </c>
      <c r="I5" s="97">
        <v>52276</v>
      </c>
      <c r="J5" s="80">
        <v>-46</v>
      </c>
    </row>
    <row r="6" ht="14.25" thickBot="1"/>
    <row r="7" spans="1:10" ht="14.25" thickBot="1">
      <c r="A7" s="60"/>
      <c r="B7" s="61" t="s">
        <v>133</v>
      </c>
      <c r="C7" s="63" t="s">
        <v>200</v>
      </c>
      <c r="D7" s="82"/>
      <c r="E7" s="68" t="s">
        <v>0</v>
      </c>
      <c r="F7" s="62" t="s">
        <v>200</v>
      </c>
      <c r="G7" s="62" t="s">
        <v>1</v>
      </c>
      <c r="H7" s="64" t="s">
        <v>200</v>
      </c>
      <c r="I7" s="68" t="s">
        <v>2</v>
      </c>
      <c r="J7" s="63" t="s">
        <v>200</v>
      </c>
    </row>
    <row r="8" spans="1:10" ht="13.5">
      <c r="A8" s="48" t="s">
        <v>201</v>
      </c>
      <c r="B8" s="49">
        <v>23814</v>
      </c>
      <c r="C8" s="79">
        <v>-6</v>
      </c>
      <c r="D8" s="84"/>
      <c r="E8" s="65">
        <v>26390</v>
      </c>
      <c r="F8" s="71">
        <v>-22</v>
      </c>
      <c r="G8" s="50">
        <v>29798</v>
      </c>
      <c r="H8" s="75">
        <v>-26</v>
      </c>
      <c r="I8" s="65">
        <v>56188</v>
      </c>
      <c r="J8" s="79">
        <v>-48</v>
      </c>
    </row>
    <row r="9" spans="1:10" ht="13.5">
      <c r="A9" s="51" t="s">
        <v>202</v>
      </c>
      <c r="B9" s="52">
        <v>23818</v>
      </c>
      <c r="C9" s="78">
        <f aca="true" t="shared" si="0" ref="C9:C55">SUM(B9-B8)</f>
        <v>4</v>
      </c>
      <c r="D9" s="84"/>
      <c r="E9" s="66">
        <v>26364</v>
      </c>
      <c r="F9" s="70">
        <f aca="true" t="shared" si="1" ref="F9:F55">SUM(E9-E8)</f>
        <v>-26</v>
      </c>
      <c r="G9" s="53">
        <v>29797</v>
      </c>
      <c r="H9" s="74">
        <f aca="true" t="shared" si="2" ref="H9:H55">SUM(G9-G8)</f>
        <v>-1</v>
      </c>
      <c r="I9" s="66">
        <v>56161</v>
      </c>
      <c r="J9" s="78">
        <f aca="true" t="shared" si="3" ref="J9:J55">SUM(I9-I8)</f>
        <v>-27</v>
      </c>
    </row>
    <row r="10" spans="1:10" ht="13.5">
      <c r="A10" s="51" t="s">
        <v>203</v>
      </c>
      <c r="B10" s="52">
        <v>23826</v>
      </c>
      <c r="C10" s="78">
        <f t="shared" si="0"/>
        <v>8</v>
      </c>
      <c r="D10" s="84"/>
      <c r="E10" s="66">
        <v>26229</v>
      </c>
      <c r="F10" s="70">
        <f t="shared" si="1"/>
        <v>-135</v>
      </c>
      <c r="G10" s="53">
        <v>29755</v>
      </c>
      <c r="H10" s="74">
        <f t="shared" si="2"/>
        <v>-42</v>
      </c>
      <c r="I10" s="66">
        <v>55984</v>
      </c>
      <c r="J10" s="78">
        <f t="shared" si="3"/>
        <v>-177</v>
      </c>
    </row>
    <row r="11" spans="1:10" ht="13.5">
      <c r="A11" s="51" t="s">
        <v>204</v>
      </c>
      <c r="B11" s="52">
        <v>23966</v>
      </c>
      <c r="C11" s="78">
        <f t="shared" si="0"/>
        <v>140</v>
      </c>
      <c r="D11" s="84"/>
      <c r="E11" s="66">
        <v>26344</v>
      </c>
      <c r="F11" s="70">
        <f t="shared" si="1"/>
        <v>115</v>
      </c>
      <c r="G11" s="53">
        <v>29800</v>
      </c>
      <c r="H11" s="74">
        <f t="shared" si="2"/>
        <v>45</v>
      </c>
      <c r="I11" s="66">
        <v>56144</v>
      </c>
      <c r="J11" s="78">
        <f t="shared" si="3"/>
        <v>160</v>
      </c>
    </row>
    <row r="12" spans="1:10" ht="13.5">
      <c r="A12" s="51" t="s">
        <v>205</v>
      </c>
      <c r="B12" s="52">
        <v>23952</v>
      </c>
      <c r="C12" s="78">
        <f t="shared" si="0"/>
        <v>-14</v>
      </c>
      <c r="D12" s="84"/>
      <c r="E12" s="66">
        <v>26313</v>
      </c>
      <c r="F12" s="70">
        <f t="shared" si="1"/>
        <v>-31</v>
      </c>
      <c r="G12" s="53">
        <v>29755</v>
      </c>
      <c r="H12" s="74">
        <f t="shared" si="2"/>
        <v>-45</v>
      </c>
      <c r="I12" s="66">
        <v>56068</v>
      </c>
      <c r="J12" s="78">
        <f t="shared" si="3"/>
        <v>-76</v>
      </c>
    </row>
    <row r="13" spans="1:10" ht="13.5">
      <c r="A13" s="51" t="s">
        <v>206</v>
      </c>
      <c r="B13" s="52">
        <v>23957</v>
      </c>
      <c r="C13" s="78">
        <f t="shared" si="0"/>
        <v>5</v>
      </c>
      <c r="D13" s="84"/>
      <c r="E13" s="66">
        <v>26310</v>
      </c>
      <c r="F13" s="70">
        <f t="shared" si="1"/>
        <v>-3</v>
      </c>
      <c r="G13" s="53">
        <v>29768</v>
      </c>
      <c r="H13" s="74">
        <f t="shared" si="2"/>
        <v>13</v>
      </c>
      <c r="I13" s="66">
        <v>56078</v>
      </c>
      <c r="J13" s="78">
        <f t="shared" si="3"/>
        <v>10</v>
      </c>
    </row>
    <row r="14" spans="1:10" ht="13.5">
      <c r="A14" s="51" t="s">
        <v>207</v>
      </c>
      <c r="B14" s="52">
        <v>23958</v>
      </c>
      <c r="C14" s="78">
        <f t="shared" si="0"/>
        <v>1</v>
      </c>
      <c r="D14" s="84"/>
      <c r="E14" s="66">
        <v>26311</v>
      </c>
      <c r="F14" s="70">
        <f t="shared" si="1"/>
        <v>1</v>
      </c>
      <c r="G14" s="53">
        <v>29751</v>
      </c>
      <c r="H14" s="74">
        <f t="shared" si="2"/>
        <v>-17</v>
      </c>
      <c r="I14" s="66">
        <v>56062</v>
      </c>
      <c r="J14" s="78">
        <f t="shared" si="3"/>
        <v>-16</v>
      </c>
    </row>
    <row r="15" spans="1:10" ht="13.5">
      <c r="A15" s="51" t="s">
        <v>208</v>
      </c>
      <c r="B15" s="52">
        <v>23962</v>
      </c>
      <c r="C15" s="78">
        <f t="shared" si="0"/>
        <v>4</v>
      </c>
      <c r="D15" s="84"/>
      <c r="E15" s="66">
        <v>26313</v>
      </c>
      <c r="F15" s="70">
        <f t="shared" si="1"/>
        <v>2</v>
      </c>
      <c r="G15" s="53">
        <v>29738</v>
      </c>
      <c r="H15" s="74">
        <f t="shared" si="2"/>
        <v>-13</v>
      </c>
      <c r="I15" s="66">
        <v>56051</v>
      </c>
      <c r="J15" s="78">
        <f t="shared" si="3"/>
        <v>-11</v>
      </c>
    </row>
    <row r="16" spans="1:10" ht="13.5">
      <c r="A16" s="51" t="s">
        <v>209</v>
      </c>
      <c r="B16" s="52">
        <v>23963</v>
      </c>
      <c r="C16" s="78">
        <f t="shared" si="0"/>
        <v>1</v>
      </c>
      <c r="D16" s="84"/>
      <c r="E16" s="66">
        <v>26308</v>
      </c>
      <c r="F16" s="70">
        <f t="shared" si="1"/>
        <v>-5</v>
      </c>
      <c r="G16" s="53">
        <v>29736</v>
      </c>
      <c r="H16" s="74">
        <f t="shared" si="2"/>
        <v>-2</v>
      </c>
      <c r="I16" s="66">
        <v>56044</v>
      </c>
      <c r="J16" s="78">
        <f t="shared" si="3"/>
        <v>-7</v>
      </c>
    </row>
    <row r="17" spans="1:10" ht="13.5">
      <c r="A17" s="51" t="s">
        <v>210</v>
      </c>
      <c r="B17" s="45">
        <v>23976</v>
      </c>
      <c r="C17" s="78">
        <f t="shared" si="0"/>
        <v>13</v>
      </c>
      <c r="D17" s="84"/>
      <c r="E17" s="47">
        <v>26288</v>
      </c>
      <c r="F17" s="70">
        <f t="shared" si="1"/>
        <v>-20</v>
      </c>
      <c r="G17" s="46">
        <v>29722</v>
      </c>
      <c r="H17" s="74">
        <f t="shared" si="2"/>
        <v>-14</v>
      </c>
      <c r="I17" s="47">
        <v>56010</v>
      </c>
      <c r="J17" s="78">
        <f t="shared" si="3"/>
        <v>-34</v>
      </c>
    </row>
    <row r="18" spans="1:10" ht="13.5">
      <c r="A18" s="51" t="s">
        <v>211</v>
      </c>
      <c r="B18" s="45">
        <v>24011</v>
      </c>
      <c r="C18" s="78">
        <f t="shared" si="0"/>
        <v>35</v>
      </c>
      <c r="D18" s="84"/>
      <c r="E18" s="47">
        <v>26302</v>
      </c>
      <c r="F18" s="70">
        <f t="shared" si="1"/>
        <v>14</v>
      </c>
      <c r="G18" s="46">
        <v>29742</v>
      </c>
      <c r="H18" s="74">
        <f t="shared" si="2"/>
        <v>20</v>
      </c>
      <c r="I18" s="47">
        <v>56044</v>
      </c>
      <c r="J18" s="78">
        <f t="shared" si="3"/>
        <v>34</v>
      </c>
    </row>
    <row r="19" spans="1:10" ht="14.25" thickBot="1">
      <c r="A19" s="54" t="s">
        <v>212</v>
      </c>
      <c r="B19" s="55">
        <v>24024</v>
      </c>
      <c r="C19" s="80">
        <f t="shared" si="0"/>
        <v>13</v>
      </c>
      <c r="D19" s="84"/>
      <c r="E19" s="55">
        <v>26333</v>
      </c>
      <c r="F19" s="72">
        <f t="shared" si="1"/>
        <v>31</v>
      </c>
      <c r="G19" s="56">
        <v>29737</v>
      </c>
      <c r="H19" s="76">
        <f t="shared" si="2"/>
        <v>-5</v>
      </c>
      <c r="I19" s="55">
        <v>56070</v>
      </c>
      <c r="J19" s="80">
        <f t="shared" si="3"/>
        <v>26</v>
      </c>
    </row>
    <row r="20" spans="1:10" ht="13.5">
      <c r="A20" s="48" t="s">
        <v>199</v>
      </c>
      <c r="B20" s="57">
        <v>24005</v>
      </c>
      <c r="C20" s="77">
        <f t="shared" si="0"/>
        <v>-19</v>
      </c>
      <c r="D20" s="84"/>
      <c r="E20" s="67">
        <v>26305</v>
      </c>
      <c r="F20" s="69">
        <f t="shared" si="1"/>
        <v>-28</v>
      </c>
      <c r="G20" s="58">
        <v>29690</v>
      </c>
      <c r="H20" s="73">
        <f t="shared" si="2"/>
        <v>-47</v>
      </c>
      <c r="I20" s="67">
        <v>55995</v>
      </c>
      <c r="J20" s="77">
        <f t="shared" si="3"/>
        <v>-75</v>
      </c>
    </row>
    <row r="21" spans="1:10" ht="13.5">
      <c r="A21" s="51" t="s">
        <v>213</v>
      </c>
      <c r="B21" s="52">
        <v>23955</v>
      </c>
      <c r="C21" s="77">
        <f t="shared" si="0"/>
        <v>-50</v>
      </c>
      <c r="D21" s="84"/>
      <c r="E21" s="66">
        <v>26239</v>
      </c>
      <c r="F21" s="69">
        <f t="shared" si="1"/>
        <v>-66</v>
      </c>
      <c r="G21" s="53">
        <v>29640</v>
      </c>
      <c r="H21" s="73">
        <f t="shared" si="2"/>
        <v>-50</v>
      </c>
      <c r="I21" s="66">
        <v>55879</v>
      </c>
      <c r="J21" s="77">
        <f t="shared" si="3"/>
        <v>-116</v>
      </c>
    </row>
    <row r="22" spans="1:10" ht="13.5">
      <c r="A22" s="51" t="s">
        <v>214</v>
      </c>
      <c r="B22" s="52">
        <v>23945</v>
      </c>
      <c r="C22" s="77">
        <f t="shared" si="0"/>
        <v>-10</v>
      </c>
      <c r="D22" s="84"/>
      <c r="E22" s="66">
        <v>26156</v>
      </c>
      <c r="F22" s="69">
        <f t="shared" si="1"/>
        <v>-83</v>
      </c>
      <c r="G22" s="53">
        <v>29561</v>
      </c>
      <c r="H22" s="73">
        <f t="shared" si="2"/>
        <v>-79</v>
      </c>
      <c r="I22" s="66">
        <v>55717</v>
      </c>
      <c r="J22" s="77">
        <f t="shared" si="3"/>
        <v>-162</v>
      </c>
    </row>
    <row r="23" spans="1:10" ht="13.5">
      <c r="A23" s="51" t="s">
        <v>215</v>
      </c>
      <c r="B23" s="52">
        <v>23993</v>
      </c>
      <c r="C23" s="77">
        <f t="shared" si="0"/>
        <v>48</v>
      </c>
      <c r="D23" s="84"/>
      <c r="E23" s="66">
        <v>26173</v>
      </c>
      <c r="F23" s="69">
        <f t="shared" si="1"/>
        <v>17</v>
      </c>
      <c r="G23" s="53">
        <v>29549</v>
      </c>
      <c r="H23" s="73">
        <f t="shared" si="2"/>
        <v>-12</v>
      </c>
      <c r="I23" s="66">
        <v>55722</v>
      </c>
      <c r="J23" s="77">
        <f t="shared" si="3"/>
        <v>5</v>
      </c>
    </row>
    <row r="24" spans="1:10" ht="13.5">
      <c r="A24" s="51" t="s">
        <v>216</v>
      </c>
      <c r="B24" s="52">
        <v>23989</v>
      </c>
      <c r="C24" s="77">
        <f t="shared" si="0"/>
        <v>-4</v>
      </c>
      <c r="D24" s="84"/>
      <c r="E24" s="66">
        <v>26157</v>
      </c>
      <c r="F24" s="69">
        <f t="shared" si="1"/>
        <v>-16</v>
      </c>
      <c r="G24" s="53">
        <v>29535</v>
      </c>
      <c r="H24" s="73">
        <f t="shared" si="2"/>
        <v>-14</v>
      </c>
      <c r="I24" s="66">
        <v>55692</v>
      </c>
      <c r="J24" s="77">
        <f t="shared" si="3"/>
        <v>-30</v>
      </c>
    </row>
    <row r="25" spans="1:10" ht="13.5">
      <c r="A25" s="51" t="s">
        <v>217</v>
      </c>
      <c r="B25" s="52">
        <v>23985</v>
      </c>
      <c r="C25" s="77">
        <f t="shared" si="0"/>
        <v>-4</v>
      </c>
      <c r="D25" s="84"/>
      <c r="E25" s="66">
        <v>26138</v>
      </c>
      <c r="F25" s="69">
        <f t="shared" si="1"/>
        <v>-19</v>
      </c>
      <c r="G25" s="53">
        <v>29530</v>
      </c>
      <c r="H25" s="73">
        <f t="shared" si="2"/>
        <v>-5</v>
      </c>
      <c r="I25" s="66">
        <v>55668</v>
      </c>
      <c r="J25" s="77">
        <f t="shared" si="3"/>
        <v>-24</v>
      </c>
    </row>
    <row r="26" spans="1:10" ht="13.5">
      <c r="A26" s="51" t="s">
        <v>218</v>
      </c>
      <c r="B26" s="52">
        <v>24078</v>
      </c>
      <c r="C26" s="77">
        <f t="shared" si="0"/>
        <v>93</v>
      </c>
      <c r="D26" s="84"/>
      <c r="E26" s="66">
        <v>26193</v>
      </c>
      <c r="F26" s="69">
        <f t="shared" si="1"/>
        <v>55</v>
      </c>
      <c r="G26" s="53">
        <v>29649</v>
      </c>
      <c r="H26" s="73">
        <f t="shared" si="2"/>
        <v>119</v>
      </c>
      <c r="I26" s="66">
        <v>55842</v>
      </c>
      <c r="J26" s="77">
        <f t="shared" si="3"/>
        <v>174</v>
      </c>
    </row>
    <row r="27" spans="1:10" ht="13.5">
      <c r="A27" s="51" t="s">
        <v>219</v>
      </c>
      <c r="B27" s="52">
        <v>24080</v>
      </c>
      <c r="C27" s="77">
        <f t="shared" si="0"/>
        <v>2</v>
      </c>
      <c r="D27" s="84"/>
      <c r="E27" s="66">
        <v>26165</v>
      </c>
      <c r="F27" s="69">
        <f t="shared" si="1"/>
        <v>-28</v>
      </c>
      <c r="G27" s="53">
        <v>29639</v>
      </c>
      <c r="H27" s="73">
        <f t="shared" si="2"/>
        <v>-10</v>
      </c>
      <c r="I27" s="66">
        <v>55804</v>
      </c>
      <c r="J27" s="77">
        <f t="shared" si="3"/>
        <v>-38</v>
      </c>
    </row>
    <row r="28" spans="1:10" ht="13.5">
      <c r="A28" s="51" t="s">
        <v>220</v>
      </c>
      <c r="B28" s="52">
        <v>24109</v>
      </c>
      <c r="C28" s="77">
        <f t="shared" si="0"/>
        <v>29</v>
      </c>
      <c r="D28" s="84"/>
      <c r="E28" s="66">
        <v>26172</v>
      </c>
      <c r="F28" s="69">
        <f t="shared" si="1"/>
        <v>7</v>
      </c>
      <c r="G28" s="53">
        <v>29638</v>
      </c>
      <c r="H28" s="73">
        <f t="shared" si="2"/>
        <v>-1</v>
      </c>
      <c r="I28" s="66">
        <v>55810</v>
      </c>
      <c r="J28" s="77">
        <f t="shared" si="3"/>
        <v>6</v>
      </c>
    </row>
    <row r="29" spans="1:10" ht="13.5">
      <c r="A29" s="51" t="s">
        <v>221</v>
      </c>
      <c r="B29" s="45">
        <v>24121</v>
      </c>
      <c r="C29" s="77">
        <f t="shared" si="0"/>
        <v>12</v>
      </c>
      <c r="D29" s="83"/>
      <c r="E29" s="47">
        <v>26173</v>
      </c>
      <c r="F29" s="69">
        <f t="shared" si="1"/>
        <v>1</v>
      </c>
      <c r="G29" s="46">
        <v>29641</v>
      </c>
      <c r="H29" s="73">
        <f t="shared" si="2"/>
        <v>3</v>
      </c>
      <c r="I29" s="47">
        <v>55814</v>
      </c>
      <c r="J29" s="77">
        <f t="shared" si="3"/>
        <v>4</v>
      </c>
    </row>
    <row r="30" spans="1:10" ht="13.5">
      <c r="A30" s="51" t="s">
        <v>222</v>
      </c>
      <c r="B30" s="45">
        <v>24126</v>
      </c>
      <c r="C30" s="77">
        <f t="shared" si="0"/>
        <v>5</v>
      </c>
      <c r="D30" s="83"/>
      <c r="E30" s="47">
        <v>26176</v>
      </c>
      <c r="F30" s="69">
        <f t="shared" si="1"/>
        <v>3</v>
      </c>
      <c r="G30" s="46">
        <v>29628</v>
      </c>
      <c r="H30" s="73">
        <f t="shared" si="2"/>
        <v>-13</v>
      </c>
      <c r="I30" s="47">
        <v>55804</v>
      </c>
      <c r="J30" s="77">
        <f t="shared" si="3"/>
        <v>-10</v>
      </c>
    </row>
    <row r="31" spans="1:10" ht="14.25" thickBot="1">
      <c r="A31" s="54" t="s">
        <v>223</v>
      </c>
      <c r="B31" s="59">
        <v>24110</v>
      </c>
      <c r="C31" s="80">
        <f t="shared" si="0"/>
        <v>-16</v>
      </c>
      <c r="D31" s="83"/>
      <c r="E31" s="55">
        <v>26173</v>
      </c>
      <c r="F31" s="72">
        <f t="shared" si="1"/>
        <v>-3</v>
      </c>
      <c r="G31" s="56">
        <v>29601</v>
      </c>
      <c r="H31" s="76">
        <f t="shared" si="2"/>
        <v>-27</v>
      </c>
      <c r="I31" s="55">
        <v>55774</v>
      </c>
      <c r="J31" s="80">
        <f t="shared" si="3"/>
        <v>-30</v>
      </c>
    </row>
    <row r="32" spans="1:10" ht="13.5">
      <c r="A32" s="48" t="s">
        <v>228</v>
      </c>
      <c r="B32" s="57">
        <v>24089</v>
      </c>
      <c r="C32" s="77">
        <f t="shared" si="0"/>
        <v>-21</v>
      </c>
      <c r="D32" s="84"/>
      <c r="E32" s="67">
        <v>26140</v>
      </c>
      <c r="F32" s="69">
        <f t="shared" si="1"/>
        <v>-33</v>
      </c>
      <c r="G32" s="58">
        <v>29566</v>
      </c>
      <c r="H32" s="73">
        <f t="shared" si="2"/>
        <v>-35</v>
      </c>
      <c r="I32" s="67">
        <v>55706</v>
      </c>
      <c r="J32" s="77">
        <f t="shared" si="3"/>
        <v>-68</v>
      </c>
    </row>
    <row r="33" spans="1:10" ht="13.5">
      <c r="A33" s="51" t="s">
        <v>229</v>
      </c>
      <c r="B33" s="52">
        <v>24052</v>
      </c>
      <c r="C33" s="77">
        <f t="shared" si="0"/>
        <v>-37</v>
      </c>
      <c r="D33" s="84"/>
      <c r="E33" s="66">
        <v>26101</v>
      </c>
      <c r="F33" s="69">
        <f t="shared" si="1"/>
        <v>-39</v>
      </c>
      <c r="G33" s="53">
        <v>29517</v>
      </c>
      <c r="H33" s="73">
        <f t="shared" si="2"/>
        <v>-49</v>
      </c>
      <c r="I33" s="66">
        <v>55618</v>
      </c>
      <c r="J33" s="77">
        <f t="shared" si="3"/>
        <v>-88</v>
      </c>
    </row>
    <row r="34" spans="1:10" ht="13.5">
      <c r="A34" s="51" t="s">
        <v>230</v>
      </c>
      <c r="B34" s="52">
        <v>24028</v>
      </c>
      <c r="C34" s="77">
        <f t="shared" si="0"/>
        <v>-24</v>
      </c>
      <c r="D34" s="84"/>
      <c r="E34" s="66">
        <v>26000</v>
      </c>
      <c r="F34" s="69">
        <f t="shared" si="1"/>
        <v>-101</v>
      </c>
      <c r="G34" s="53">
        <v>29381</v>
      </c>
      <c r="H34" s="73">
        <f t="shared" si="2"/>
        <v>-136</v>
      </c>
      <c r="I34" s="66">
        <v>55381</v>
      </c>
      <c r="J34" s="77">
        <f t="shared" si="3"/>
        <v>-237</v>
      </c>
    </row>
    <row r="35" spans="1:10" ht="13.5">
      <c r="A35" s="51" t="s">
        <v>231</v>
      </c>
      <c r="B35" s="52">
        <v>24141</v>
      </c>
      <c r="C35" s="77">
        <f t="shared" si="0"/>
        <v>113</v>
      </c>
      <c r="D35" s="84"/>
      <c r="E35" s="66">
        <v>26039</v>
      </c>
      <c r="F35" s="69">
        <f t="shared" si="1"/>
        <v>39</v>
      </c>
      <c r="G35" s="53">
        <v>29412</v>
      </c>
      <c r="H35" s="73">
        <f t="shared" si="2"/>
        <v>31</v>
      </c>
      <c r="I35" s="66">
        <v>55451</v>
      </c>
      <c r="J35" s="77">
        <f t="shared" si="3"/>
        <v>70</v>
      </c>
    </row>
    <row r="36" spans="1:10" ht="13.5">
      <c r="A36" s="51" t="s">
        <v>232</v>
      </c>
      <c r="B36" s="52">
        <v>24156</v>
      </c>
      <c r="C36" s="77">
        <f t="shared" si="0"/>
        <v>15</v>
      </c>
      <c r="D36" s="84"/>
      <c r="E36" s="66">
        <v>26030</v>
      </c>
      <c r="F36" s="69">
        <f t="shared" si="1"/>
        <v>-9</v>
      </c>
      <c r="G36" s="53">
        <v>29419</v>
      </c>
      <c r="H36" s="73">
        <f t="shared" si="2"/>
        <v>7</v>
      </c>
      <c r="I36" s="66">
        <v>55449</v>
      </c>
      <c r="J36" s="77">
        <f t="shared" si="3"/>
        <v>-2</v>
      </c>
    </row>
    <row r="37" spans="1:10" ht="13.5">
      <c r="A37" s="51" t="s">
        <v>233</v>
      </c>
      <c r="B37" s="52">
        <v>24145</v>
      </c>
      <c r="C37" s="77">
        <f t="shared" si="0"/>
        <v>-11</v>
      </c>
      <c r="D37" s="84"/>
      <c r="E37" s="66">
        <v>26017</v>
      </c>
      <c r="F37" s="69">
        <f t="shared" si="1"/>
        <v>-13</v>
      </c>
      <c r="G37" s="53">
        <v>29398</v>
      </c>
      <c r="H37" s="73">
        <f t="shared" si="2"/>
        <v>-21</v>
      </c>
      <c r="I37" s="66">
        <v>55415</v>
      </c>
      <c r="J37" s="77">
        <f t="shared" si="3"/>
        <v>-34</v>
      </c>
    </row>
    <row r="38" spans="1:10" ht="13.5">
      <c r="A38" s="51" t="s">
        <v>234</v>
      </c>
      <c r="B38" s="52">
        <v>24165</v>
      </c>
      <c r="C38" s="77">
        <f t="shared" si="0"/>
        <v>20</v>
      </c>
      <c r="D38" s="84"/>
      <c r="E38" s="66">
        <v>26021</v>
      </c>
      <c r="F38" s="69">
        <f t="shared" si="1"/>
        <v>4</v>
      </c>
      <c r="G38" s="53">
        <v>29404</v>
      </c>
      <c r="H38" s="73">
        <f t="shared" si="2"/>
        <v>6</v>
      </c>
      <c r="I38" s="66">
        <v>55425</v>
      </c>
      <c r="J38" s="77">
        <f t="shared" si="3"/>
        <v>10</v>
      </c>
    </row>
    <row r="39" spans="1:10" ht="13.5">
      <c r="A39" s="51" t="s">
        <v>235</v>
      </c>
      <c r="B39" s="52">
        <v>24149</v>
      </c>
      <c r="C39" s="77">
        <f t="shared" si="0"/>
        <v>-16</v>
      </c>
      <c r="D39" s="84"/>
      <c r="E39" s="66">
        <v>26009</v>
      </c>
      <c r="F39" s="69">
        <f t="shared" si="1"/>
        <v>-12</v>
      </c>
      <c r="G39" s="53">
        <v>29382</v>
      </c>
      <c r="H39" s="73">
        <f t="shared" si="2"/>
        <v>-22</v>
      </c>
      <c r="I39" s="66">
        <v>55391</v>
      </c>
      <c r="J39" s="77">
        <f t="shared" si="3"/>
        <v>-34</v>
      </c>
    </row>
    <row r="40" spans="1:10" ht="13.5">
      <c r="A40" s="51" t="s">
        <v>236</v>
      </c>
      <c r="B40" s="52">
        <v>24137</v>
      </c>
      <c r="C40" s="77">
        <f t="shared" si="0"/>
        <v>-12</v>
      </c>
      <c r="D40" s="84"/>
      <c r="E40" s="66">
        <v>25993</v>
      </c>
      <c r="F40" s="69">
        <f t="shared" si="1"/>
        <v>-16</v>
      </c>
      <c r="G40" s="53">
        <v>29342</v>
      </c>
      <c r="H40" s="73">
        <f t="shared" si="2"/>
        <v>-40</v>
      </c>
      <c r="I40" s="66">
        <v>55335</v>
      </c>
      <c r="J40" s="77">
        <f t="shared" si="3"/>
        <v>-56</v>
      </c>
    </row>
    <row r="41" spans="1:10" ht="13.5">
      <c r="A41" s="51" t="s">
        <v>237</v>
      </c>
      <c r="B41" s="45">
        <v>24141</v>
      </c>
      <c r="C41" s="77">
        <f t="shared" si="0"/>
        <v>4</v>
      </c>
      <c r="D41" s="83"/>
      <c r="E41" s="47">
        <v>25957</v>
      </c>
      <c r="F41" s="69">
        <f t="shared" si="1"/>
        <v>-36</v>
      </c>
      <c r="G41" s="46">
        <v>29314</v>
      </c>
      <c r="H41" s="73">
        <f t="shared" si="2"/>
        <v>-28</v>
      </c>
      <c r="I41" s="47">
        <v>55271</v>
      </c>
      <c r="J41" s="77">
        <f t="shared" si="3"/>
        <v>-64</v>
      </c>
    </row>
    <row r="42" spans="1:10" ht="13.5">
      <c r="A42" s="51" t="s">
        <v>238</v>
      </c>
      <c r="B42" s="45">
        <v>24137</v>
      </c>
      <c r="C42" s="77">
        <f t="shared" si="0"/>
        <v>-4</v>
      </c>
      <c r="D42" s="83"/>
      <c r="E42" s="47">
        <v>25950</v>
      </c>
      <c r="F42" s="69">
        <f t="shared" si="1"/>
        <v>-7</v>
      </c>
      <c r="G42" s="46">
        <v>29293</v>
      </c>
      <c r="H42" s="73">
        <f t="shared" si="2"/>
        <v>-21</v>
      </c>
      <c r="I42" s="47">
        <v>55243</v>
      </c>
      <c r="J42" s="77">
        <f t="shared" si="3"/>
        <v>-28</v>
      </c>
    </row>
    <row r="43" spans="1:10" ht="14.25" thickBot="1">
      <c r="A43" s="54" t="s">
        <v>239</v>
      </c>
      <c r="B43" s="59">
        <v>24135</v>
      </c>
      <c r="C43" s="80">
        <f t="shared" si="0"/>
        <v>-2</v>
      </c>
      <c r="D43" s="83"/>
      <c r="E43" s="55">
        <v>25954</v>
      </c>
      <c r="F43" s="72">
        <f t="shared" si="1"/>
        <v>4</v>
      </c>
      <c r="G43" s="56">
        <v>29303</v>
      </c>
      <c r="H43" s="76">
        <f t="shared" si="2"/>
        <v>10</v>
      </c>
      <c r="I43" s="55">
        <v>55257</v>
      </c>
      <c r="J43" s="80">
        <f t="shared" si="3"/>
        <v>14</v>
      </c>
    </row>
    <row r="44" spans="1:10" ht="13.5">
      <c r="A44" s="48" t="s">
        <v>242</v>
      </c>
      <c r="B44" s="57">
        <v>24103</v>
      </c>
      <c r="C44" s="77">
        <f t="shared" si="0"/>
        <v>-32</v>
      </c>
      <c r="D44" s="84"/>
      <c r="E44" s="67">
        <v>25911</v>
      </c>
      <c r="F44" s="69">
        <f t="shared" si="1"/>
        <v>-43</v>
      </c>
      <c r="G44" s="58">
        <v>29261</v>
      </c>
      <c r="H44" s="73">
        <f t="shared" si="2"/>
        <v>-42</v>
      </c>
      <c r="I44" s="67">
        <v>55172</v>
      </c>
      <c r="J44" s="77">
        <f t="shared" si="3"/>
        <v>-85</v>
      </c>
    </row>
    <row r="45" spans="1:10" ht="13.5" customHeight="1">
      <c r="A45" s="51" t="s">
        <v>243</v>
      </c>
      <c r="B45" s="52">
        <v>24094</v>
      </c>
      <c r="C45" s="77">
        <f t="shared" si="0"/>
        <v>-9</v>
      </c>
      <c r="D45" s="84"/>
      <c r="E45" s="66">
        <v>25898</v>
      </c>
      <c r="F45" s="69">
        <f t="shared" si="1"/>
        <v>-13</v>
      </c>
      <c r="G45" s="53">
        <v>29245</v>
      </c>
      <c r="H45" s="73">
        <f t="shared" si="2"/>
        <v>-16</v>
      </c>
      <c r="I45" s="66">
        <v>55143</v>
      </c>
      <c r="J45" s="77">
        <f t="shared" si="3"/>
        <v>-29</v>
      </c>
    </row>
    <row r="46" spans="1:10" ht="13.5">
      <c r="A46" s="51" t="s">
        <v>244</v>
      </c>
      <c r="B46" s="52">
        <v>24054</v>
      </c>
      <c r="C46" s="77">
        <f t="shared" si="0"/>
        <v>-40</v>
      </c>
      <c r="D46" s="84"/>
      <c r="E46" s="66">
        <v>25772</v>
      </c>
      <c r="F46" s="69">
        <f t="shared" si="1"/>
        <v>-126</v>
      </c>
      <c r="G46" s="53">
        <v>29117</v>
      </c>
      <c r="H46" s="73">
        <f t="shared" si="2"/>
        <v>-128</v>
      </c>
      <c r="I46" s="66">
        <v>54889</v>
      </c>
      <c r="J46" s="77">
        <f t="shared" si="3"/>
        <v>-254</v>
      </c>
    </row>
    <row r="47" spans="1:10" ht="13.5">
      <c r="A47" s="51" t="s">
        <v>245</v>
      </c>
      <c r="B47" s="52">
        <v>24154</v>
      </c>
      <c r="C47" s="77">
        <f t="shared" si="0"/>
        <v>100</v>
      </c>
      <c r="D47" s="84"/>
      <c r="E47" s="66">
        <v>25831</v>
      </c>
      <c r="F47" s="69">
        <f t="shared" si="1"/>
        <v>59</v>
      </c>
      <c r="G47" s="53">
        <v>29156</v>
      </c>
      <c r="H47" s="73">
        <f t="shared" si="2"/>
        <v>39</v>
      </c>
      <c r="I47" s="66">
        <v>54987</v>
      </c>
      <c r="J47" s="77">
        <f t="shared" si="3"/>
        <v>98</v>
      </c>
    </row>
    <row r="48" spans="1:10" ht="13.5">
      <c r="A48" s="51" t="s">
        <v>246</v>
      </c>
      <c r="B48" s="52">
        <v>24155</v>
      </c>
      <c r="C48" s="77">
        <f t="shared" si="0"/>
        <v>1</v>
      </c>
      <c r="D48" s="84"/>
      <c r="E48" s="66">
        <v>25837</v>
      </c>
      <c r="F48" s="69">
        <f t="shared" si="1"/>
        <v>6</v>
      </c>
      <c r="G48" s="53">
        <v>29156</v>
      </c>
      <c r="H48" s="73">
        <f t="shared" si="2"/>
        <v>0</v>
      </c>
      <c r="I48" s="66">
        <v>54993</v>
      </c>
      <c r="J48" s="77">
        <f t="shared" si="3"/>
        <v>6</v>
      </c>
    </row>
    <row r="49" spans="1:10" ht="13.5">
      <c r="A49" s="51" t="s">
        <v>247</v>
      </c>
      <c r="B49" s="52">
        <v>24154</v>
      </c>
      <c r="C49" s="77">
        <f t="shared" si="0"/>
        <v>-1</v>
      </c>
      <c r="D49" s="84"/>
      <c r="E49" s="66">
        <v>25839</v>
      </c>
      <c r="F49" s="69">
        <f t="shared" si="1"/>
        <v>2</v>
      </c>
      <c r="G49" s="53">
        <v>29139</v>
      </c>
      <c r="H49" s="73">
        <f t="shared" si="2"/>
        <v>-17</v>
      </c>
      <c r="I49" s="66">
        <v>54978</v>
      </c>
      <c r="J49" s="77">
        <f t="shared" si="3"/>
        <v>-15</v>
      </c>
    </row>
    <row r="50" spans="1:10" ht="13.5">
      <c r="A50" s="51" t="s">
        <v>248</v>
      </c>
      <c r="B50" s="52">
        <v>24173</v>
      </c>
      <c r="C50" s="77">
        <f t="shared" si="0"/>
        <v>19</v>
      </c>
      <c r="D50" s="84"/>
      <c r="E50" s="66">
        <v>25826</v>
      </c>
      <c r="F50" s="69">
        <f t="shared" si="1"/>
        <v>-13</v>
      </c>
      <c r="G50" s="53">
        <v>29118</v>
      </c>
      <c r="H50" s="73">
        <f t="shared" si="2"/>
        <v>-21</v>
      </c>
      <c r="I50" s="66">
        <v>54944</v>
      </c>
      <c r="J50" s="77">
        <f t="shared" si="3"/>
        <v>-34</v>
      </c>
    </row>
    <row r="51" spans="1:10" ht="13.5">
      <c r="A51" s="51" t="s">
        <v>249</v>
      </c>
      <c r="B51" s="52">
        <v>24193</v>
      </c>
      <c r="C51" s="77">
        <f t="shared" si="0"/>
        <v>20</v>
      </c>
      <c r="D51" s="84"/>
      <c r="E51" s="66">
        <v>25835</v>
      </c>
      <c r="F51" s="69">
        <f t="shared" si="1"/>
        <v>9</v>
      </c>
      <c r="G51" s="53">
        <v>29122</v>
      </c>
      <c r="H51" s="73">
        <f t="shared" si="2"/>
        <v>4</v>
      </c>
      <c r="I51" s="66">
        <v>54957</v>
      </c>
      <c r="J51" s="77">
        <f t="shared" si="3"/>
        <v>13</v>
      </c>
    </row>
    <row r="52" spans="1:10" ht="13.5">
      <c r="A52" s="51" t="s">
        <v>250</v>
      </c>
      <c r="B52" s="52">
        <v>24182</v>
      </c>
      <c r="C52" s="77">
        <f t="shared" si="0"/>
        <v>-11</v>
      </c>
      <c r="D52" s="84"/>
      <c r="E52" s="66">
        <v>25841</v>
      </c>
      <c r="F52" s="69">
        <f t="shared" si="1"/>
        <v>6</v>
      </c>
      <c r="G52" s="53">
        <v>29077</v>
      </c>
      <c r="H52" s="73">
        <f t="shared" si="2"/>
        <v>-45</v>
      </c>
      <c r="I52" s="66">
        <v>54918</v>
      </c>
      <c r="J52" s="77">
        <f t="shared" si="3"/>
        <v>-39</v>
      </c>
    </row>
    <row r="53" spans="1:10" ht="13.5">
      <c r="A53" s="51" t="s">
        <v>251</v>
      </c>
      <c r="B53" s="45">
        <v>24164</v>
      </c>
      <c r="C53" s="77">
        <f t="shared" si="0"/>
        <v>-18</v>
      </c>
      <c r="D53" s="83"/>
      <c r="E53" s="47">
        <v>25828</v>
      </c>
      <c r="F53" s="69">
        <f t="shared" si="1"/>
        <v>-13</v>
      </c>
      <c r="G53" s="46">
        <v>29059</v>
      </c>
      <c r="H53" s="73">
        <f t="shared" si="2"/>
        <v>-18</v>
      </c>
      <c r="I53" s="47">
        <v>54887</v>
      </c>
      <c r="J53" s="77">
        <f t="shared" si="3"/>
        <v>-31</v>
      </c>
    </row>
    <row r="54" spans="1:10" ht="13.5">
      <c r="A54" s="51" t="s">
        <v>252</v>
      </c>
      <c r="B54" s="45">
        <v>24162</v>
      </c>
      <c r="C54" s="77">
        <f t="shared" si="0"/>
        <v>-2</v>
      </c>
      <c r="D54" s="83"/>
      <c r="E54" s="47">
        <v>25806</v>
      </c>
      <c r="F54" s="69">
        <f t="shared" si="1"/>
        <v>-22</v>
      </c>
      <c r="G54" s="46">
        <v>29048</v>
      </c>
      <c r="H54" s="73">
        <f t="shared" si="2"/>
        <v>-11</v>
      </c>
      <c r="I54" s="47">
        <v>54854</v>
      </c>
      <c r="J54" s="77">
        <f t="shared" si="3"/>
        <v>-33</v>
      </c>
    </row>
    <row r="55" spans="1:10" ht="14.25" thickBot="1">
      <c r="A55" s="54" t="s">
        <v>253</v>
      </c>
      <c r="B55" s="59">
        <v>24150</v>
      </c>
      <c r="C55" s="80">
        <f t="shared" si="0"/>
        <v>-12</v>
      </c>
      <c r="D55" s="83"/>
      <c r="E55" s="55">
        <v>25781</v>
      </c>
      <c r="F55" s="72">
        <f t="shared" si="1"/>
        <v>-25</v>
      </c>
      <c r="G55" s="56">
        <v>29036</v>
      </c>
      <c r="H55" s="76">
        <f t="shared" si="2"/>
        <v>-12</v>
      </c>
      <c r="I55" s="55">
        <v>54817</v>
      </c>
      <c r="J55" s="80">
        <f t="shared" si="3"/>
        <v>-37</v>
      </c>
    </row>
    <row r="56" spans="1:10" ht="13.5">
      <c r="A56" s="48" t="s">
        <v>256</v>
      </c>
      <c r="B56" s="57">
        <v>24145</v>
      </c>
      <c r="C56" s="77">
        <f>SUM(B56-B43)</f>
        <v>10</v>
      </c>
      <c r="D56" s="84"/>
      <c r="E56" s="67">
        <v>25771</v>
      </c>
      <c r="F56" s="69">
        <f>SUM(E56-E43)</f>
        <v>-183</v>
      </c>
      <c r="G56" s="58">
        <v>29020</v>
      </c>
      <c r="H56" s="73">
        <f>SUM(G56-G43)</f>
        <v>-283</v>
      </c>
      <c r="I56" s="67">
        <v>54791</v>
      </c>
      <c r="J56" s="77">
        <f>SUM(I56-I43)</f>
        <v>-466</v>
      </c>
    </row>
    <row r="57" spans="1:10" ht="13.5">
      <c r="A57" s="51" t="s">
        <v>257</v>
      </c>
      <c r="B57" s="52">
        <v>24115</v>
      </c>
      <c r="C57" s="77">
        <f aca="true" t="shared" si="4" ref="C57:C70">SUM(B57-B56)</f>
        <v>-30</v>
      </c>
      <c r="D57" s="84"/>
      <c r="E57" s="66">
        <v>25724</v>
      </c>
      <c r="F57" s="69">
        <f aca="true" t="shared" si="5" ref="F57:F107">SUM(E57-E56)</f>
        <v>-47</v>
      </c>
      <c r="G57" s="53">
        <v>28988</v>
      </c>
      <c r="H57" s="73">
        <f aca="true" t="shared" si="6" ref="H57:H107">SUM(G57-G56)</f>
        <v>-32</v>
      </c>
      <c r="I57" s="66">
        <v>54712</v>
      </c>
      <c r="J57" s="77">
        <f aca="true" t="shared" si="7" ref="J57:J107">SUM(I57-I56)</f>
        <v>-79</v>
      </c>
    </row>
    <row r="58" spans="1:10" ht="13.5">
      <c r="A58" s="51" t="s">
        <v>258</v>
      </c>
      <c r="B58" s="52">
        <v>24083</v>
      </c>
      <c r="C58" s="77">
        <f t="shared" si="4"/>
        <v>-32</v>
      </c>
      <c r="D58" s="84"/>
      <c r="E58" s="66">
        <v>25581</v>
      </c>
      <c r="F58" s="69">
        <f t="shared" si="5"/>
        <v>-143</v>
      </c>
      <c r="G58" s="53">
        <v>28874</v>
      </c>
      <c r="H58" s="73">
        <f t="shared" si="6"/>
        <v>-114</v>
      </c>
      <c r="I58" s="66">
        <v>54455</v>
      </c>
      <c r="J58" s="77">
        <f t="shared" si="7"/>
        <v>-257</v>
      </c>
    </row>
    <row r="59" spans="1:10" ht="13.5">
      <c r="A59" s="51" t="s">
        <v>259</v>
      </c>
      <c r="B59" s="52">
        <v>24202</v>
      </c>
      <c r="C59" s="77">
        <f t="shared" si="4"/>
        <v>119</v>
      </c>
      <c r="D59" s="84"/>
      <c r="E59" s="66">
        <v>25660</v>
      </c>
      <c r="F59" s="69">
        <f t="shared" si="5"/>
        <v>79</v>
      </c>
      <c r="G59" s="53">
        <v>28899</v>
      </c>
      <c r="H59" s="73">
        <f t="shared" si="6"/>
        <v>25</v>
      </c>
      <c r="I59" s="66">
        <v>54559</v>
      </c>
      <c r="J59" s="77">
        <f t="shared" si="7"/>
        <v>104</v>
      </c>
    </row>
    <row r="60" spans="1:10" ht="13.5">
      <c r="A60" s="51" t="s">
        <v>260</v>
      </c>
      <c r="B60" s="52">
        <v>24201</v>
      </c>
      <c r="C60" s="77">
        <f t="shared" si="4"/>
        <v>-1</v>
      </c>
      <c r="D60" s="84"/>
      <c r="E60" s="66">
        <v>25625</v>
      </c>
      <c r="F60" s="69">
        <f t="shared" si="5"/>
        <v>-35</v>
      </c>
      <c r="G60" s="53">
        <v>28881</v>
      </c>
      <c r="H60" s="73">
        <f t="shared" si="6"/>
        <v>-18</v>
      </c>
      <c r="I60" s="66">
        <v>54506</v>
      </c>
      <c r="J60" s="77">
        <f t="shared" si="7"/>
        <v>-53</v>
      </c>
    </row>
    <row r="61" spans="1:10" ht="13.5">
      <c r="A61" s="51" t="s">
        <v>261</v>
      </c>
      <c r="B61" s="52">
        <v>24215</v>
      </c>
      <c r="C61" s="77">
        <f t="shared" si="4"/>
        <v>14</v>
      </c>
      <c r="D61" s="84"/>
      <c r="E61" s="66">
        <v>25601</v>
      </c>
      <c r="F61" s="69">
        <f t="shared" si="5"/>
        <v>-24</v>
      </c>
      <c r="G61" s="53">
        <v>28891</v>
      </c>
      <c r="H61" s="73">
        <f t="shared" si="6"/>
        <v>10</v>
      </c>
      <c r="I61" s="66">
        <v>54492</v>
      </c>
      <c r="J61" s="77">
        <f t="shared" si="7"/>
        <v>-14</v>
      </c>
    </row>
    <row r="62" spans="1:10" ht="13.5">
      <c r="A62" s="51" t="s">
        <v>262</v>
      </c>
      <c r="B62" s="52">
        <v>24226</v>
      </c>
      <c r="C62" s="77">
        <f t="shared" si="4"/>
        <v>11</v>
      </c>
      <c r="D62" s="84"/>
      <c r="E62" s="66">
        <v>25602</v>
      </c>
      <c r="F62" s="69">
        <f t="shared" si="5"/>
        <v>1</v>
      </c>
      <c r="G62" s="53">
        <v>28896</v>
      </c>
      <c r="H62" s="73">
        <f t="shared" si="6"/>
        <v>5</v>
      </c>
      <c r="I62" s="66">
        <v>54498</v>
      </c>
      <c r="J62" s="77">
        <f t="shared" si="7"/>
        <v>6</v>
      </c>
    </row>
    <row r="63" spans="1:10" ht="13.5">
      <c r="A63" s="51" t="s">
        <v>263</v>
      </c>
      <c r="B63" s="52">
        <v>24216</v>
      </c>
      <c r="C63" s="77">
        <f t="shared" si="4"/>
        <v>-10</v>
      </c>
      <c r="D63" s="84"/>
      <c r="E63" s="66">
        <v>25594</v>
      </c>
      <c r="F63" s="69">
        <f t="shared" si="5"/>
        <v>-8</v>
      </c>
      <c r="G63" s="53">
        <v>28886</v>
      </c>
      <c r="H63" s="73">
        <f t="shared" si="6"/>
        <v>-10</v>
      </c>
      <c r="I63" s="66">
        <v>54480</v>
      </c>
      <c r="J63" s="77">
        <f t="shared" si="7"/>
        <v>-18</v>
      </c>
    </row>
    <row r="64" spans="1:10" ht="13.5">
      <c r="A64" s="51" t="s">
        <v>264</v>
      </c>
      <c r="B64" s="52">
        <v>24212</v>
      </c>
      <c r="C64" s="77">
        <f t="shared" si="4"/>
        <v>-4</v>
      </c>
      <c r="D64" s="84"/>
      <c r="E64" s="66">
        <v>25565</v>
      </c>
      <c r="F64" s="69">
        <f t="shared" si="5"/>
        <v>-29</v>
      </c>
      <c r="G64" s="53">
        <v>28895</v>
      </c>
      <c r="H64" s="73">
        <f t="shared" si="6"/>
        <v>9</v>
      </c>
      <c r="I64" s="66">
        <v>54460</v>
      </c>
      <c r="J64" s="77">
        <f t="shared" si="7"/>
        <v>-20</v>
      </c>
    </row>
    <row r="65" spans="1:10" ht="13.5">
      <c r="A65" s="51" t="s">
        <v>265</v>
      </c>
      <c r="B65" s="45">
        <v>24213</v>
      </c>
      <c r="C65" s="77">
        <f t="shared" si="4"/>
        <v>1</v>
      </c>
      <c r="D65" s="83"/>
      <c r="E65" s="47">
        <v>25564</v>
      </c>
      <c r="F65" s="69">
        <f t="shared" si="5"/>
        <v>-1</v>
      </c>
      <c r="G65" s="46">
        <v>28866</v>
      </c>
      <c r="H65" s="73">
        <f t="shared" si="6"/>
        <v>-29</v>
      </c>
      <c r="I65" s="47">
        <v>54430</v>
      </c>
      <c r="J65" s="77">
        <f t="shared" si="7"/>
        <v>-30</v>
      </c>
    </row>
    <row r="66" spans="1:10" ht="13.5">
      <c r="A66" s="51" t="s">
        <v>266</v>
      </c>
      <c r="B66" s="45">
        <v>24247</v>
      </c>
      <c r="C66" s="77">
        <f t="shared" si="4"/>
        <v>34</v>
      </c>
      <c r="D66" s="83"/>
      <c r="E66" s="47">
        <v>25578</v>
      </c>
      <c r="F66" s="69">
        <f t="shared" si="5"/>
        <v>14</v>
      </c>
      <c r="G66" s="46">
        <v>28885</v>
      </c>
      <c r="H66" s="73">
        <f t="shared" si="6"/>
        <v>19</v>
      </c>
      <c r="I66" s="47">
        <v>54463</v>
      </c>
      <c r="J66" s="77">
        <f t="shared" si="7"/>
        <v>33</v>
      </c>
    </row>
    <row r="67" spans="1:10" ht="14.25" thickBot="1">
      <c r="A67" s="54" t="s">
        <v>267</v>
      </c>
      <c r="B67" s="59">
        <v>24225</v>
      </c>
      <c r="C67" s="80">
        <f t="shared" si="4"/>
        <v>-22</v>
      </c>
      <c r="D67" s="83"/>
      <c r="E67" s="55">
        <v>25582</v>
      </c>
      <c r="F67" s="72">
        <f t="shared" si="5"/>
        <v>4</v>
      </c>
      <c r="G67" s="56">
        <v>28872</v>
      </c>
      <c r="H67" s="76">
        <f t="shared" si="6"/>
        <v>-13</v>
      </c>
      <c r="I67" s="55">
        <v>54454</v>
      </c>
      <c r="J67" s="80">
        <f t="shared" si="7"/>
        <v>-9</v>
      </c>
    </row>
    <row r="68" spans="1:10" ht="13.5">
      <c r="A68" s="48" t="s">
        <v>268</v>
      </c>
      <c r="B68" s="57">
        <v>24212</v>
      </c>
      <c r="C68" s="79">
        <f t="shared" si="4"/>
        <v>-13</v>
      </c>
      <c r="D68" s="84"/>
      <c r="E68" s="67">
        <v>25578</v>
      </c>
      <c r="F68" s="69">
        <f t="shared" si="5"/>
        <v>-4</v>
      </c>
      <c r="G68" s="58">
        <v>28823</v>
      </c>
      <c r="H68" s="73">
        <f t="shared" si="6"/>
        <v>-49</v>
      </c>
      <c r="I68" s="67">
        <v>54401</v>
      </c>
      <c r="J68" s="77">
        <f t="shared" si="7"/>
        <v>-53</v>
      </c>
    </row>
    <row r="69" spans="1:10" ht="13.5">
      <c r="A69" s="51" t="s">
        <v>269</v>
      </c>
      <c r="B69" s="52">
        <v>24160</v>
      </c>
      <c r="C69" s="77">
        <f t="shared" si="4"/>
        <v>-52</v>
      </c>
      <c r="D69" s="84"/>
      <c r="E69" s="66">
        <v>25507</v>
      </c>
      <c r="F69" s="69">
        <f t="shared" si="5"/>
        <v>-71</v>
      </c>
      <c r="G69" s="53">
        <v>28769</v>
      </c>
      <c r="H69" s="73">
        <f t="shared" si="6"/>
        <v>-54</v>
      </c>
      <c r="I69" s="66">
        <v>54276</v>
      </c>
      <c r="J69" s="77">
        <f t="shared" si="7"/>
        <v>-125</v>
      </c>
    </row>
    <row r="70" spans="1:10" ht="13.5">
      <c r="A70" s="51" t="s">
        <v>270</v>
      </c>
      <c r="B70" s="52">
        <v>24148</v>
      </c>
      <c r="C70" s="77">
        <f t="shared" si="4"/>
        <v>-12</v>
      </c>
      <c r="D70" s="84"/>
      <c r="E70" s="66">
        <v>25404</v>
      </c>
      <c r="F70" s="69">
        <f t="shared" si="5"/>
        <v>-103</v>
      </c>
      <c r="G70" s="53">
        <v>28687</v>
      </c>
      <c r="H70" s="73">
        <f t="shared" si="6"/>
        <v>-82</v>
      </c>
      <c r="I70" s="66">
        <v>54091</v>
      </c>
      <c r="J70" s="77">
        <f t="shared" si="7"/>
        <v>-185</v>
      </c>
    </row>
    <row r="71" spans="1:10" ht="13.5">
      <c r="A71" s="51" t="s">
        <v>271</v>
      </c>
      <c r="B71" s="52">
        <v>24144</v>
      </c>
      <c r="C71" s="77">
        <f aca="true" t="shared" si="8" ref="C71:C107">SUM(B71-B70)</f>
        <v>-4</v>
      </c>
      <c r="D71" s="84"/>
      <c r="E71" s="66">
        <v>25401</v>
      </c>
      <c r="F71" s="69">
        <f t="shared" si="5"/>
        <v>-3</v>
      </c>
      <c r="G71" s="53">
        <v>28696</v>
      </c>
      <c r="H71" s="73">
        <f t="shared" si="6"/>
        <v>9</v>
      </c>
      <c r="I71" s="66">
        <v>54097</v>
      </c>
      <c r="J71" s="77">
        <f t="shared" si="7"/>
        <v>6</v>
      </c>
    </row>
    <row r="72" spans="1:10" ht="13.5">
      <c r="A72" s="51" t="s">
        <v>272</v>
      </c>
      <c r="B72" s="52">
        <v>24141</v>
      </c>
      <c r="C72" s="77">
        <f t="shared" si="8"/>
        <v>-3</v>
      </c>
      <c r="D72" s="84"/>
      <c r="E72" s="66">
        <v>25385</v>
      </c>
      <c r="F72" s="69">
        <f t="shared" si="5"/>
        <v>-16</v>
      </c>
      <c r="G72" s="53">
        <v>28682</v>
      </c>
      <c r="H72" s="73">
        <f t="shared" si="6"/>
        <v>-14</v>
      </c>
      <c r="I72" s="66">
        <v>54067</v>
      </c>
      <c r="J72" s="77">
        <f t="shared" si="7"/>
        <v>-30</v>
      </c>
    </row>
    <row r="73" spans="1:10" ht="13.5">
      <c r="A73" s="51" t="s">
        <v>273</v>
      </c>
      <c r="B73" s="52">
        <v>24143</v>
      </c>
      <c r="C73" s="77">
        <f t="shared" si="8"/>
        <v>2</v>
      </c>
      <c r="D73" s="84"/>
      <c r="E73" s="66">
        <v>25389</v>
      </c>
      <c r="F73" s="69">
        <f t="shared" si="5"/>
        <v>4</v>
      </c>
      <c r="G73" s="53">
        <v>28675</v>
      </c>
      <c r="H73" s="73">
        <f t="shared" si="6"/>
        <v>-7</v>
      </c>
      <c r="I73" s="66">
        <v>54064</v>
      </c>
      <c r="J73" s="77">
        <f t="shared" si="7"/>
        <v>-3</v>
      </c>
    </row>
    <row r="74" spans="1:10" ht="13.5">
      <c r="A74" s="51" t="s">
        <v>274</v>
      </c>
      <c r="B74" s="52">
        <v>24170</v>
      </c>
      <c r="C74" s="77">
        <f t="shared" si="8"/>
        <v>27</v>
      </c>
      <c r="D74" s="84"/>
      <c r="E74" s="66">
        <v>25386</v>
      </c>
      <c r="F74" s="69">
        <f t="shared" si="5"/>
        <v>-3</v>
      </c>
      <c r="G74" s="53">
        <v>28681</v>
      </c>
      <c r="H74" s="73">
        <f t="shared" si="6"/>
        <v>6</v>
      </c>
      <c r="I74" s="66">
        <v>54067</v>
      </c>
      <c r="J74" s="77">
        <f t="shared" si="7"/>
        <v>3</v>
      </c>
    </row>
    <row r="75" spans="1:10" ht="13.5">
      <c r="A75" s="51" t="s">
        <v>275</v>
      </c>
      <c r="B75" s="52">
        <v>24169</v>
      </c>
      <c r="C75" s="77">
        <f t="shared" si="8"/>
        <v>-1</v>
      </c>
      <c r="D75" s="84"/>
      <c r="E75" s="66">
        <v>25391</v>
      </c>
      <c r="F75" s="69">
        <f t="shared" si="5"/>
        <v>5</v>
      </c>
      <c r="G75" s="53">
        <v>28652</v>
      </c>
      <c r="H75" s="73">
        <f t="shared" si="6"/>
        <v>-29</v>
      </c>
      <c r="I75" s="66">
        <v>54043</v>
      </c>
      <c r="J75" s="77">
        <f t="shared" si="7"/>
        <v>-24</v>
      </c>
    </row>
    <row r="76" spans="1:10" ht="13.5">
      <c r="A76" s="51" t="s">
        <v>276</v>
      </c>
      <c r="B76" s="52">
        <v>24173</v>
      </c>
      <c r="C76" s="77">
        <f t="shared" si="8"/>
        <v>4</v>
      </c>
      <c r="D76" s="84"/>
      <c r="E76" s="66">
        <v>25379</v>
      </c>
      <c r="F76" s="69">
        <f t="shared" si="5"/>
        <v>-12</v>
      </c>
      <c r="G76" s="53">
        <v>28620</v>
      </c>
      <c r="H76" s="73">
        <f t="shared" si="6"/>
        <v>-32</v>
      </c>
      <c r="I76" s="66">
        <v>53999</v>
      </c>
      <c r="J76" s="77">
        <f t="shared" si="7"/>
        <v>-44</v>
      </c>
    </row>
    <row r="77" spans="1:10" ht="13.5">
      <c r="A77" s="51" t="s">
        <v>277</v>
      </c>
      <c r="B77" s="45">
        <v>24168</v>
      </c>
      <c r="C77" s="77">
        <f t="shared" si="8"/>
        <v>-5</v>
      </c>
      <c r="D77" s="83"/>
      <c r="E77" s="47">
        <v>25385</v>
      </c>
      <c r="F77" s="69">
        <f t="shared" si="5"/>
        <v>6</v>
      </c>
      <c r="G77" s="46">
        <v>28619</v>
      </c>
      <c r="H77" s="73">
        <f t="shared" si="6"/>
        <v>-1</v>
      </c>
      <c r="I77" s="47">
        <v>54004</v>
      </c>
      <c r="J77" s="77">
        <f t="shared" si="7"/>
        <v>5</v>
      </c>
    </row>
    <row r="78" spans="1:10" ht="13.5">
      <c r="A78" s="51" t="s">
        <v>278</v>
      </c>
      <c r="B78" s="45">
        <v>24180</v>
      </c>
      <c r="C78" s="77">
        <f t="shared" si="8"/>
        <v>12</v>
      </c>
      <c r="D78" s="83"/>
      <c r="E78" s="47">
        <v>25359</v>
      </c>
      <c r="F78" s="69">
        <f t="shared" si="5"/>
        <v>-26</v>
      </c>
      <c r="G78" s="46">
        <v>28597</v>
      </c>
      <c r="H78" s="73">
        <f t="shared" si="6"/>
        <v>-22</v>
      </c>
      <c r="I78" s="47">
        <v>53956</v>
      </c>
      <c r="J78" s="77">
        <f t="shared" si="7"/>
        <v>-48</v>
      </c>
    </row>
    <row r="79" spans="1:11" ht="14.25" thickBot="1">
      <c r="A79" s="107" t="s">
        <v>279</v>
      </c>
      <c r="B79" s="108">
        <v>24182</v>
      </c>
      <c r="C79" s="119">
        <f t="shared" si="8"/>
        <v>2</v>
      </c>
      <c r="D79" s="113"/>
      <c r="E79" s="109">
        <v>25370</v>
      </c>
      <c r="F79" s="110">
        <f t="shared" si="5"/>
        <v>11</v>
      </c>
      <c r="G79" s="111">
        <v>28589</v>
      </c>
      <c r="H79" s="112">
        <f t="shared" si="6"/>
        <v>-8</v>
      </c>
      <c r="I79" s="109">
        <v>53959</v>
      </c>
      <c r="J79" s="119">
        <f t="shared" si="7"/>
        <v>3</v>
      </c>
      <c r="K79" s="114"/>
    </row>
    <row r="80" spans="1:11" ht="13.5">
      <c r="A80" s="122" t="s">
        <v>280</v>
      </c>
      <c r="B80" s="116">
        <v>24170</v>
      </c>
      <c r="C80" s="79">
        <f t="shared" si="8"/>
        <v>-12</v>
      </c>
      <c r="D80" s="123"/>
      <c r="E80" s="116">
        <v>25352</v>
      </c>
      <c r="F80" s="71">
        <f t="shared" si="5"/>
        <v>-18</v>
      </c>
      <c r="G80" s="124">
        <v>28552</v>
      </c>
      <c r="H80" s="79">
        <f t="shared" si="6"/>
        <v>-37</v>
      </c>
      <c r="I80" s="116">
        <v>53904</v>
      </c>
      <c r="J80" s="79">
        <f t="shared" si="7"/>
        <v>-55</v>
      </c>
      <c r="K80" s="114"/>
    </row>
    <row r="81" spans="1:11" ht="13.5">
      <c r="A81" s="107" t="s">
        <v>281</v>
      </c>
      <c r="B81" s="108">
        <v>24156</v>
      </c>
      <c r="C81" s="77">
        <f t="shared" si="8"/>
        <v>-14</v>
      </c>
      <c r="D81" s="113"/>
      <c r="E81" s="109">
        <v>25345</v>
      </c>
      <c r="F81" s="69">
        <f t="shared" si="5"/>
        <v>-7</v>
      </c>
      <c r="G81" s="111">
        <v>28540</v>
      </c>
      <c r="H81" s="73">
        <f t="shared" si="6"/>
        <v>-12</v>
      </c>
      <c r="I81" s="47">
        <v>53885</v>
      </c>
      <c r="J81" s="77">
        <f t="shared" si="7"/>
        <v>-19</v>
      </c>
      <c r="K81" s="114"/>
    </row>
    <row r="82" spans="1:11" ht="13.5">
      <c r="A82" s="107" t="s">
        <v>282</v>
      </c>
      <c r="B82" s="47">
        <v>24153</v>
      </c>
      <c r="C82" s="78">
        <f t="shared" si="8"/>
        <v>-3</v>
      </c>
      <c r="D82" s="83"/>
      <c r="E82" s="47">
        <v>25201</v>
      </c>
      <c r="F82" s="70">
        <f t="shared" si="5"/>
        <v>-144</v>
      </c>
      <c r="G82" s="46">
        <v>28474</v>
      </c>
      <c r="H82" s="78">
        <f t="shared" si="6"/>
        <v>-66</v>
      </c>
      <c r="I82" s="47">
        <v>53675</v>
      </c>
      <c r="J82" s="78">
        <f t="shared" si="7"/>
        <v>-210</v>
      </c>
      <c r="K82" s="6"/>
    </row>
    <row r="83" spans="1:11" ht="13.5">
      <c r="A83" s="107" t="s">
        <v>283</v>
      </c>
      <c r="B83" s="108">
        <v>24171</v>
      </c>
      <c r="C83" s="78">
        <f t="shared" si="8"/>
        <v>18</v>
      </c>
      <c r="D83" s="83"/>
      <c r="E83" s="109">
        <v>25197</v>
      </c>
      <c r="F83" s="70">
        <f t="shared" si="5"/>
        <v>-4</v>
      </c>
      <c r="G83" s="111">
        <v>28439</v>
      </c>
      <c r="H83" s="78">
        <f t="shared" si="6"/>
        <v>-35</v>
      </c>
      <c r="I83" s="109">
        <v>53636</v>
      </c>
      <c r="J83" s="78">
        <f t="shared" si="7"/>
        <v>-39</v>
      </c>
      <c r="K83" s="6"/>
    </row>
    <row r="84" spans="1:11" ht="13.5">
      <c r="A84" s="107" t="s">
        <v>284</v>
      </c>
      <c r="B84" s="108">
        <v>24175</v>
      </c>
      <c r="C84" s="78">
        <f t="shared" si="8"/>
        <v>4</v>
      </c>
      <c r="D84" s="83"/>
      <c r="E84" s="109">
        <v>25181</v>
      </c>
      <c r="F84" s="70">
        <f t="shared" si="5"/>
        <v>-16</v>
      </c>
      <c r="G84" s="111">
        <v>28418</v>
      </c>
      <c r="H84" s="78">
        <f t="shared" si="6"/>
        <v>-21</v>
      </c>
      <c r="I84" s="109">
        <v>53599</v>
      </c>
      <c r="J84" s="78">
        <f t="shared" si="7"/>
        <v>-37</v>
      </c>
      <c r="K84" s="6"/>
    </row>
    <row r="85" spans="1:11" ht="13.5">
      <c r="A85" s="107" t="s">
        <v>285</v>
      </c>
      <c r="B85" s="108">
        <v>24150</v>
      </c>
      <c r="C85" s="78">
        <f t="shared" si="8"/>
        <v>-25</v>
      </c>
      <c r="D85" s="83"/>
      <c r="E85" s="109">
        <v>25144</v>
      </c>
      <c r="F85" s="70">
        <f t="shared" si="5"/>
        <v>-37</v>
      </c>
      <c r="G85" s="111">
        <v>28389</v>
      </c>
      <c r="H85" s="78">
        <f t="shared" si="6"/>
        <v>-29</v>
      </c>
      <c r="I85" s="109">
        <v>53533</v>
      </c>
      <c r="J85" s="78">
        <f t="shared" si="7"/>
        <v>-66</v>
      </c>
      <c r="K85" s="6"/>
    </row>
    <row r="86" spans="1:11" ht="13.5">
      <c r="A86" s="107" t="s">
        <v>286</v>
      </c>
      <c r="B86" s="108">
        <v>24152</v>
      </c>
      <c r="C86" s="78">
        <f t="shared" si="8"/>
        <v>2</v>
      </c>
      <c r="D86" s="83"/>
      <c r="E86" s="109">
        <v>25139</v>
      </c>
      <c r="F86" s="70">
        <f t="shared" si="5"/>
        <v>-5</v>
      </c>
      <c r="G86" s="111">
        <v>28362</v>
      </c>
      <c r="H86" s="78">
        <f t="shared" si="6"/>
        <v>-27</v>
      </c>
      <c r="I86" s="109">
        <v>53501</v>
      </c>
      <c r="J86" s="78">
        <f t="shared" si="7"/>
        <v>-32</v>
      </c>
      <c r="K86" s="6"/>
    </row>
    <row r="87" spans="1:11" ht="13.5">
      <c r="A87" s="107" t="s">
        <v>287</v>
      </c>
      <c r="B87" s="108">
        <v>24154</v>
      </c>
      <c r="C87" s="78">
        <f t="shared" si="8"/>
        <v>2</v>
      </c>
      <c r="D87" s="83"/>
      <c r="E87" s="109">
        <v>25116</v>
      </c>
      <c r="F87" s="70">
        <f t="shared" si="5"/>
        <v>-23</v>
      </c>
      <c r="G87" s="111">
        <v>28328</v>
      </c>
      <c r="H87" s="78">
        <f t="shared" si="6"/>
        <v>-34</v>
      </c>
      <c r="I87" s="109">
        <v>53444</v>
      </c>
      <c r="J87" s="78">
        <f t="shared" si="7"/>
        <v>-57</v>
      </c>
      <c r="K87" s="6"/>
    </row>
    <row r="88" spans="1:11" ht="13.5">
      <c r="A88" s="107" t="s">
        <v>288</v>
      </c>
      <c r="B88" s="108">
        <v>24158</v>
      </c>
      <c r="C88" s="78">
        <f t="shared" si="8"/>
        <v>4</v>
      </c>
      <c r="D88" s="83"/>
      <c r="E88" s="109">
        <v>25123</v>
      </c>
      <c r="F88" s="70">
        <f t="shared" si="5"/>
        <v>7</v>
      </c>
      <c r="G88" s="111">
        <v>28304</v>
      </c>
      <c r="H88" s="78">
        <f t="shared" si="6"/>
        <v>-24</v>
      </c>
      <c r="I88" s="109">
        <v>53427</v>
      </c>
      <c r="J88" s="78">
        <f t="shared" si="7"/>
        <v>-17</v>
      </c>
      <c r="K88" s="6"/>
    </row>
    <row r="89" spans="1:11" ht="13.5">
      <c r="A89" s="107" t="s">
        <v>289</v>
      </c>
      <c r="B89" s="108">
        <v>24185</v>
      </c>
      <c r="C89" s="78">
        <f t="shared" si="8"/>
        <v>27</v>
      </c>
      <c r="D89" s="83"/>
      <c r="E89" s="109">
        <v>25126</v>
      </c>
      <c r="F89" s="70">
        <f t="shared" si="5"/>
        <v>3</v>
      </c>
      <c r="G89" s="111">
        <v>28308</v>
      </c>
      <c r="H89" s="78">
        <f t="shared" si="6"/>
        <v>4</v>
      </c>
      <c r="I89" s="109">
        <v>53434</v>
      </c>
      <c r="J89" s="78">
        <f t="shared" si="7"/>
        <v>7</v>
      </c>
      <c r="K89" s="6"/>
    </row>
    <row r="90" spans="1:11" ht="13.5">
      <c r="A90" s="107" t="s">
        <v>290</v>
      </c>
      <c r="B90" s="108">
        <v>24172</v>
      </c>
      <c r="C90" s="78">
        <f t="shared" si="8"/>
        <v>-13</v>
      </c>
      <c r="D90" s="83"/>
      <c r="E90" s="109">
        <v>25130</v>
      </c>
      <c r="F90" s="70">
        <f t="shared" si="5"/>
        <v>4</v>
      </c>
      <c r="G90" s="111">
        <v>28290</v>
      </c>
      <c r="H90" s="78">
        <f t="shared" si="6"/>
        <v>-18</v>
      </c>
      <c r="I90" s="109">
        <v>53420</v>
      </c>
      <c r="J90" s="78">
        <f t="shared" si="7"/>
        <v>-14</v>
      </c>
      <c r="K90" s="6"/>
    </row>
    <row r="91" spans="1:11" ht="14.25" thickBot="1">
      <c r="A91" s="54" t="s">
        <v>291</v>
      </c>
      <c r="B91" s="59">
        <v>24177</v>
      </c>
      <c r="C91" s="80">
        <f t="shared" si="8"/>
        <v>5</v>
      </c>
      <c r="D91" s="125"/>
      <c r="E91" s="55">
        <v>25143</v>
      </c>
      <c r="F91" s="72">
        <f t="shared" si="5"/>
        <v>13</v>
      </c>
      <c r="G91" s="56">
        <v>28285</v>
      </c>
      <c r="H91" s="80">
        <f t="shared" si="6"/>
        <v>-5</v>
      </c>
      <c r="I91" s="55">
        <v>53428</v>
      </c>
      <c r="J91" s="80">
        <f t="shared" si="7"/>
        <v>8</v>
      </c>
      <c r="K91" s="6"/>
    </row>
    <row r="92" spans="1:11" ht="13.5">
      <c r="A92" s="122" t="s">
        <v>292</v>
      </c>
      <c r="B92" s="126">
        <v>24157</v>
      </c>
      <c r="C92" s="79">
        <f t="shared" si="8"/>
        <v>-20</v>
      </c>
      <c r="D92" s="127"/>
      <c r="E92" s="128">
        <v>25125</v>
      </c>
      <c r="F92" s="71">
        <f t="shared" si="5"/>
        <v>-18</v>
      </c>
      <c r="G92" s="124">
        <v>28242</v>
      </c>
      <c r="H92" s="79">
        <f t="shared" si="6"/>
        <v>-43</v>
      </c>
      <c r="I92" s="128">
        <v>53367</v>
      </c>
      <c r="J92" s="79">
        <f t="shared" si="7"/>
        <v>-61</v>
      </c>
      <c r="K92" s="6"/>
    </row>
    <row r="93" spans="1:11" ht="13.5">
      <c r="A93" s="107" t="s">
        <v>293</v>
      </c>
      <c r="B93" s="108">
        <v>24125</v>
      </c>
      <c r="C93" s="78">
        <f t="shared" si="8"/>
        <v>-32</v>
      </c>
      <c r="D93" s="83"/>
      <c r="E93" s="109">
        <v>25106</v>
      </c>
      <c r="F93" s="70">
        <f t="shared" si="5"/>
        <v>-19</v>
      </c>
      <c r="G93" s="111">
        <v>28202</v>
      </c>
      <c r="H93" s="78">
        <f t="shared" si="6"/>
        <v>-40</v>
      </c>
      <c r="I93" s="109">
        <v>53308</v>
      </c>
      <c r="J93" s="78">
        <f t="shared" si="7"/>
        <v>-59</v>
      </c>
      <c r="K93" s="6"/>
    </row>
    <row r="94" spans="1:11" ht="13.5">
      <c r="A94" s="107" t="s">
        <v>294</v>
      </c>
      <c r="B94" s="108">
        <v>24127</v>
      </c>
      <c r="C94" s="78">
        <f t="shared" si="8"/>
        <v>2</v>
      </c>
      <c r="D94" s="83"/>
      <c r="E94" s="109">
        <v>24969</v>
      </c>
      <c r="F94" s="70">
        <f t="shared" si="5"/>
        <v>-137</v>
      </c>
      <c r="G94" s="111">
        <v>28129</v>
      </c>
      <c r="H94" s="78">
        <f t="shared" si="6"/>
        <v>-73</v>
      </c>
      <c r="I94" s="109">
        <v>53098</v>
      </c>
      <c r="J94" s="78">
        <f t="shared" si="7"/>
        <v>-210</v>
      </c>
      <c r="K94" s="6"/>
    </row>
    <row r="95" spans="1:11" ht="13.5">
      <c r="A95" s="107" t="s">
        <v>295</v>
      </c>
      <c r="B95" s="108">
        <v>24177</v>
      </c>
      <c r="C95" s="78">
        <f t="shared" si="8"/>
        <v>50</v>
      </c>
      <c r="D95" s="83"/>
      <c r="E95" s="109">
        <v>25007</v>
      </c>
      <c r="F95" s="70">
        <f t="shared" si="5"/>
        <v>38</v>
      </c>
      <c r="G95" s="111">
        <v>28127</v>
      </c>
      <c r="H95" s="78">
        <f t="shared" si="6"/>
        <v>-2</v>
      </c>
      <c r="I95" s="109">
        <v>53134</v>
      </c>
      <c r="J95" s="78">
        <f t="shared" si="7"/>
        <v>36</v>
      </c>
      <c r="K95" s="6"/>
    </row>
    <row r="96" spans="1:11" ht="13.5">
      <c r="A96" s="107" t="s">
        <v>296</v>
      </c>
      <c r="B96" s="108">
        <v>24194</v>
      </c>
      <c r="C96" s="78">
        <f t="shared" si="8"/>
        <v>17</v>
      </c>
      <c r="D96" s="83"/>
      <c r="E96" s="109">
        <v>24990</v>
      </c>
      <c r="F96" s="70">
        <f t="shared" si="5"/>
        <v>-17</v>
      </c>
      <c r="G96" s="111">
        <v>28098</v>
      </c>
      <c r="H96" s="78">
        <f t="shared" si="6"/>
        <v>-29</v>
      </c>
      <c r="I96" s="109">
        <v>53088</v>
      </c>
      <c r="J96" s="78">
        <f t="shared" si="7"/>
        <v>-46</v>
      </c>
      <c r="K96" s="6"/>
    </row>
    <row r="97" spans="1:11" ht="13.5">
      <c r="A97" s="107" t="s">
        <v>297</v>
      </c>
      <c r="B97" s="108">
        <v>24169</v>
      </c>
      <c r="C97" s="78">
        <f t="shared" si="8"/>
        <v>-25</v>
      </c>
      <c r="D97" s="83"/>
      <c r="E97" s="109">
        <v>24963</v>
      </c>
      <c r="F97" s="70">
        <f t="shared" si="5"/>
        <v>-27</v>
      </c>
      <c r="G97" s="111">
        <v>28064</v>
      </c>
      <c r="H97" s="78">
        <f t="shared" si="6"/>
        <v>-34</v>
      </c>
      <c r="I97" s="109">
        <v>53027</v>
      </c>
      <c r="J97" s="78">
        <f t="shared" si="7"/>
        <v>-61</v>
      </c>
      <c r="K97" s="6"/>
    </row>
    <row r="98" spans="1:11" ht="13.5">
      <c r="A98" s="107" t="s">
        <v>298</v>
      </c>
      <c r="B98" s="108">
        <v>24182</v>
      </c>
      <c r="C98" s="78">
        <f t="shared" si="8"/>
        <v>13</v>
      </c>
      <c r="D98" s="83"/>
      <c r="E98" s="109">
        <v>24948</v>
      </c>
      <c r="F98" s="70">
        <f t="shared" si="5"/>
        <v>-15</v>
      </c>
      <c r="G98" s="111">
        <v>28071</v>
      </c>
      <c r="H98" s="78">
        <f t="shared" si="6"/>
        <v>7</v>
      </c>
      <c r="I98" s="109">
        <v>53019</v>
      </c>
      <c r="J98" s="78">
        <f t="shared" si="7"/>
        <v>-8</v>
      </c>
      <c r="K98" s="6"/>
    </row>
    <row r="99" spans="1:11" ht="13.5">
      <c r="A99" s="107" t="s">
        <v>299</v>
      </c>
      <c r="B99" s="108">
        <v>24166</v>
      </c>
      <c r="C99" s="78">
        <f t="shared" si="8"/>
        <v>-16</v>
      </c>
      <c r="D99" s="83"/>
      <c r="E99" s="109">
        <v>24937</v>
      </c>
      <c r="F99" s="70">
        <f t="shared" si="5"/>
        <v>-11</v>
      </c>
      <c r="G99" s="111">
        <v>28058</v>
      </c>
      <c r="H99" s="78">
        <f t="shared" si="6"/>
        <v>-13</v>
      </c>
      <c r="I99" s="109">
        <v>52995</v>
      </c>
      <c r="J99" s="78">
        <f t="shared" si="7"/>
        <v>-24</v>
      </c>
      <c r="K99" s="6"/>
    </row>
    <row r="100" spans="1:11" ht="13.5">
      <c r="A100" s="107" t="s">
        <v>300</v>
      </c>
      <c r="B100" s="108">
        <v>24154</v>
      </c>
      <c r="C100" s="78">
        <f t="shared" si="8"/>
        <v>-12</v>
      </c>
      <c r="D100" s="83"/>
      <c r="E100" s="109">
        <v>24908</v>
      </c>
      <c r="F100" s="70">
        <f t="shared" si="5"/>
        <v>-29</v>
      </c>
      <c r="G100" s="111">
        <v>28015</v>
      </c>
      <c r="H100" s="78">
        <f t="shared" si="6"/>
        <v>-43</v>
      </c>
      <c r="I100" s="109">
        <v>52923</v>
      </c>
      <c r="J100" s="78">
        <f t="shared" si="7"/>
        <v>-72</v>
      </c>
      <c r="K100" s="6"/>
    </row>
    <row r="101" spans="1:11" ht="13.5">
      <c r="A101" s="107" t="s">
        <v>301</v>
      </c>
      <c r="B101" s="108">
        <v>24162</v>
      </c>
      <c r="C101" s="78">
        <f t="shared" si="8"/>
        <v>8</v>
      </c>
      <c r="D101" s="83"/>
      <c r="E101" s="109">
        <v>24915</v>
      </c>
      <c r="F101" s="70">
        <f t="shared" si="5"/>
        <v>7</v>
      </c>
      <c r="G101" s="111">
        <v>27971</v>
      </c>
      <c r="H101" s="78">
        <f t="shared" si="6"/>
        <v>-44</v>
      </c>
      <c r="I101" s="109">
        <v>52886</v>
      </c>
      <c r="J101" s="78">
        <f t="shared" si="7"/>
        <v>-37</v>
      </c>
      <c r="K101" s="6"/>
    </row>
    <row r="102" spans="1:11" ht="13.5">
      <c r="A102" s="107" t="s">
        <v>302</v>
      </c>
      <c r="B102" s="108">
        <v>24177</v>
      </c>
      <c r="C102" s="78">
        <f t="shared" si="8"/>
        <v>15</v>
      </c>
      <c r="D102" s="83"/>
      <c r="E102" s="109">
        <v>24904</v>
      </c>
      <c r="F102" s="70">
        <f t="shared" si="5"/>
        <v>-11</v>
      </c>
      <c r="G102" s="111">
        <v>27954</v>
      </c>
      <c r="H102" s="78">
        <f t="shared" si="6"/>
        <v>-17</v>
      </c>
      <c r="I102" s="109">
        <v>52858</v>
      </c>
      <c r="J102" s="78">
        <f t="shared" si="7"/>
        <v>-28</v>
      </c>
      <c r="K102" s="6"/>
    </row>
    <row r="103" spans="1:11" ht="14.25" thickBot="1">
      <c r="A103" s="54" t="s">
        <v>303</v>
      </c>
      <c r="B103" s="59">
        <v>24178</v>
      </c>
      <c r="C103" s="80">
        <f t="shared" si="8"/>
        <v>1</v>
      </c>
      <c r="D103" s="125"/>
      <c r="E103" s="55">
        <v>24891</v>
      </c>
      <c r="F103" s="72">
        <f t="shared" si="5"/>
        <v>-13</v>
      </c>
      <c r="G103" s="56">
        <v>27931</v>
      </c>
      <c r="H103" s="80">
        <f t="shared" si="6"/>
        <v>-23</v>
      </c>
      <c r="I103" s="55">
        <v>52822</v>
      </c>
      <c r="J103" s="80">
        <f t="shared" si="7"/>
        <v>-36</v>
      </c>
      <c r="K103" s="6"/>
    </row>
    <row r="104" spans="1:11" ht="13.5">
      <c r="A104" s="115" t="s">
        <v>304</v>
      </c>
      <c r="B104" s="120">
        <v>24166</v>
      </c>
      <c r="C104" s="77">
        <f t="shared" si="8"/>
        <v>-12</v>
      </c>
      <c r="D104" s="83"/>
      <c r="E104" s="121">
        <v>24883</v>
      </c>
      <c r="F104" s="69">
        <f t="shared" si="5"/>
        <v>-8</v>
      </c>
      <c r="G104" s="117">
        <v>27909</v>
      </c>
      <c r="H104" s="77">
        <f t="shared" si="6"/>
        <v>-22</v>
      </c>
      <c r="I104" s="121">
        <v>52792</v>
      </c>
      <c r="J104" s="77">
        <f t="shared" si="7"/>
        <v>-30</v>
      </c>
      <c r="K104" s="6"/>
    </row>
    <row r="105" spans="1:11" ht="13.5">
      <c r="A105" s="107" t="s">
        <v>305</v>
      </c>
      <c r="B105" s="108">
        <v>24174</v>
      </c>
      <c r="C105" s="78">
        <f t="shared" si="8"/>
        <v>8</v>
      </c>
      <c r="D105" s="83"/>
      <c r="E105" s="109">
        <v>24889</v>
      </c>
      <c r="F105" s="70">
        <f t="shared" si="5"/>
        <v>6</v>
      </c>
      <c r="G105" s="111">
        <v>27868</v>
      </c>
      <c r="H105" s="78">
        <f t="shared" si="6"/>
        <v>-41</v>
      </c>
      <c r="I105" s="109">
        <v>52757</v>
      </c>
      <c r="J105" s="78">
        <f t="shared" si="7"/>
        <v>-35</v>
      </c>
      <c r="K105" s="6"/>
    </row>
    <row r="106" spans="1:11" ht="13.5">
      <c r="A106" s="107" t="s">
        <v>306</v>
      </c>
      <c r="B106" s="108">
        <v>24155</v>
      </c>
      <c r="C106" s="78">
        <f t="shared" si="8"/>
        <v>-19</v>
      </c>
      <c r="D106" s="83"/>
      <c r="E106" s="109">
        <v>24777</v>
      </c>
      <c r="F106" s="70">
        <f t="shared" si="5"/>
        <v>-112</v>
      </c>
      <c r="G106" s="111">
        <v>27748</v>
      </c>
      <c r="H106" s="78">
        <f t="shared" si="6"/>
        <v>-120</v>
      </c>
      <c r="I106" s="109">
        <v>52525</v>
      </c>
      <c r="J106" s="78">
        <f t="shared" si="7"/>
        <v>-232</v>
      </c>
      <c r="K106" s="6"/>
    </row>
    <row r="107" spans="1:10" ht="13.5">
      <c r="A107" s="107" t="s">
        <v>307</v>
      </c>
      <c r="B107" s="108">
        <v>24188</v>
      </c>
      <c r="C107" s="78">
        <f t="shared" si="8"/>
        <v>33</v>
      </c>
      <c r="D107" s="83"/>
      <c r="E107" s="109">
        <v>24806</v>
      </c>
      <c r="F107" s="70">
        <f t="shared" si="5"/>
        <v>29</v>
      </c>
      <c r="G107" s="111">
        <v>27722</v>
      </c>
      <c r="H107" s="78">
        <f t="shared" si="6"/>
        <v>-26</v>
      </c>
      <c r="I107" s="109">
        <f>SUM(E107+G107)</f>
        <v>52528</v>
      </c>
      <c r="J107" s="78">
        <f t="shared" si="7"/>
        <v>3</v>
      </c>
    </row>
    <row r="108" spans="1:10" ht="13.5">
      <c r="A108" s="107" t="s">
        <v>333</v>
      </c>
      <c r="B108" s="108">
        <v>24197</v>
      </c>
      <c r="C108" s="78">
        <f>SUM(B108-B107)</f>
        <v>9</v>
      </c>
      <c r="D108" s="83"/>
      <c r="E108" s="109">
        <v>24774</v>
      </c>
      <c r="F108" s="70">
        <f>SUM(E108-E107)</f>
        <v>-32</v>
      </c>
      <c r="G108" s="111">
        <v>27694</v>
      </c>
      <c r="H108" s="78">
        <f>SUM(G108-G107)</f>
        <v>-28</v>
      </c>
      <c r="I108" s="109">
        <f>SUM(E108+G108)</f>
        <v>52468</v>
      </c>
      <c r="J108" s="78">
        <f>SUM(I108-I107)</f>
        <v>-60</v>
      </c>
    </row>
    <row r="109" spans="1:10" ht="13.5">
      <c r="A109" s="107" t="s">
        <v>334</v>
      </c>
      <c r="B109" s="108">
        <v>24196</v>
      </c>
      <c r="C109" s="78">
        <f>SUM(B109-B108)</f>
        <v>-1</v>
      </c>
      <c r="D109" s="83"/>
      <c r="E109" s="109">
        <v>24772</v>
      </c>
      <c r="F109" s="70">
        <f>SUM(E109-E108)</f>
        <v>-2</v>
      </c>
      <c r="G109" s="111">
        <v>27673</v>
      </c>
      <c r="H109" s="78">
        <f>SUM(G109-G108)</f>
        <v>-21</v>
      </c>
      <c r="I109" s="109">
        <f>SUM(E109+G109)</f>
        <v>52445</v>
      </c>
      <c r="J109" s="78">
        <f>SUM(I109-I108)</f>
        <v>-23</v>
      </c>
    </row>
    <row r="110" spans="1:10" ht="13.5">
      <c r="A110" s="107" t="s">
        <v>336</v>
      </c>
      <c r="B110" s="108">
        <v>24185</v>
      </c>
      <c r="C110" s="78">
        <f>SUM(B110-B109)</f>
        <v>-11</v>
      </c>
      <c r="D110" s="83"/>
      <c r="E110" s="109">
        <v>24735</v>
      </c>
      <c r="F110" s="70">
        <f>SUM(E110-E109)</f>
        <v>-37</v>
      </c>
      <c r="G110" s="111">
        <v>27658</v>
      </c>
      <c r="H110" s="78">
        <f>SUM(G110-G109)</f>
        <v>-15</v>
      </c>
      <c r="I110" s="109">
        <f>SUM(E110+G110)</f>
        <v>52393</v>
      </c>
      <c r="J110" s="78">
        <f>SUM(I110-I109)</f>
        <v>-52</v>
      </c>
    </row>
    <row r="111" spans="1:10" ht="13.5">
      <c r="A111" s="107" t="s">
        <v>337</v>
      </c>
      <c r="B111" s="108">
        <v>24146</v>
      </c>
      <c r="C111" s="78">
        <f>SUM(B111-B110)</f>
        <v>-39</v>
      </c>
      <c r="D111" s="83"/>
      <c r="E111" s="109">
        <v>24694</v>
      </c>
      <c r="F111" s="70">
        <f>SUM(E111-E110)</f>
        <v>-41</v>
      </c>
      <c r="G111" s="111">
        <v>27621</v>
      </c>
      <c r="H111" s="78">
        <f>SUM(G111-G110)</f>
        <v>-37</v>
      </c>
      <c r="I111" s="109">
        <f>SUM(E111+G111)</f>
        <v>52315</v>
      </c>
      <c r="J111" s="78">
        <f>SUM(I111-I110)</f>
        <v>-78</v>
      </c>
    </row>
    <row r="112" spans="1:10" ht="13.5">
      <c r="A112" s="107" t="s">
        <v>338</v>
      </c>
      <c r="B112" s="108">
        <v>24170</v>
      </c>
      <c r="C112" s="78">
        <f>SUM(B112-B111)</f>
        <v>24</v>
      </c>
      <c r="D112" s="83"/>
      <c r="E112" s="109">
        <v>24707</v>
      </c>
      <c r="F112" s="70">
        <f>SUM(E112-E111)</f>
        <v>13</v>
      </c>
      <c r="G112" s="111">
        <v>27615</v>
      </c>
      <c r="H112" s="78">
        <f>SUM(G112-G111)</f>
        <v>-6</v>
      </c>
      <c r="I112" s="109">
        <v>52322</v>
      </c>
      <c r="J112" s="78">
        <f>SUM(I112-I111)</f>
        <v>7</v>
      </c>
    </row>
    <row r="113" spans="1:10" ht="13.5">
      <c r="A113" s="107" t="s">
        <v>340</v>
      </c>
      <c r="B113" s="108">
        <v>24175</v>
      </c>
      <c r="C113" s="78">
        <f>SUM(B113-B112)</f>
        <v>5</v>
      </c>
      <c r="D113" s="83"/>
      <c r="E113" s="109">
        <v>24701</v>
      </c>
      <c r="F113" s="70">
        <f>SUM(E113-E112)</f>
        <v>-6</v>
      </c>
      <c r="G113" s="111">
        <v>27575</v>
      </c>
      <c r="H113" s="78">
        <f>SUM(G113-G112)</f>
        <v>-40</v>
      </c>
      <c r="I113" s="109">
        <v>52276</v>
      </c>
      <c r="J113" s="78">
        <f>SUM(I113-I112)</f>
        <v>-46</v>
      </c>
    </row>
    <row r="114" spans="1:10" ht="13.5">
      <c r="A114" s="107"/>
      <c r="B114" s="108"/>
      <c r="C114" s="78"/>
      <c r="D114" s="83"/>
      <c r="E114" s="109"/>
      <c r="F114" s="70"/>
      <c r="G114" s="111"/>
      <c r="H114" s="78"/>
      <c r="I114" s="109"/>
      <c r="J114" s="78"/>
    </row>
    <row r="115" spans="1:10" ht="15" customHeight="1" thickBot="1">
      <c r="A115" s="107"/>
      <c r="B115" s="108"/>
      <c r="C115" s="78"/>
      <c r="D115" s="83"/>
      <c r="E115" s="109"/>
      <c r="F115" s="70"/>
      <c r="G115" s="111"/>
      <c r="H115" s="78"/>
      <c r="I115" s="109"/>
      <c r="J115" s="78"/>
    </row>
    <row r="116" spans="1:10" ht="15" customHeight="1">
      <c r="A116" s="155" t="s">
        <v>227</v>
      </c>
      <c r="B116" s="155"/>
      <c r="C116" s="155"/>
      <c r="D116" s="155"/>
      <c r="E116" s="155"/>
      <c r="F116" s="155"/>
      <c r="G116" s="155"/>
      <c r="H116" s="155"/>
      <c r="I116" s="155"/>
      <c r="J116" s="155"/>
    </row>
    <row r="117" spans="1:10" ht="13.5">
      <c r="A117" s="156"/>
      <c r="B117" s="156"/>
      <c r="C117" s="156"/>
      <c r="D117" s="156"/>
      <c r="E117" s="156"/>
      <c r="F117" s="156"/>
      <c r="G117" s="156"/>
      <c r="H117" s="156"/>
      <c r="I117" s="156"/>
      <c r="J117" s="156"/>
    </row>
    <row r="118" spans="1:10" ht="13.5">
      <c r="A118" s="156"/>
      <c r="B118" s="156"/>
      <c r="C118" s="156"/>
      <c r="D118" s="156"/>
      <c r="E118" s="156"/>
      <c r="F118" s="156"/>
      <c r="G118" s="156"/>
      <c r="H118" s="156"/>
      <c r="I118" s="156"/>
      <c r="J118" s="156"/>
    </row>
  </sheetData>
  <sheetProtection/>
  <mergeCells count="5">
    <mergeCell ref="B3:C3"/>
    <mergeCell ref="E3:J3"/>
    <mergeCell ref="A3:A4"/>
    <mergeCell ref="A116:J118"/>
    <mergeCell ref="H1:J1"/>
  </mergeCells>
  <printOptions horizontalCentered="1"/>
  <pageMargins left="0.31496062992125984" right="0.31496062992125984" top="0.35433070866141736" bottom="0.35433070866141736" header="0.31496062992125984" footer="0.31496062992125984"/>
  <pageSetup blackAndWhite="1" horizontalDpi="600" verticalDpi="600" orientation="portrait" paperSize="9" scale="77" r:id="rId1"/>
  <ignoredErrors>
    <ignoredError sqref="I107:I10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角町　翔太</cp:lastModifiedBy>
  <cp:lastPrinted>2019-05-13T10:35:54Z</cp:lastPrinted>
  <dcterms:modified xsi:type="dcterms:W3CDTF">2019-11-06T01:51:55Z</dcterms:modified>
  <cp:category/>
  <cp:version/>
  <cp:contentType/>
  <cp:contentStatus/>
</cp:coreProperties>
</file>