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<sst xmlns="http://schemas.openxmlformats.org/spreadsheetml/2006/main" count="710" uniqueCount="407">
  <si>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</si>
  <si>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</si>
  <si>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</si>
  <si>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</si>
  <si>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</si>
  <si>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</si>
  <si>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</si>
  <si>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</si>
  <si>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</si>
  <si>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</si>
  <si>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</si>
  <si>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</si>
  <si>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</si>
  <si>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</si>
  <si>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</si>
  <si>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</si>
  <si>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</si>
  <si>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</si>
  <si>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</si>
  <si>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</si>
  <si>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</si>
  <si>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</si>
  <si>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</si>
  <si>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</si>
  <si>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</si>
  <si>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</si>
  <si>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</si>
  <si>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</si>
  <si>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</si>
  <si>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</si>
  <si>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</si>
  <si>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</si>
  <si>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</si>
  <si>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</si>
  <si>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</si>
  <si>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</si>
  <si>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</si>
  <si>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</si>
  <si>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</si>
  <si>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</si>
  <si>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</si>
  <si>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</si>
  <si>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</si>
  <si>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</si>
  <si>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</si>
  <si>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</si>
  <si>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</si>
  <si>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</si>
  <si>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</si>
  <si>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</si>
  <si>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</si>
  <si>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</si>
  <si>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</si>
  <si>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</si>
  <si>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</si>
  <si>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</si>
  <si>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</si>
  <si>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</si>
  <si>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</si>
  <si>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</si>
  <si>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</si>
  <si>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</si>
  <si>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</si>
  <si>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</si>
  <si>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</si>
  <si>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</si>
  <si>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</si>
  <si>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</si>
  <si>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</si>
  <si>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</si>
  <si>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</si>
  <si>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</si>
  <si>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</si>
  <si>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</si>
  <si>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</si>
  <si>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</si>
  <si>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</si>
  <si>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</si>
  <si>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</si>
  <si>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</si>
  <si>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</si>
  <si>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</si>
  <si>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</si>
  <si>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</si>
  <si>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</si>
  <si>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</si>
  <si>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</si>
  <si>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</si>
  <si>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</si>
  <si>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</si>
  <si>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</si>
  <si>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</si>
  <si>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</si>
  <si>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</si>
  <si>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</si>
  <si>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</si>
  <si>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</si>
  <si>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</si>
  <si>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</si>
  <si>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</si>
  <si>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</si>
  <si>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</si>
  <si>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</si>
  <si>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</si>
  <si>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</si>
  <si>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</si>
  <si>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</si>
  <si>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</si>
  <si>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</si>
  <si>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</si>
  <si>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</si>
  <si>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</si>
  <si>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</si>
  <si>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</si>
  <si>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</si>
  <si>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</si>
  <si>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</si>
  <si>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</si>
  <si>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</si>
  <si>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</si>
  <si>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</si>
  <si>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</si>
  <si>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</si>
  <si>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</si>
  <si>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</si>
  <si>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</si>
  <si>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</si>
  <si>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</si>
  <si>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</si>
  <si>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</si>
  <si>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</si>
  <si>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</si>
  <si>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</si>
  <si>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</si>
  <si>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</si>
  <si>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</si>
  <si>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</si>
  <si>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</si>
  <si>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</si>
  <si>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</si>
  <si>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</si>
  <si>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</si>
  <si>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</si>
  <si>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</si>
  <si>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</si>
  <si>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</si>
  <si>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</si>
  <si>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</si>
  <si>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</si>
  <si>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</si>
  <si>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</si>
  <si>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</si>
  <si>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</si>
  <si>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</si>
  <si>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</si>
  <si>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</si>
  <si>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</si>
  <si>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</si>
  <si>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</si>
  <si>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</si>
  <si>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</si>
  <si>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</si>
  <si>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</si>
  <si>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</si>
  <si>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</si>
  <si>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</si>
  <si>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</si>
  <si>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</si>
  <si>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</si>
  <si>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</si>
  <si>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</si>
  <si>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</si>
  <si>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</si>
  <si>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</si>
  <si>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</si>
  <si>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</si>
  <si>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</si>
  <si>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</si>
  <si>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</si>
  <si>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</si>
  <si>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</si>
  <si>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</si>
  <si>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</si>
  <si>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</si>
  <si>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</si>
  <si>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</si>
  <si>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</si>
  <si>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</si>
  <si>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</si>
  <si>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</si>
  <si>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</si>
  <si>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</si>
  <si>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</si>
  <si>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</si>
  <si>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</si>
  <si>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</si>
  <si>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</si>
  <si>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</si>
  <si>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</si>
  <si>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</si>
  <si>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</si>
  <si>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</si>
  <si>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</si>
  <si>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</si>
  <si>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</si>
  <si>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</si>
  <si>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</si>
  <si>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</si>
  <si>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</si>
  <si>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</si>
  <si>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</si>
  <si>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</si>
  <si>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</si>
  <si>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</si>
  <si>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</si>
  <si>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</si>
  <si>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</si>
  <si>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</si>
  <si>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</si>
  <si>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</si>
  <si>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</si>
  <si>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</si>
  <si>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</si>
  <si>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</si>
  <si>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</si>
  <si>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</si>
  <si>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</si>
  <si>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</si>
  <si>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</si>
  <si>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</si>
  <si>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</si>
  <si>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</si>
  <si>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</si>
  <si>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</si>
  <si>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</si>
  <si>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</si>
  <si>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</si>
  <si>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</si>
  <si>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</si>
  <si>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</si>
  <si>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</si>
  <si>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</si>
  <si>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</si>
  <si>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</si>
  <si>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</si>
  <si>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</si>
  <si>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</si>
  <si>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</si>
  <si>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</si>
  <si>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</si>
  <si>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</si>
  <si>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</si>
  <si>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</si>
  <si>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</si>
  <si>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</si>
  <si>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</si>
  <si>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</si>
  <si>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</si>
  <si>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</si>
  <si>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</si>
  <si>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</si>
  <si>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</si>
  <si>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</si>
  <si>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</si>
  <si>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</si>
  <si>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</si>
  <si>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</si>
  <si>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</si>
  <si>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</si>
  <si>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</si>
  <si>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</si>
  <si>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</si>
  <si>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</si>
  <si>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</si>
  <si>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</si>
  <si>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</si>
  <si>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</si>
  <si>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</si>
  <si>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</si>
  <si>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</si>
  <si>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</si>
  <si>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</si>
  <si>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</si>
  <si>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</si>
  <si>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</si>
  <si>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</si>
  <si>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</si>
  <si>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</si>
  <si>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</si>
  <si>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</si>
  <si>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</si>
  <si>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</si>
  <si>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</si>
  <si>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</si>
  <si>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</si>
  <si>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</si>
  <si>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</si>
  <si>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</si>
  <si>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</si>
  <si>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</si>
  <si>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</si>
  <si>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</si>
  <si>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</si>
  <si>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</si>
  <si>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</si>
  <si>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</si>
  <si>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</si>
  <si>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</si>
  <si>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</si>
  <si>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</si>
  <si>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</si>
  <si>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</si>
  <si>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</si>
  <si>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</si>
  <si>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</si>
  <si>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</si>
  <si>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</si>
  <si>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</si>
  <si>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</si>
  <si>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</si>
  <si>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</si>
  <si>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</si>
  <si>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</si>
  <si>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</si>
  <si>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</si>
  <si>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</si>
  <si>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</si>
  <si>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</si>
  <si>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</si>
  <si>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</si>
  <si>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</si>
  <si>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</si>
  <si>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</si>
  <si>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</si>
  <si>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</si>
  <si>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</si>
  <si>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</si>
  <si>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</si>
  <si>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</si>
  <si>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</si>
  <si>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</si>
  <si>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</si>
  <si>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</si>
  <si>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</si>
  <si>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</si>
  <si>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</si>
  <si>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</si>
  <si>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</si>
  <si>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</si>
  <si>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</si>
  <si>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</si>
  <si>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</si>
  <si>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</si>
  <si>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</si>
  <si>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</si>
  <si>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</si>
  <si>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</si>
  <si>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</si>
  <si>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</si>
  <si>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</si>
  <si>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</si>
  <si>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</si>
  <si>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</si>
  <si>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</si>
  <si>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</si>
  <si>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</si>
  <si>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</si>
  <si>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</si>
  <si>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</si>
  <si>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</si>
  <si>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</si>
  <si>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</si>
  <si>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</si>
  <si>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</si>
  <si>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</si>
  <si>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</si>
  <si>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</si>
  <si>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</si>
  <si>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</si>
  <si>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</si>
  <si>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</si>
  <si>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</si>
  <si>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</si>
  <si>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</si>
  <si>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</si>
  <si>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</si>
  <si>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</si>
  <si>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</si>
  <si>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</si>
  <si>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</si>
  <si>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</si>
  <si>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</si>
  <si>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</si>
  <si>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</si>
  <si>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</si>
  <si>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</si>
  <si>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</si>
  <si>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</si>
  <si>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</si>
  <si>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</si>
  <si>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</si>
  <si>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</si>
  <si>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</si>
  <si>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</si>
  <si>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</si>
  <si>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令和5年9月30日現在</t>
  </si>
  <si>
    <t>5年9月末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</si>
</sst>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24019</v>
      </c>
      <c r="E5" s="77">
        <f>'人口・世帯数の推移'!E5</f>
        <v>23583</v>
      </c>
      <c r="F5" s="4">
        <f>'人口・世帯数の推移'!G5</f>
        <v>26196</v>
      </c>
      <c r="G5" s="78">
        <f>SUM(E5:F5)</f>
        <v>49779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-29</v>
      </c>
      <c r="E6" s="86">
        <f>'人口・世帯数の推移'!F5</f>
        <v>-49</v>
      </c>
      <c r="F6" s="84">
        <f>'人口・世帯数の推移'!H5</f>
        <v>-9</v>
      </c>
      <c r="G6" s="85">
        <f>SUM(E6:F6)</f>
        <v>-58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5年9月末</v>
      </c>
      <c r="D10" s="77">
        <f>'人口・世帯数の推移'!L5</f>
        <v>23</v>
      </c>
      <c r="E10" s="123">
        <f>'人口・世帯数の推移'!N5</f>
        <v>53</v>
      </c>
      <c r="F10" s="149">
        <f>'人口・世帯数の推移'!P5</f>
        <v>-30</v>
      </c>
      <c r="G10" s="77">
        <f>'人口・世帯数の推移'!Q5</f>
        <v>99</v>
      </c>
      <c r="H10" s="4">
        <f>'人口・世帯数の推移'!S5</f>
        <v>127</v>
      </c>
      <c r="I10" s="149">
        <f>'人口・世帯数の推移'!U5</f>
        <v>-28</v>
      </c>
    </row>
    <row r="11" spans="3:9" ht="14.25" thickBot="1">
      <c r="C11" s="122" t="s">
        <v>241</v>
      </c>
      <c r="D11" s="125">
        <f>'人口・世帯数の推移'!M5</f>
        <v>-8</v>
      </c>
      <c r="E11" s="84">
        <f>'人口・世帯数の推移'!O5</f>
        <v>-12</v>
      </c>
      <c r="F11" s="159" t="s">
        <v>358</v>
      </c>
      <c r="G11" s="127">
        <f>'人口・世帯数の推移'!R5</f>
        <v>-50</v>
      </c>
      <c r="H11" s="84">
        <f>'人口・世帯数の推移'!T5</f>
        <v>-12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23583</v>
      </c>
      <c r="C15" s="113">
        <f>SUM(C16:C36)</f>
        <v>26196</v>
      </c>
      <c r="D15" s="113">
        <f>SUM(D16:D36)</f>
        <v>49779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815</v>
      </c>
      <c r="C16" s="4">
        <f>SUM('年齢各歳別人口'!C4:C8)</f>
        <v>774</v>
      </c>
      <c r="D16" s="4">
        <f>SUM(B16:C16)</f>
        <v>1589</v>
      </c>
      <c r="E16" s="28">
        <f>ROUND(D16/$D$15*100,2)</f>
        <v>3.19</v>
      </c>
    </row>
    <row r="17" spans="1:5" ht="13.5">
      <c r="A17" s="7" t="s">
        <v>313</v>
      </c>
      <c r="B17" s="4">
        <f>SUM('年齢各歳別人口'!B9:B13)</f>
        <v>1060</v>
      </c>
      <c r="C17" s="4">
        <f>SUM('年齢各歳別人口'!C9:C13)</f>
        <v>1041</v>
      </c>
      <c r="D17" s="4">
        <f aca="true" t="shared" si="0" ref="D17:D36">SUM(B17:C17)</f>
        <v>2101</v>
      </c>
      <c r="E17" s="28">
        <f aca="true" t="shared" si="1" ref="E17:E36">ROUND(D17/$D$15*100,2)</f>
        <v>4.22</v>
      </c>
    </row>
    <row r="18" spans="1:5" ht="13.5">
      <c r="A18" s="7" t="s">
        <v>314</v>
      </c>
      <c r="B18" s="4">
        <f>SUM('年齢各歳別人口'!B14:B18)</f>
        <v>1163</v>
      </c>
      <c r="C18" s="4">
        <f>SUM('年齢各歳別人口'!C14:C18)</f>
        <v>1141</v>
      </c>
      <c r="D18" s="4">
        <f t="shared" si="0"/>
        <v>2304</v>
      </c>
      <c r="E18" s="28">
        <f t="shared" si="1"/>
        <v>4.63</v>
      </c>
    </row>
    <row r="19" spans="1:5" ht="13.5">
      <c r="A19" s="7" t="s">
        <v>315</v>
      </c>
      <c r="B19" s="4">
        <f>SUM('年齢各歳別人口'!B19:B23)</f>
        <v>1196</v>
      </c>
      <c r="C19" s="4">
        <f>SUM('年齢各歳別人口'!C19:C23)</f>
        <v>1075</v>
      </c>
      <c r="D19" s="4">
        <f t="shared" si="0"/>
        <v>2271</v>
      </c>
      <c r="E19" s="28">
        <f t="shared" si="1"/>
        <v>4.56</v>
      </c>
    </row>
    <row r="20" spans="1:5" ht="13.5">
      <c r="A20" s="7" t="s">
        <v>316</v>
      </c>
      <c r="B20" s="4">
        <f>SUM('年齢各歳別人口'!B24:B28)</f>
        <v>975</v>
      </c>
      <c r="C20" s="4">
        <f>SUM('年齢各歳別人口'!C24:C28)</f>
        <v>943</v>
      </c>
      <c r="D20" s="4">
        <f t="shared" si="0"/>
        <v>1918</v>
      </c>
      <c r="E20" s="28">
        <f t="shared" si="1"/>
        <v>3.85</v>
      </c>
    </row>
    <row r="21" spans="1:5" ht="13.5">
      <c r="A21" s="7" t="s">
        <v>317</v>
      </c>
      <c r="B21" s="4">
        <f>SUM('年齢各歳別人口'!F4:F8)</f>
        <v>947</v>
      </c>
      <c r="C21" s="4">
        <f>SUM('年齢各歳別人口'!G4:G8)</f>
        <v>855</v>
      </c>
      <c r="D21" s="4">
        <f t="shared" si="0"/>
        <v>1802</v>
      </c>
      <c r="E21" s="28">
        <f t="shared" si="1"/>
        <v>3.62</v>
      </c>
    </row>
    <row r="22" spans="1:5" ht="13.5">
      <c r="A22" s="7" t="s">
        <v>318</v>
      </c>
      <c r="B22" s="4">
        <f>SUM('年齢各歳別人口'!F9:F13)</f>
        <v>969</v>
      </c>
      <c r="C22" s="4">
        <f>SUM('年齢各歳別人口'!G9:G13)</f>
        <v>950</v>
      </c>
      <c r="D22" s="4">
        <f t="shared" si="0"/>
        <v>1919</v>
      </c>
      <c r="E22" s="28">
        <f t="shared" si="1"/>
        <v>3.86</v>
      </c>
    </row>
    <row r="23" spans="1:5" ht="13.5">
      <c r="A23" s="7" t="s">
        <v>319</v>
      </c>
      <c r="B23" s="4">
        <f>SUM('年齢各歳別人口'!F14:F18)</f>
        <v>1276</v>
      </c>
      <c r="C23" s="4">
        <f>SUM('年齢各歳別人口'!G14:G18)</f>
        <v>1247</v>
      </c>
      <c r="D23" s="4">
        <f t="shared" si="0"/>
        <v>2523</v>
      </c>
      <c r="E23" s="28">
        <f t="shared" si="1"/>
        <v>5.07</v>
      </c>
    </row>
    <row r="24" spans="1:5" ht="13.5">
      <c r="A24" s="7" t="s">
        <v>320</v>
      </c>
      <c r="B24" s="4">
        <f>SUM('年齢各歳別人口'!F19:F23)</f>
        <v>1540</v>
      </c>
      <c r="C24" s="4">
        <f>SUM('年齢各歳別人口'!G19:G23)</f>
        <v>1474</v>
      </c>
      <c r="D24" s="4">
        <f t="shared" si="0"/>
        <v>3014</v>
      </c>
      <c r="E24" s="28">
        <f t="shared" si="1"/>
        <v>6.05</v>
      </c>
    </row>
    <row r="25" spans="1:5" ht="13.5">
      <c r="A25" s="7" t="s">
        <v>321</v>
      </c>
      <c r="B25" s="4">
        <f>SUM('年齢各歳別人口'!F24:F28)</f>
        <v>1664</v>
      </c>
      <c r="C25" s="4">
        <f>SUM('年齢各歳別人口'!G24:G28)</f>
        <v>1686</v>
      </c>
      <c r="D25" s="4">
        <f t="shared" si="0"/>
        <v>3350</v>
      </c>
      <c r="E25" s="28">
        <f t="shared" si="1"/>
        <v>6.73</v>
      </c>
    </row>
    <row r="26" spans="1:5" ht="13.5">
      <c r="A26" s="7" t="s">
        <v>322</v>
      </c>
      <c r="B26" s="4">
        <f>SUM('年齢各歳別人口'!J4:J8)</f>
        <v>1570</v>
      </c>
      <c r="C26" s="4">
        <f>SUM('年齢各歳別人口'!K4:K8)</f>
        <v>1513</v>
      </c>
      <c r="D26" s="4">
        <f t="shared" si="0"/>
        <v>3083</v>
      </c>
      <c r="E26" s="28">
        <f t="shared" si="1"/>
        <v>6.19</v>
      </c>
    </row>
    <row r="27" spans="1:5" ht="13.5">
      <c r="A27" s="7" t="s">
        <v>323</v>
      </c>
      <c r="B27" s="4">
        <f>SUM('年齢各歳別人口'!J9:J13)</f>
        <v>1277</v>
      </c>
      <c r="C27" s="4">
        <f>SUM('年齢各歳別人口'!K9:K13)</f>
        <v>1410</v>
      </c>
      <c r="D27" s="4">
        <f t="shared" si="0"/>
        <v>2687</v>
      </c>
      <c r="E27" s="28">
        <f t="shared" si="1"/>
        <v>5.4</v>
      </c>
    </row>
    <row r="28" spans="1:5" ht="13.5">
      <c r="A28" s="7" t="s">
        <v>324</v>
      </c>
      <c r="B28" s="4">
        <f>SUM('年齢各歳別人口'!J14:J18)</f>
        <v>1428</v>
      </c>
      <c r="C28" s="4">
        <f>SUM('年齢各歳別人口'!K14:K18)</f>
        <v>1596</v>
      </c>
      <c r="D28" s="4">
        <f t="shared" si="0"/>
        <v>3024</v>
      </c>
      <c r="E28" s="28">
        <f t="shared" si="1"/>
        <v>6.07</v>
      </c>
    </row>
    <row r="29" spans="1:5" ht="13.5">
      <c r="A29" s="7" t="s">
        <v>325</v>
      </c>
      <c r="B29" s="4">
        <f>SUM('年齢各歳別人口'!J19:J23)</f>
        <v>1660</v>
      </c>
      <c r="C29" s="4">
        <f>SUM('年齢各歳別人口'!K19:K23)</f>
        <v>1935</v>
      </c>
      <c r="D29" s="4">
        <f t="shared" si="0"/>
        <v>3595</v>
      </c>
      <c r="E29" s="28">
        <f t="shared" si="1"/>
        <v>7.22</v>
      </c>
    </row>
    <row r="30" spans="1:5" ht="13.5">
      <c r="A30" s="7" t="s">
        <v>326</v>
      </c>
      <c r="B30" s="4">
        <f>SUM('年齢各歳別人口'!J24:J28)</f>
        <v>2289</v>
      </c>
      <c r="C30" s="4">
        <f>SUM('年齢各歳別人口'!K24:K28)</f>
        <v>2545</v>
      </c>
      <c r="D30" s="4">
        <f t="shared" si="0"/>
        <v>4834</v>
      </c>
      <c r="E30" s="28">
        <f t="shared" si="1"/>
        <v>9.71</v>
      </c>
    </row>
    <row r="31" spans="1:5" ht="13.5">
      <c r="A31" s="7" t="s">
        <v>327</v>
      </c>
      <c r="B31" s="4">
        <f>SUM('年齢各歳別人口'!N4:N8)</f>
        <v>1600</v>
      </c>
      <c r="C31" s="4">
        <f>SUM('年齢各歳別人口'!O4:O8)</f>
        <v>1941</v>
      </c>
      <c r="D31" s="4">
        <f t="shared" si="0"/>
        <v>3541</v>
      </c>
      <c r="E31" s="28">
        <f t="shared" si="1"/>
        <v>7.11</v>
      </c>
    </row>
    <row r="32" spans="1:5" ht="13.5">
      <c r="A32" s="7" t="s">
        <v>328</v>
      </c>
      <c r="B32" s="4">
        <f>SUM('年齢各歳別人口'!N9:N13)</f>
        <v>1128</v>
      </c>
      <c r="C32" s="4">
        <f>SUM('年齢各歳別人口'!O9:O13)</f>
        <v>1628</v>
      </c>
      <c r="D32" s="4">
        <f t="shared" si="0"/>
        <v>2756</v>
      </c>
      <c r="E32" s="28">
        <f t="shared" si="1"/>
        <v>5.54</v>
      </c>
    </row>
    <row r="33" spans="1:5" ht="13.5">
      <c r="A33" s="7" t="s">
        <v>329</v>
      </c>
      <c r="B33" s="4">
        <f>SUM('年齢各歳別人口'!N14:N18)</f>
        <v>703</v>
      </c>
      <c r="C33" s="4">
        <f>SUM('年齢各歳別人口'!O14:O18)</f>
        <v>1250</v>
      </c>
      <c r="D33" s="4">
        <f t="shared" si="0"/>
        <v>1953</v>
      </c>
      <c r="E33" s="28">
        <f t="shared" si="1"/>
        <v>3.92</v>
      </c>
    </row>
    <row r="34" spans="1:5" ht="13.5">
      <c r="A34" s="7" t="s">
        <v>330</v>
      </c>
      <c r="B34" s="4">
        <f>SUM('年齢各歳別人口'!N19:N23)</f>
        <v>261</v>
      </c>
      <c r="C34" s="4">
        <f>SUM('年齢各歳別人口'!O19:O23)</f>
        <v>808</v>
      </c>
      <c r="D34" s="4">
        <f t="shared" si="0"/>
        <v>1069</v>
      </c>
      <c r="E34" s="28">
        <f t="shared" si="1"/>
        <v>2.15</v>
      </c>
    </row>
    <row r="35" spans="1:5" ht="13.5">
      <c r="A35" s="7" t="s">
        <v>331</v>
      </c>
      <c r="B35" s="4">
        <f>SUM('年齢各歳別人口'!N24:N28)</f>
        <v>56</v>
      </c>
      <c r="C35" s="4">
        <f>SUM('年齢各歳別人口'!O24:O28)</f>
        <v>311</v>
      </c>
      <c r="D35" s="4">
        <f t="shared" si="0"/>
        <v>367</v>
      </c>
      <c r="E35" s="28">
        <f t="shared" si="1"/>
        <v>0.74</v>
      </c>
    </row>
    <row r="36" spans="1:5" ht="13.5">
      <c r="A36" s="7" t="s">
        <v>332</v>
      </c>
      <c r="B36" s="4">
        <f>SUM('年齢各歳別人口'!R4:R24)</f>
        <v>6</v>
      </c>
      <c r="C36" s="4">
        <f>SUM('年齢各歳別人口'!S4:S24)</f>
        <v>73</v>
      </c>
      <c r="D36" s="4">
        <f t="shared" si="0"/>
        <v>79</v>
      </c>
      <c r="E36" s="28">
        <f t="shared" si="1"/>
        <v>0.16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23583</v>
      </c>
      <c r="C39" s="4">
        <f>SUM(C40:C42)</f>
        <v>26196</v>
      </c>
      <c r="D39" s="4">
        <f>SUM(D40:D42)</f>
        <v>49779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3038</v>
      </c>
      <c r="C40" s="83">
        <f>SUM('年齢各歳別人口'!C4:C18)</f>
        <v>2956</v>
      </c>
      <c r="D40" s="83">
        <f>SUM(B40:C40)</f>
        <v>5994</v>
      </c>
      <c r="E40" s="29">
        <f>ROUND(D40/$D$39*100,2)</f>
        <v>12.04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12842</v>
      </c>
      <c r="C41" s="83">
        <f>SUM('年齢各歳別人口'!C19:C28,'年齢各歳別人口'!G4:G28,'年齢各歳別人口'!K4:K18)</f>
        <v>12749</v>
      </c>
      <c r="D41" s="83">
        <f>SUM(B41:C41)</f>
        <v>25591</v>
      </c>
      <c r="E41" s="29">
        <f>ROUND(D41/$D$39*100,2)</f>
        <v>51.41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7703</v>
      </c>
      <c r="C42" s="83">
        <f>SUM('年齢各歳別人口'!K19:K28,'年齢各歳別人口'!O4:O28,'年齢各歳別人口'!S4:S24)</f>
        <v>10491</v>
      </c>
      <c r="D42" s="83">
        <f>SUM(B42:C42)</f>
        <v>18194</v>
      </c>
      <c r="E42" s="29">
        <f>ROUND(D42/$D$39*100,2)</f>
        <v>36.55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3564</v>
      </c>
      <c r="C47" s="88">
        <f>'行政区別人口'!D27</f>
        <v>3626</v>
      </c>
      <c r="D47" s="88">
        <f>'行政区別人口'!E27</f>
        <v>3943</v>
      </c>
      <c r="E47" s="88">
        <f>'行政区別人口'!F27</f>
        <v>7569</v>
      </c>
      <c r="F47" s="1" t="s">
        <v>162</v>
      </c>
    </row>
    <row r="48" spans="1:6" ht="13.5">
      <c r="A48" s="7" t="s">
        <v>146</v>
      </c>
      <c r="B48" s="88">
        <f>'行政区別人口'!C48</f>
        <v>3086</v>
      </c>
      <c r="C48" s="88">
        <f>'行政区別人口'!D48</f>
        <v>2847</v>
      </c>
      <c r="D48" s="88">
        <f>'行政区別人口'!E48</f>
        <v>3154</v>
      </c>
      <c r="E48" s="88">
        <f>'行政区別人口'!F48</f>
        <v>6001</v>
      </c>
      <c r="F48" s="1" t="s">
        <v>163</v>
      </c>
    </row>
    <row r="49" spans="1:6" ht="13.5">
      <c r="A49" s="7" t="s">
        <v>147</v>
      </c>
      <c r="B49" s="88">
        <f>'行政区別人口'!C58</f>
        <v>1146</v>
      </c>
      <c r="C49" s="88">
        <f>'行政区別人口'!D58</f>
        <v>1084</v>
      </c>
      <c r="D49" s="88">
        <f>'行政区別人口'!E58</f>
        <v>1170</v>
      </c>
      <c r="E49" s="88">
        <f>'行政区別人口'!F58</f>
        <v>2254</v>
      </c>
      <c r="F49" s="1" t="s">
        <v>164</v>
      </c>
    </row>
    <row r="50" spans="1:6" ht="13.5">
      <c r="A50" s="7" t="s">
        <v>148</v>
      </c>
      <c r="B50" s="89">
        <f>'行政区別人口'!C71</f>
        <v>757</v>
      </c>
      <c r="C50" s="89">
        <f>'行政区別人口'!D71</f>
        <v>693</v>
      </c>
      <c r="D50" s="89">
        <f>'行政区別人口'!E71</f>
        <v>770</v>
      </c>
      <c r="E50" s="89">
        <f>'行政区別人口'!F71</f>
        <v>1463</v>
      </c>
      <c r="F50" s="1" t="s">
        <v>165</v>
      </c>
    </row>
    <row r="51" spans="1:6" ht="13.5">
      <c r="A51" s="7" t="s">
        <v>149</v>
      </c>
      <c r="B51" s="88">
        <f>'行政区別人口'!C88</f>
        <v>4263</v>
      </c>
      <c r="C51" s="88">
        <f>'行政区別人口'!D88</f>
        <v>4293</v>
      </c>
      <c r="D51" s="88">
        <f>'行政区別人口'!E88</f>
        <v>4833</v>
      </c>
      <c r="E51" s="88">
        <f>'行政区別人口'!F88</f>
        <v>9126</v>
      </c>
      <c r="F51" s="1" t="s">
        <v>166</v>
      </c>
    </row>
    <row r="52" spans="1:6" ht="13.5">
      <c r="A52" s="7" t="s">
        <v>150</v>
      </c>
      <c r="B52" s="88">
        <f>'行政区別人口'!C102</f>
        <v>2151</v>
      </c>
      <c r="C52" s="88">
        <f>'行政区別人口'!D102</f>
        <v>2251</v>
      </c>
      <c r="D52" s="88">
        <f>'行政区別人口'!E102</f>
        <v>2479</v>
      </c>
      <c r="E52" s="88">
        <f>'行政区別人口'!F102</f>
        <v>4730</v>
      </c>
      <c r="F52" s="1" t="s">
        <v>190</v>
      </c>
    </row>
    <row r="53" spans="1:6" ht="13.5">
      <c r="A53" s="7" t="s">
        <v>151</v>
      </c>
      <c r="B53" s="88">
        <f>'行政区別人口'!J23</f>
        <v>1472</v>
      </c>
      <c r="C53" s="88">
        <f>'行政区別人口'!K23</f>
        <v>1427</v>
      </c>
      <c r="D53" s="88">
        <f>'行政区別人口'!L23</f>
        <v>1621</v>
      </c>
      <c r="E53" s="88">
        <f>'行政区別人口'!M23</f>
        <v>3048</v>
      </c>
      <c r="F53" s="1" t="s">
        <v>167</v>
      </c>
    </row>
    <row r="54" spans="1:6" ht="13.5">
      <c r="A54" s="7" t="s">
        <v>152</v>
      </c>
      <c r="B54" s="88">
        <f>'行政区別人口'!J33</f>
        <v>927</v>
      </c>
      <c r="C54" s="88">
        <f>'行政区別人口'!K33</f>
        <v>940</v>
      </c>
      <c r="D54" s="88">
        <f>'行政区別人口'!L33</f>
        <v>970</v>
      </c>
      <c r="E54" s="88">
        <f>'行政区別人口'!M33</f>
        <v>1910</v>
      </c>
      <c r="F54" s="1" t="s">
        <v>168</v>
      </c>
    </row>
    <row r="55" spans="1:6" ht="13.5">
      <c r="A55" s="7" t="s">
        <v>153</v>
      </c>
      <c r="B55" s="88">
        <f>'行政区別人口'!J50</f>
        <v>2385</v>
      </c>
      <c r="C55" s="88">
        <f>'行政区別人口'!K50</f>
        <v>2383</v>
      </c>
      <c r="D55" s="88">
        <f>'行政区別人口'!L50</f>
        <v>2649</v>
      </c>
      <c r="E55" s="88">
        <f>'行政区別人口'!M50</f>
        <v>5032</v>
      </c>
      <c r="F55" s="1" t="s">
        <v>169</v>
      </c>
    </row>
    <row r="56" spans="1:6" ht="13.5">
      <c r="A56" s="7" t="s">
        <v>154</v>
      </c>
      <c r="B56" s="88">
        <f>'行政区別人口'!J63</f>
        <v>1621</v>
      </c>
      <c r="C56" s="88">
        <f>'行政区別人口'!K63</f>
        <v>1653</v>
      </c>
      <c r="D56" s="88">
        <f>'行政区別人口'!L63</f>
        <v>1823</v>
      </c>
      <c r="E56" s="88">
        <f>'行政区別人口'!M63</f>
        <v>3476</v>
      </c>
      <c r="F56" s="1" t="s">
        <v>170</v>
      </c>
    </row>
    <row r="57" spans="1:6" ht="13.5">
      <c r="A57" s="7" t="s">
        <v>155</v>
      </c>
      <c r="B57" s="88">
        <f>'行政区別人口'!J72</f>
        <v>1170</v>
      </c>
      <c r="C57" s="88">
        <f>'行政区別人口'!K72</f>
        <v>1125</v>
      </c>
      <c r="D57" s="88">
        <f>'行政区別人口'!L72</f>
        <v>1263</v>
      </c>
      <c r="E57" s="88">
        <f>'行政区別人口'!M72</f>
        <v>2388</v>
      </c>
      <c r="F57" s="1" t="s">
        <v>171</v>
      </c>
    </row>
    <row r="58" spans="1:6" ht="13.5">
      <c r="A58" s="7" t="s">
        <v>156</v>
      </c>
      <c r="B58" s="88">
        <f>'行政区別人口'!J81</f>
        <v>1477</v>
      </c>
      <c r="C58" s="88">
        <f>'行政区別人口'!K81</f>
        <v>1261</v>
      </c>
      <c r="D58" s="88">
        <f>'行政区別人口'!L81</f>
        <v>1521</v>
      </c>
      <c r="E58" s="88">
        <f>'行政区別人口'!M81</f>
        <v>2782</v>
      </c>
      <c r="F58" s="1" t="s">
        <v>172</v>
      </c>
    </row>
    <row r="59" spans="1:5" ht="13.5">
      <c r="A59" s="7" t="s">
        <v>139</v>
      </c>
      <c r="B59" s="88">
        <f>SUM(B47:B58)</f>
        <v>24019</v>
      </c>
      <c r="C59" s="5">
        <f>SUM(C47:C58)</f>
        <v>23583</v>
      </c>
      <c r="D59" s="5">
        <f>SUM(D47:D58)</f>
        <v>26196</v>
      </c>
      <c r="E59" s="5">
        <f>SUM(E47:E58)</f>
        <v>49779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令和5年9月30日現在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209" t="s">
        <v>173</v>
      </c>
      <c r="B9" s="110" t="s">
        <v>7</v>
      </c>
      <c r="C9" s="190">
        <v>146</v>
      </c>
      <c r="D9" s="190">
        <v>152</v>
      </c>
      <c r="E9" s="190">
        <v>167</v>
      </c>
      <c r="F9" s="190">
        <v>319</v>
      </c>
      <c r="G9" s="109"/>
      <c r="H9" s="216" t="s">
        <v>182</v>
      </c>
      <c r="I9" s="191" t="s">
        <v>71</v>
      </c>
      <c r="J9" s="190">
        <v>43</v>
      </c>
      <c r="K9" s="190">
        <v>29</v>
      </c>
      <c r="L9" s="190">
        <v>45</v>
      </c>
      <c r="M9" s="190">
        <v>74</v>
      </c>
    </row>
    <row r="10" spans="1:13" ht="13.5">
      <c r="A10" s="209"/>
      <c r="B10" s="110" t="s">
        <v>10</v>
      </c>
      <c r="C10" s="190">
        <v>159</v>
      </c>
      <c r="D10" s="190">
        <v>149</v>
      </c>
      <c r="E10" s="190">
        <v>148</v>
      </c>
      <c r="F10" s="190">
        <v>297</v>
      </c>
      <c r="G10" s="109"/>
      <c r="H10" s="216"/>
      <c r="I10" s="191" t="s">
        <v>74</v>
      </c>
      <c r="J10" s="190">
        <v>39</v>
      </c>
      <c r="K10" s="190">
        <v>38</v>
      </c>
      <c r="L10" s="190">
        <v>41</v>
      </c>
      <c r="M10" s="190">
        <v>79</v>
      </c>
    </row>
    <row r="11" spans="1:16" ht="13.5">
      <c r="A11" s="209"/>
      <c r="B11" s="110" t="s">
        <v>13</v>
      </c>
      <c r="C11" s="190">
        <v>344</v>
      </c>
      <c r="D11" s="190">
        <v>315</v>
      </c>
      <c r="E11" s="190">
        <v>363</v>
      </c>
      <c r="F11" s="190">
        <v>678</v>
      </c>
      <c r="G11" s="109"/>
      <c r="H11" s="216"/>
      <c r="I11" s="191" t="s">
        <v>76</v>
      </c>
      <c r="J11" s="190">
        <v>27</v>
      </c>
      <c r="K11" s="190">
        <v>25</v>
      </c>
      <c r="L11" s="190">
        <v>27</v>
      </c>
      <c r="M11" s="190">
        <v>52</v>
      </c>
      <c r="P11" s="112"/>
    </row>
    <row r="12" spans="1:13" ht="13.5">
      <c r="A12" s="209"/>
      <c r="B12" s="110" t="s">
        <v>16</v>
      </c>
      <c r="C12" s="190">
        <v>180</v>
      </c>
      <c r="D12" s="190">
        <v>168</v>
      </c>
      <c r="E12" s="190">
        <v>203</v>
      </c>
      <c r="F12" s="190">
        <v>371</v>
      </c>
      <c r="G12" s="109"/>
      <c r="H12" s="216"/>
      <c r="I12" s="191" t="s">
        <v>79</v>
      </c>
      <c r="J12" s="190">
        <v>35</v>
      </c>
      <c r="K12" s="190">
        <v>39</v>
      </c>
      <c r="L12" s="190">
        <v>35</v>
      </c>
      <c r="M12" s="190">
        <v>74</v>
      </c>
    </row>
    <row r="13" spans="1:13" ht="13.5">
      <c r="A13" s="209"/>
      <c r="B13" s="110" t="s">
        <v>19</v>
      </c>
      <c r="C13" s="190">
        <v>107</v>
      </c>
      <c r="D13" s="190">
        <v>108</v>
      </c>
      <c r="E13" s="190">
        <v>121</v>
      </c>
      <c r="F13" s="190">
        <v>229</v>
      </c>
      <c r="G13" s="109"/>
      <c r="H13" s="216"/>
      <c r="I13" s="191" t="s">
        <v>82</v>
      </c>
      <c r="J13" s="190">
        <v>45</v>
      </c>
      <c r="K13" s="190">
        <v>35</v>
      </c>
      <c r="L13" s="190">
        <v>51</v>
      </c>
      <c r="M13" s="190">
        <v>86</v>
      </c>
    </row>
    <row r="14" spans="1:13" ht="13.5">
      <c r="A14" s="209"/>
      <c r="B14" s="110" t="s">
        <v>22</v>
      </c>
      <c r="C14" s="190">
        <v>212</v>
      </c>
      <c r="D14" s="190">
        <v>237</v>
      </c>
      <c r="E14" s="190">
        <v>264</v>
      </c>
      <c r="F14" s="190">
        <v>501</v>
      </c>
      <c r="G14" s="109"/>
      <c r="H14" s="216"/>
      <c r="I14" s="191" t="s">
        <v>85</v>
      </c>
      <c r="J14" s="190">
        <v>46</v>
      </c>
      <c r="K14" s="190">
        <v>47</v>
      </c>
      <c r="L14" s="190">
        <v>51</v>
      </c>
      <c r="M14" s="190">
        <v>98</v>
      </c>
    </row>
    <row r="15" spans="1:13" ht="13.5">
      <c r="A15" s="209"/>
      <c r="B15" s="110" t="s">
        <v>25</v>
      </c>
      <c r="C15" s="190">
        <v>311</v>
      </c>
      <c r="D15" s="190">
        <v>281</v>
      </c>
      <c r="E15" s="190">
        <v>310</v>
      </c>
      <c r="F15" s="190">
        <v>591</v>
      </c>
      <c r="G15" s="109"/>
      <c r="H15" s="216"/>
      <c r="I15" s="191" t="s">
        <v>88</v>
      </c>
      <c r="J15" s="190">
        <v>95</v>
      </c>
      <c r="K15" s="190">
        <v>102</v>
      </c>
      <c r="L15" s="190">
        <v>111</v>
      </c>
      <c r="M15" s="190">
        <v>213</v>
      </c>
    </row>
    <row r="16" spans="1:13" ht="13.5">
      <c r="A16" s="209"/>
      <c r="B16" s="110" t="s">
        <v>28</v>
      </c>
      <c r="C16" s="190">
        <v>178</v>
      </c>
      <c r="D16" s="190">
        <v>166</v>
      </c>
      <c r="E16" s="190">
        <v>158</v>
      </c>
      <c r="F16" s="190">
        <v>324</v>
      </c>
      <c r="G16" s="109"/>
      <c r="H16" s="216"/>
      <c r="I16" s="191" t="s">
        <v>90</v>
      </c>
      <c r="J16" s="190">
        <v>243</v>
      </c>
      <c r="K16" s="190">
        <v>246</v>
      </c>
      <c r="L16" s="190">
        <v>270</v>
      </c>
      <c r="M16" s="190">
        <v>516</v>
      </c>
    </row>
    <row r="17" spans="1:13" ht="13.5">
      <c r="A17" s="209"/>
      <c r="B17" s="110" t="s">
        <v>31</v>
      </c>
      <c r="C17" s="190">
        <v>343</v>
      </c>
      <c r="D17" s="190">
        <v>394</v>
      </c>
      <c r="E17" s="190">
        <v>411</v>
      </c>
      <c r="F17" s="190">
        <v>805</v>
      </c>
      <c r="G17" s="109"/>
      <c r="H17" s="216"/>
      <c r="I17" s="191" t="s">
        <v>92</v>
      </c>
      <c r="J17" s="190">
        <v>96</v>
      </c>
      <c r="K17" s="190">
        <v>84</v>
      </c>
      <c r="L17" s="190">
        <v>83</v>
      </c>
      <c r="M17" s="190">
        <v>167</v>
      </c>
    </row>
    <row r="18" spans="1:13" ht="13.5">
      <c r="A18" s="209"/>
      <c r="B18" s="110" t="s">
        <v>34</v>
      </c>
      <c r="C18" s="190">
        <v>244</v>
      </c>
      <c r="D18" s="190">
        <v>232</v>
      </c>
      <c r="E18" s="190">
        <v>252</v>
      </c>
      <c r="F18" s="190">
        <v>484</v>
      </c>
      <c r="G18" s="109"/>
      <c r="H18" s="216"/>
      <c r="I18" s="191" t="s">
        <v>94</v>
      </c>
      <c r="J18" s="190">
        <v>165</v>
      </c>
      <c r="K18" s="190">
        <v>164</v>
      </c>
      <c r="L18" s="190">
        <v>217</v>
      </c>
      <c r="M18" s="190">
        <v>381</v>
      </c>
    </row>
    <row r="19" spans="1:13" ht="13.5">
      <c r="A19" s="209"/>
      <c r="B19" s="110" t="s">
        <v>37</v>
      </c>
      <c r="C19" s="190">
        <v>279</v>
      </c>
      <c r="D19" s="190">
        <v>249</v>
      </c>
      <c r="E19" s="190">
        <v>276</v>
      </c>
      <c r="F19" s="190">
        <v>525</v>
      </c>
      <c r="G19" s="109"/>
      <c r="H19" s="216"/>
      <c r="I19" s="191" t="s">
        <v>97</v>
      </c>
      <c r="J19" s="190">
        <v>264</v>
      </c>
      <c r="K19" s="190">
        <v>248</v>
      </c>
      <c r="L19" s="190">
        <v>285</v>
      </c>
      <c r="M19" s="190">
        <v>533</v>
      </c>
    </row>
    <row r="20" spans="1:13" ht="13.5">
      <c r="A20" s="209"/>
      <c r="B20" s="110" t="s">
        <v>40</v>
      </c>
      <c r="C20" s="190">
        <v>156</v>
      </c>
      <c r="D20" s="190">
        <v>175</v>
      </c>
      <c r="E20" s="190">
        <v>178</v>
      </c>
      <c r="F20" s="190">
        <v>353</v>
      </c>
      <c r="G20" s="109"/>
      <c r="H20" s="216"/>
      <c r="I20" s="191" t="s">
        <v>100</v>
      </c>
      <c r="J20" s="190">
        <v>141</v>
      </c>
      <c r="K20" s="190">
        <v>148</v>
      </c>
      <c r="L20" s="190">
        <v>164</v>
      </c>
      <c r="M20" s="190">
        <v>312</v>
      </c>
    </row>
    <row r="21" spans="1:13" ht="13.5">
      <c r="A21" s="209"/>
      <c r="B21" s="110" t="s">
        <v>81</v>
      </c>
      <c r="C21" s="190">
        <v>205</v>
      </c>
      <c r="D21" s="190">
        <v>219</v>
      </c>
      <c r="E21" s="190">
        <v>232</v>
      </c>
      <c r="F21" s="190">
        <v>451</v>
      </c>
      <c r="G21" s="109"/>
      <c r="H21" s="216"/>
      <c r="I21" s="191" t="s">
        <v>103</v>
      </c>
      <c r="J21" s="190">
        <v>64</v>
      </c>
      <c r="K21" s="190">
        <v>61</v>
      </c>
      <c r="L21" s="190">
        <v>70</v>
      </c>
      <c r="M21" s="190">
        <v>131</v>
      </c>
    </row>
    <row r="22" spans="1:13" ht="13.5">
      <c r="A22" s="209"/>
      <c r="B22" s="110" t="s">
        <v>42</v>
      </c>
      <c r="C22" s="190">
        <v>299</v>
      </c>
      <c r="D22" s="190">
        <v>343</v>
      </c>
      <c r="E22" s="190">
        <v>361</v>
      </c>
      <c r="F22" s="190">
        <v>704</v>
      </c>
      <c r="G22" s="109"/>
      <c r="H22" s="216"/>
      <c r="I22" s="191" t="s">
        <v>106</v>
      </c>
      <c r="J22" s="190">
        <v>169</v>
      </c>
      <c r="K22" s="190">
        <v>161</v>
      </c>
      <c r="L22" s="190">
        <v>171</v>
      </c>
      <c r="M22" s="190">
        <v>332</v>
      </c>
    </row>
    <row r="23" spans="1:13" ht="13.5">
      <c r="A23" s="209"/>
      <c r="B23" s="110" t="s">
        <v>44</v>
      </c>
      <c r="C23" s="190">
        <v>193</v>
      </c>
      <c r="D23" s="190">
        <v>244</v>
      </c>
      <c r="E23" s="190">
        <v>282</v>
      </c>
      <c r="F23" s="190">
        <v>526</v>
      </c>
      <c r="G23" s="109"/>
      <c r="H23" s="216"/>
      <c r="I23" s="192" t="s">
        <v>189</v>
      </c>
      <c r="J23" s="190">
        <f>SUM(J9:J22)</f>
        <v>1472</v>
      </c>
      <c r="K23" s="190">
        <f>SUM(K9:K22)</f>
        <v>1427</v>
      </c>
      <c r="L23" s="190">
        <f>SUM(L9:L22)</f>
        <v>1621</v>
      </c>
      <c r="M23" s="190">
        <f>SUM(M9:M22)</f>
        <v>3048</v>
      </c>
    </row>
    <row r="24" spans="1:13" ht="13.5">
      <c r="A24" s="209"/>
      <c r="B24" s="110" t="s">
        <v>47</v>
      </c>
      <c r="C24" s="190">
        <v>77</v>
      </c>
      <c r="D24" s="190">
        <v>70</v>
      </c>
      <c r="E24" s="190">
        <v>86</v>
      </c>
      <c r="F24" s="190">
        <v>156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209"/>
      <c r="B25" s="110" t="s">
        <v>49</v>
      </c>
      <c r="C25" s="190">
        <v>79</v>
      </c>
      <c r="D25" s="190">
        <v>68</v>
      </c>
      <c r="E25" s="190">
        <v>73</v>
      </c>
      <c r="F25" s="190">
        <v>141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209"/>
      <c r="B26" s="110" t="s">
        <v>51</v>
      </c>
      <c r="C26" s="190">
        <v>52</v>
      </c>
      <c r="D26" s="190">
        <v>56</v>
      </c>
      <c r="E26" s="190">
        <v>58</v>
      </c>
      <c r="F26" s="190">
        <v>114</v>
      </c>
      <c r="G26" s="109"/>
      <c r="H26" s="209" t="s">
        <v>183</v>
      </c>
      <c r="I26" s="110" t="s">
        <v>108</v>
      </c>
      <c r="J26" s="190">
        <v>118</v>
      </c>
      <c r="K26" s="190">
        <v>124</v>
      </c>
      <c r="L26" s="190">
        <v>125</v>
      </c>
      <c r="M26" s="190">
        <v>249</v>
      </c>
    </row>
    <row r="27" spans="1:13" ht="13.5" customHeight="1">
      <c r="A27" s="209"/>
      <c r="B27" s="192" t="s">
        <v>189</v>
      </c>
      <c r="C27" s="190">
        <f>SUM(C9:C26)</f>
        <v>3564</v>
      </c>
      <c r="D27" s="190">
        <f>SUM(D9:D26)</f>
        <v>3626</v>
      </c>
      <c r="E27" s="190">
        <f>SUM(E9:E26)</f>
        <v>3943</v>
      </c>
      <c r="F27" s="190">
        <f>SUM(F9:F26)</f>
        <v>7569</v>
      </c>
      <c r="G27" s="109"/>
      <c r="H27" s="209"/>
      <c r="I27" s="110" t="s">
        <v>60</v>
      </c>
      <c r="J27" s="190">
        <v>141</v>
      </c>
      <c r="K27" s="190">
        <v>153</v>
      </c>
      <c r="L27" s="190">
        <v>154</v>
      </c>
      <c r="M27" s="190">
        <v>307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209"/>
      <c r="I28" s="110" t="s">
        <v>63</v>
      </c>
      <c r="J28" s="190">
        <v>109</v>
      </c>
      <c r="K28" s="190">
        <v>97</v>
      </c>
      <c r="L28" s="190">
        <v>119</v>
      </c>
      <c r="M28" s="190">
        <v>216</v>
      </c>
    </row>
    <row r="29" spans="1:13" ht="13.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09"/>
      <c r="I29" s="110" t="s">
        <v>66</v>
      </c>
      <c r="J29" s="190">
        <v>116</v>
      </c>
      <c r="K29" s="190">
        <v>126</v>
      </c>
      <c r="L29" s="190">
        <v>133</v>
      </c>
      <c r="M29" s="190">
        <v>259</v>
      </c>
    </row>
    <row r="30" spans="1:13" ht="13.5" customHeight="1">
      <c r="A30" s="210" t="s">
        <v>175</v>
      </c>
      <c r="B30" s="109" t="s">
        <v>8</v>
      </c>
      <c r="C30" s="111">
        <v>245</v>
      </c>
      <c r="D30" s="111">
        <v>218</v>
      </c>
      <c r="E30" s="111">
        <v>253</v>
      </c>
      <c r="F30" s="111">
        <v>471</v>
      </c>
      <c r="G30" s="109"/>
      <c r="H30" s="209"/>
      <c r="I30" s="110" t="s">
        <v>69</v>
      </c>
      <c r="J30" s="190">
        <v>306</v>
      </c>
      <c r="K30" s="190">
        <v>327</v>
      </c>
      <c r="L30" s="190">
        <v>313</v>
      </c>
      <c r="M30" s="190">
        <v>640</v>
      </c>
    </row>
    <row r="31" spans="1:13" ht="13.5">
      <c r="A31" s="211"/>
      <c r="B31" s="184" t="s">
        <v>11</v>
      </c>
      <c r="C31" s="111">
        <v>233</v>
      </c>
      <c r="D31" s="111">
        <v>219</v>
      </c>
      <c r="E31" s="111">
        <v>239</v>
      </c>
      <c r="F31" s="111">
        <v>458</v>
      </c>
      <c r="G31" s="109"/>
      <c r="H31" s="209"/>
      <c r="I31" s="110" t="s">
        <v>72</v>
      </c>
      <c r="J31" s="190">
        <v>114</v>
      </c>
      <c r="K31" s="190">
        <v>110</v>
      </c>
      <c r="L31" s="190">
        <v>106</v>
      </c>
      <c r="M31" s="190">
        <v>216</v>
      </c>
    </row>
    <row r="32" spans="1:13" ht="13.5">
      <c r="A32" s="211"/>
      <c r="B32" s="110" t="s">
        <v>14</v>
      </c>
      <c r="C32" s="111">
        <v>136</v>
      </c>
      <c r="D32" s="111">
        <v>125</v>
      </c>
      <c r="E32" s="111">
        <v>139</v>
      </c>
      <c r="F32" s="111">
        <v>264</v>
      </c>
      <c r="G32" s="109"/>
      <c r="H32" s="209"/>
      <c r="I32" s="110" t="s">
        <v>311</v>
      </c>
      <c r="J32" s="190">
        <v>23</v>
      </c>
      <c r="K32" s="190">
        <v>3</v>
      </c>
      <c r="L32" s="190">
        <v>20</v>
      </c>
      <c r="M32" s="190">
        <v>23</v>
      </c>
    </row>
    <row r="33" spans="1:13" ht="13.5">
      <c r="A33" s="211"/>
      <c r="B33" s="110" t="s">
        <v>17</v>
      </c>
      <c r="C33" s="111">
        <v>157</v>
      </c>
      <c r="D33" s="111">
        <v>128</v>
      </c>
      <c r="E33" s="111">
        <v>153</v>
      </c>
      <c r="F33" s="111">
        <v>281</v>
      </c>
      <c r="G33" s="109"/>
      <c r="H33" s="209"/>
      <c r="I33" s="192" t="s">
        <v>189</v>
      </c>
      <c r="J33" s="190">
        <f>SUM(J26:J32)</f>
        <v>927</v>
      </c>
      <c r="K33" s="190">
        <f>SUM(K26:K32)</f>
        <v>940</v>
      </c>
      <c r="L33" s="190">
        <f>SUM(L26:L32)</f>
        <v>970</v>
      </c>
      <c r="M33" s="190">
        <f>SUM(M26:M32)</f>
        <v>1910</v>
      </c>
    </row>
    <row r="34" spans="1:13" ht="13.5" customHeight="1">
      <c r="A34" s="211"/>
      <c r="B34" s="110" t="s">
        <v>20</v>
      </c>
      <c r="C34" s="111">
        <v>230</v>
      </c>
      <c r="D34" s="111">
        <v>224</v>
      </c>
      <c r="E34" s="111">
        <v>250</v>
      </c>
      <c r="F34" s="111">
        <v>474</v>
      </c>
      <c r="G34" s="109"/>
      <c r="H34" s="109"/>
      <c r="I34" s="193"/>
      <c r="J34" s="194"/>
      <c r="K34" s="194"/>
      <c r="L34" s="194"/>
      <c r="M34" s="194"/>
    </row>
    <row r="35" spans="1:13" ht="13.5">
      <c r="A35" s="211"/>
      <c r="B35" s="110" t="s">
        <v>23</v>
      </c>
      <c r="C35" s="111">
        <v>74</v>
      </c>
      <c r="D35" s="111">
        <v>69</v>
      </c>
      <c r="E35" s="111">
        <v>91</v>
      </c>
      <c r="F35" s="111">
        <v>160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11"/>
      <c r="B36" s="110" t="s">
        <v>26</v>
      </c>
      <c r="C36" s="111">
        <v>214</v>
      </c>
      <c r="D36" s="111">
        <v>220</v>
      </c>
      <c r="E36" s="111">
        <v>237</v>
      </c>
      <c r="F36" s="111">
        <v>457</v>
      </c>
      <c r="G36" s="109"/>
      <c r="H36" s="210" t="s">
        <v>184</v>
      </c>
      <c r="I36" s="195" t="s">
        <v>77</v>
      </c>
      <c r="J36" s="196">
        <v>247</v>
      </c>
      <c r="K36" s="196">
        <v>232</v>
      </c>
      <c r="L36" s="196">
        <v>259</v>
      </c>
      <c r="M36" s="196">
        <v>491</v>
      </c>
    </row>
    <row r="37" spans="1:13" ht="13.5">
      <c r="A37" s="211"/>
      <c r="B37" s="110" t="s">
        <v>29</v>
      </c>
      <c r="C37" s="111">
        <v>115</v>
      </c>
      <c r="D37" s="111">
        <v>114</v>
      </c>
      <c r="E37" s="111">
        <v>99</v>
      </c>
      <c r="F37" s="111">
        <v>213</v>
      </c>
      <c r="G37" s="109"/>
      <c r="H37" s="211"/>
      <c r="I37" s="110" t="s">
        <v>80</v>
      </c>
      <c r="J37" s="190">
        <v>249</v>
      </c>
      <c r="K37" s="190">
        <v>244</v>
      </c>
      <c r="L37" s="190">
        <v>253</v>
      </c>
      <c r="M37" s="190">
        <v>497</v>
      </c>
    </row>
    <row r="38" spans="1:13" ht="13.5">
      <c r="A38" s="211"/>
      <c r="B38" s="110" t="s">
        <v>32</v>
      </c>
      <c r="C38" s="111">
        <v>173</v>
      </c>
      <c r="D38" s="111">
        <v>153</v>
      </c>
      <c r="E38" s="111">
        <v>157</v>
      </c>
      <c r="F38" s="111">
        <v>310</v>
      </c>
      <c r="G38" s="109"/>
      <c r="H38" s="211"/>
      <c r="I38" s="110" t="s">
        <v>83</v>
      </c>
      <c r="J38" s="190">
        <v>90</v>
      </c>
      <c r="K38" s="190">
        <v>96</v>
      </c>
      <c r="L38" s="190">
        <v>108</v>
      </c>
      <c r="M38" s="190">
        <v>204</v>
      </c>
    </row>
    <row r="39" spans="1:13" ht="13.5">
      <c r="A39" s="211"/>
      <c r="B39" s="110" t="s">
        <v>35</v>
      </c>
      <c r="C39" s="111">
        <v>155</v>
      </c>
      <c r="D39" s="111">
        <v>140</v>
      </c>
      <c r="E39" s="111">
        <v>150</v>
      </c>
      <c r="F39" s="111">
        <v>290</v>
      </c>
      <c r="G39" s="109"/>
      <c r="H39" s="211"/>
      <c r="I39" s="110" t="s">
        <v>86</v>
      </c>
      <c r="J39" s="190">
        <v>140</v>
      </c>
      <c r="K39" s="190">
        <v>161</v>
      </c>
      <c r="L39" s="190">
        <v>168</v>
      </c>
      <c r="M39" s="190">
        <v>329</v>
      </c>
    </row>
    <row r="40" spans="1:13" ht="13.5">
      <c r="A40" s="211"/>
      <c r="B40" s="110" t="s">
        <v>38</v>
      </c>
      <c r="C40" s="111">
        <v>158</v>
      </c>
      <c r="D40" s="111">
        <v>127</v>
      </c>
      <c r="E40" s="111">
        <v>166</v>
      </c>
      <c r="F40" s="111">
        <v>293</v>
      </c>
      <c r="G40" s="109"/>
      <c r="H40" s="211"/>
      <c r="I40" s="110" t="s">
        <v>89</v>
      </c>
      <c r="J40" s="190">
        <v>87</v>
      </c>
      <c r="K40" s="190">
        <v>94</v>
      </c>
      <c r="L40" s="190">
        <v>99</v>
      </c>
      <c r="M40" s="190">
        <v>193</v>
      </c>
    </row>
    <row r="41" spans="1:13" ht="13.5">
      <c r="A41" s="211"/>
      <c r="B41" s="110" t="s">
        <v>41</v>
      </c>
      <c r="C41" s="111">
        <v>331</v>
      </c>
      <c r="D41" s="111">
        <v>305</v>
      </c>
      <c r="E41" s="111">
        <v>325</v>
      </c>
      <c r="F41" s="111">
        <v>630</v>
      </c>
      <c r="G41" s="109"/>
      <c r="H41" s="211"/>
      <c r="I41" s="110" t="s">
        <v>91</v>
      </c>
      <c r="J41" s="190">
        <v>137</v>
      </c>
      <c r="K41" s="190">
        <v>151</v>
      </c>
      <c r="L41" s="190">
        <v>144</v>
      </c>
      <c r="M41" s="190">
        <v>295</v>
      </c>
    </row>
    <row r="42" spans="1:13" ht="13.5">
      <c r="A42" s="211"/>
      <c r="B42" s="110" t="s">
        <v>43</v>
      </c>
      <c r="C42" s="111">
        <v>231</v>
      </c>
      <c r="D42" s="111">
        <v>210</v>
      </c>
      <c r="E42" s="111">
        <v>226</v>
      </c>
      <c r="F42" s="111">
        <v>436</v>
      </c>
      <c r="G42" s="109"/>
      <c r="H42" s="211"/>
      <c r="I42" s="110" t="s">
        <v>93</v>
      </c>
      <c r="J42" s="190">
        <v>134</v>
      </c>
      <c r="K42" s="190">
        <v>128</v>
      </c>
      <c r="L42" s="190">
        <v>160</v>
      </c>
      <c r="M42" s="190">
        <v>288</v>
      </c>
    </row>
    <row r="43" spans="1:13" ht="13.5">
      <c r="A43" s="211"/>
      <c r="B43" s="110" t="s">
        <v>45</v>
      </c>
      <c r="C43" s="111">
        <v>149</v>
      </c>
      <c r="D43" s="111">
        <v>126</v>
      </c>
      <c r="E43" s="111">
        <v>170</v>
      </c>
      <c r="F43" s="111">
        <v>296</v>
      </c>
      <c r="G43" s="109"/>
      <c r="H43" s="211"/>
      <c r="I43" s="110" t="s">
        <v>95</v>
      </c>
      <c r="J43" s="190">
        <v>87</v>
      </c>
      <c r="K43" s="190">
        <v>92</v>
      </c>
      <c r="L43" s="190">
        <v>110</v>
      </c>
      <c r="M43" s="190">
        <v>202</v>
      </c>
    </row>
    <row r="44" spans="1:13" ht="13.5">
      <c r="A44" s="211"/>
      <c r="B44" s="110" t="s">
        <v>48</v>
      </c>
      <c r="C44" s="111">
        <v>162</v>
      </c>
      <c r="D44" s="111">
        <v>170</v>
      </c>
      <c r="E44" s="111">
        <v>168</v>
      </c>
      <c r="F44" s="111">
        <v>338</v>
      </c>
      <c r="G44" s="109"/>
      <c r="H44" s="211"/>
      <c r="I44" s="110" t="s">
        <v>98</v>
      </c>
      <c r="J44" s="190">
        <v>154</v>
      </c>
      <c r="K44" s="190">
        <v>167</v>
      </c>
      <c r="L44" s="190">
        <v>179</v>
      </c>
      <c r="M44" s="190">
        <v>346</v>
      </c>
    </row>
    <row r="45" spans="1:13" ht="13.5">
      <c r="A45" s="211"/>
      <c r="B45" s="110" t="s">
        <v>50</v>
      </c>
      <c r="C45" s="111">
        <v>81</v>
      </c>
      <c r="D45" s="111">
        <v>70</v>
      </c>
      <c r="E45" s="111">
        <v>73</v>
      </c>
      <c r="F45" s="111">
        <v>143</v>
      </c>
      <c r="G45" s="109"/>
      <c r="H45" s="211"/>
      <c r="I45" s="110" t="s">
        <v>101</v>
      </c>
      <c r="J45" s="190">
        <v>85</v>
      </c>
      <c r="K45" s="190">
        <v>109</v>
      </c>
      <c r="L45" s="190">
        <v>108</v>
      </c>
      <c r="M45" s="190">
        <v>217</v>
      </c>
    </row>
    <row r="46" spans="1:13" ht="13.5">
      <c r="A46" s="211"/>
      <c r="B46" s="110" t="s">
        <v>52</v>
      </c>
      <c r="C46" s="111">
        <v>118</v>
      </c>
      <c r="D46" s="111">
        <v>116</v>
      </c>
      <c r="E46" s="111">
        <v>138</v>
      </c>
      <c r="F46" s="111">
        <v>254</v>
      </c>
      <c r="G46" s="109"/>
      <c r="H46" s="211"/>
      <c r="I46" s="110" t="s">
        <v>104</v>
      </c>
      <c r="J46" s="190">
        <v>283</v>
      </c>
      <c r="K46" s="190">
        <v>280</v>
      </c>
      <c r="L46" s="190">
        <v>307</v>
      </c>
      <c r="M46" s="190">
        <v>587</v>
      </c>
    </row>
    <row r="47" spans="1:13" ht="13.5">
      <c r="A47" s="211"/>
      <c r="B47" s="110" t="s">
        <v>54</v>
      </c>
      <c r="C47" s="111">
        <v>124</v>
      </c>
      <c r="D47" s="111">
        <v>113</v>
      </c>
      <c r="E47" s="111">
        <v>120</v>
      </c>
      <c r="F47" s="111">
        <v>233</v>
      </c>
      <c r="G47" s="109"/>
      <c r="H47" s="211"/>
      <c r="I47" s="110" t="s">
        <v>107</v>
      </c>
      <c r="J47" s="190">
        <v>182</v>
      </c>
      <c r="K47" s="190">
        <v>162</v>
      </c>
      <c r="L47" s="190">
        <v>198</v>
      </c>
      <c r="M47" s="190">
        <v>360</v>
      </c>
    </row>
    <row r="48" spans="1:13" ht="13.5" customHeight="1">
      <c r="A48" s="212"/>
      <c r="B48" s="192" t="s">
        <v>189</v>
      </c>
      <c r="C48" s="111">
        <f>SUM(C30:C47)</f>
        <v>3086</v>
      </c>
      <c r="D48" s="111">
        <f>SUM(D30:D47)</f>
        <v>2847</v>
      </c>
      <c r="E48" s="111">
        <f>SUM(E30:E47)</f>
        <v>3154</v>
      </c>
      <c r="F48" s="111">
        <f>SUM(F30:F47)</f>
        <v>6001</v>
      </c>
      <c r="G48" s="109"/>
      <c r="H48" s="211"/>
      <c r="I48" s="110" t="s">
        <v>109</v>
      </c>
      <c r="J48" s="197">
        <v>155</v>
      </c>
      <c r="K48" s="197">
        <v>153</v>
      </c>
      <c r="L48" s="197">
        <v>179</v>
      </c>
      <c r="M48" s="197">
        <v>332</v>
      </c>
    </row>
    <row r="49" spans="1:13" ht="13.5">
      <c r="A49" s="109"/>
      <c r="B49" s="109"/>
      <c r="C49" s="109"/>
      <c r="D49" s="109"/>
      <c r="E49" s="109"/>
      <c r="F49" s="109"/>
      <c r="G49" s="109"/>
      <c r="H49" s="211"/>
      <c r="I49" s="184" t="s">
        <v>110</v>
      </c>
      <c r="J49" s="111">
        <v>355</v>
      </c>
      <c r="K49" s="111">
        <v>314</v>
      </c>
      <c r="L49" s="111">
        <v>377</v>
      </c>
      <c r="M49" s="111">
        <v>691</v>
      </c>
    </row>
    <row r="50" spans="1:13" ht="13.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2"/>
      <c r="I50" s="192" t="s">
        <v>189</v>
      </c>
      <c r="J50" s="196">
        <f>SUM(J36:J49)</f>
        <v>2385</v>
      </c>
      <c r="K50" s="196">
        <f>SUM(K36:K49)</f>
        <v>2383</v>
      </c>
      <c r="L50" s="196">
        <f>SUM(L36:L49)</f>
        <v>2649</v>
      </c>
      <c r="M50" s="196">
        <f>SUM(M36:M49)</f>
        <v>5032</v>
      </c>
    </row>
    <row r="51" spans="1:13" ht="13.5" customHeight="1">
      <c r="A51" s="213" t="s">
        <v>178</v>
      </c>
      <c r="B51" s="110" t="s">
        <v>56</v>
      </c>
      <c r="C51" s="190">
        <v>42</v>
      </c>
      <c r="D51" s="190">
        <v>42</v>
      </c>
      <c r="E51" s="190">
        <v>38</v>
      </c>
      <c r="F51" s="190">
        <v>80</v>
      </c>
      <c r="G51" s="109"/>
      <c r="H51" s="109"/>
      <c r="I51" s="109"/>
      <c r="J51" s="109"/>
      <c r="K51" s="109"/>
      <c r="L51" s="109"/>
      <c r="M51" s="109"/>
    </row>
    <row r="52" spans="1:13" ht="13.5">
      <c r="A52" s="214"/>
      <c r="B52" s="110" t="s">
        <v>9</v>
      </c>
      <c r="C52" s="190">
        <v>58</v>
      </c>
      <c r="D52" s="190">
        <v>43</v>
      </c>
      <c r="E52" s="190">
        <v>55</v>
      </c>
      <c r="F52" s="190">
        <v>98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214"/>
      <c r="B53" s="110" t="s">
        <v>12</v>
      </c>
      <c r="C53" s="190">
        <v>120</v>
      </c>
      <c r="D53" s="190">
        <v>110</v>
      </c>
      <c r="E53" s="190">
        <v>129</v>
      </c>
      <c r="F53" s="190">
        <v>239</v>
      </c>
      <c r="G53" s="109"/>
      <c r="H53" s="213" t="s">
        <v>185</v>
      </c>
      <c r="I53" s="110" t="s">
        <v>113</v>
      </c>
      <c r="J53" s="190">
        <v>363</v>
      </c>
      <c r="K53" s="190">
        <v>387</v>
      </c>
      <c r="L53" s="190">
        <v>412</v>
      </c>
      <c r="M53" s="190">
        <v>799</v>
      </c>
    </row>
    <row r="54" spans="1:13" ht="13.5">
      <c r="A54" s="214"/>
      <c r="B54" s="110" t="s">
        <v>15</v>
      </c>
      <c r="C54" s="190">
        <v>303</v>
      </c>
      <c r="D54" s="190">
        <v>299</v>
      </c>
      <c r="E54" s="190">
        <v>306</v>
      </c>
      <c r="F54" s="190">
        <v>605</v>
      </c>
      <c r="G54" s="109"/>
      <c r="H54" s="214"/>
      <c r="I54" s="110" t="s">
        <v>114</v>
      </c>
      <c r="J54" s="190">
        <v>65</v>
      </c>
      <c r="K54" s="190">
        <v>66</v>
      </c>
      <c r="L54" s="190">
        <v>70</v>
      </c>
      <c r="M54" s="190">
        <v>136</v>
      </c>
    </row>
    <row r="55" spans="1:13" ht="13.5">
      <c r="A55" s="214"/>
      <c r="B55" s="110" t="s">
        <v>18</v>
      </c>
      <c r="C55" s="190">
        <v>189</v>
      </c>
      <c r="D55" s="190">
        <v>177</v>
      </c>
      <c r="E55" s="190">
        <v>205</v>
      </c>
      <c r="F55" s="190">
        <v>382</v>
      </c>
      <c r="G55" s="109"/>
      <c r="H55" s="214"/>
      <c r="I55" s="110" t="s">
        <v>116</v>
      </c>
      <c r="J55" s="190">
        <v>95</v>
      </c>
      <c r="K55" s="190">
        <v>106</v>
      </c>
      <c r="L55" s="190">
        <v>99</v>
      </c>
      <c r="M55" s="190">
        <v>205</v>
      </c>
    </row>
    <row r="56" spans="1:13" ht="13.5">
      <c r="A56" s="214"/>
      <c r="B56" s="110" t="s">
        <v>21</v>
      </c>
      <c r="C56" s="190">
        <v>431</v>
      </c>
      <c r="D56" s="190">
        <v>408</v>
      </c>
      <c r="E56" s="190">
        <v>434</v>
      </c>
      <c r="F56" s="190">
        <v>842</v>
      </c>
      <c r="G56" s="109"/>
      <c r="H56" s="214"/>
      <c r="I56" s="110" t="s">
        <v>118</v>
      </c>
      <c r="J56" s="190">
        <v>173</v>
      </c>
      <c r="K56" s="190">
        <v>167</v>
      </c>
      <c r="L56" s="190">
        <v>193</v>
      </c>
      <c r="M56" s="190">
        <v>360</v>
      </c>
    </row>
    <row r="57" spans="1:13" ht="13.5" customHeight="1">
      <c r="A57" s="214"/>
      <c r="B57" s="110" t="s">
        <v>24</v>
      </c>
      <c r="C57" s="190">
        <v>3</v>
      </c>
      <c r="D57" s="190">
        <v>5</v>
      </c>
      <c r="E57" s="190">
        <v>3</v>
      </c>
      <c r="F57" s="190">
        <v>8</v>
      </c>
      <c r="G57" s="109"/>
      <c r="H57" s="214"/>
      <c r="I57" s="110" t="s">
        <v>120</v>
      </c>
      <c r="J57" s="190">
        <v>56</v>
      </c>
      <c r="K57" s="190">
        <v>51</v>
      </c>
      <c r="L57" s="190">
        <v>60</v>
      </c>
      <c r="M57" s="190">
        <v>111</v>
      </c>
    </row>
    <row r="58" spans="1:13" ht="13.5">
      <c r="A58" s="215"/>
      <c r="B58" s="192" t="s">
        <v>189</v>
      </c>
      <c r="C58" s="190">
        <f>SUM(C51:C57)</f>
        <v>1146</v>
      </c>
      <c r="D58" s="190">
        <f>SUM(D51:D57)</f>
        <v>1084</v>
      </c>
      <c r="E58" s="190">
        <f>SUM(E51:E57)</f>
        <v>1170</v>
      </c>
      <c r="F58" s="190">
        <f>SUM(F51:F57)</f>
        <v>2254</v>
      </c>
      <c r="G58" s="109"/>
      <c r="H58" s="214"/>
      <c r="I58" s="110" t="s">
        <v>121</v>
      </c>
      <c r="J58" s="190">
        <v>115</v>
      </c>
      <c r="K58" s="190">
        <v>100</v>
      </c>
      <c r="L58" s="190">
        <v>115</v>
      </c>
      <c r="M58" s="190">
        <v>215</v>
      </c>
    </row>
    <row r="59" spans="1:13" ht="13.5" customHeight="1">
      <c r="A59" s="198"/>
      <c r="B59" s="109"/>
      <c r="C59" s="109"/>
      <c r="D59" s="109"/>
      <c r="E59" s="109"/>
      <c r="F59" s="109"/>
      <c r="G59" s="109"/>
      <c r="H59" s="214"/>
      <c r="I59" s="110" t="s">
        <v>122</v>
      </c>
      <c r="J59" s="190">
        <v>384</v>
      </c>
      <c r="K59" s="190">
        <v>397</v>
      </c>
      <c r="L59" s="190">
        <v>461</v>
      </c>
      <c r="M59" s="190">
        <v>858</v>
      </c>
    </row>
    <row r="60" spans="1:13" ht="13.5" customHeight="1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4"/>
      <c r="I60" s="110" t="s">
        <v>123</v>
      </c>
      <c r="J60" s="190">
        <v>220</v>
      </c>
      <c r="K60" s="190">
        <v>220</v>
      </c>
      <c r="L60" s="190">
        <v>236</v>
      </c>
      <c r="M60" s="190">
        <v>456</v>
      </c>
    </row>
    <row r="61" spans="1:13" ht="13.5" customHeight="1">
      <c r="A61" s="210" t="s">
        <v>179</v>
      </c>
      <c r="B61" s="110" t="s">
        <v>27</v>
      </c>
      <c r="C61" s="25">
        <v>80</v>
      </c>
      <c r="D61" s="190">
        <v>68</v>
      </c>
      <c r="E61" s="190">
        <v>71</v>
      </c>
      <c r="F61" s="190">
        <v>139</v>
      </c>
      <c r="G61" s="109"/>
      <c r="H61" s="214"/>
      <c r="I61" s="110" t="s">
        <v>124</v>
      </c>
      <c r="J61" s="190">
        <v>83</v>
      </c>
      <c r="K61" s="190">
        <v>83</v>
      </c>
      <c r="L61" s="190">
        <v>93</v>
      </c>
      <c r="M61" s="190">
        <v>176</v>
      </c>
    </row>
    <row r="62" spans="1:13" ht="13.5">
      <c r="A62" s="211"/>
      <c r="B62" s="110" t="s">
        <v>30</v>
      </c>
      <c r="C62" s="25">
        <v>54</v>
      </c>
      <c r="D62" s="190">
        <v>50</v>
      </c>
      <c r="E62" s="190">
        <v>53</v>
      </c>
      <c r="F62" s="190">
        <v>103</v>
      </c>
      <c r="G62" s="109"/>
      <c r="H62" s="214"/>
      <c r="I62" s="110" t="s">
        <v>125</v>
      </c>
      <c r="J62" s="190">
        <v>67</v>
      </c>
      <c r="K62" s="190">
        <v>76</v>
      </c>
      <c r="L62" s="190">
        <v>84</v>
      </c>
      <c r="M62" s="190">
        <v>160</v>
      </c>
    </row>
    <row r="63" spans="1:13" ht="13.5">
      <c r="A63" s="211"/>
      <c r="B63" s="110" t="s">
        <v>33</v>
      </c>
      <c r="C63" s="25">
        <v>42</v>
      </c>
      <c r="D63" s="190">
        <v>42</v>
      </c>
      <c r="E63" s="190">
        <v>46</v>
      </c>
      <c r="F63" s="190">
        <v>88</v>
      </c>
      <c r="G63" s="109"/>
      <c r="H63" s="215"/>
      <c r="I63" s="192" t="s">
        <v>189</v>
      </c>
      <c r="J63" s="190">
        <f>SUM(J53:J62)</f>
        <v>1621</v>
      </c>
      <c r="K63" s="190">
        <f>SUM(K53:K62)</f>
        <v>1653</v>
      </c>
      <c r="L63" s="190">
        <f>SUM(L53:L62)</f>
        <v>1823</v>
      </c>
      <c r="M63" s="190">
        <f>SUM(M53:M62)</f>
        <v>3476</v>
      </c>
    </row>
    <row r="64" spans="1:14" ht="13.5">
      <c r="A64" s="211"/>
      <c r="B64" s="110" t="s">
        <v>36</v>
      </c>
      <c r="C64" s="25">
        <v>20</v>
      </c>
      <c r="D64" s="190">
        <v>20</v>
      </c>
      <c r="E64" s="190">
        <v>17</v>
      </c>
      <c r="F64" s="190">
        <v>37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11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11"/>
      <c r="B66" s="110" t="s">
        <v>159</v>
      </c>
      <c r="C66" s="25">
        <v>117</v>
      </c>
      <c r="D66" s="190">
        <v>106</v>
      </c>
      <c r="E66" s="190">
        <v>108</v>
      </c>
      <c r="F66" s="190">
        <v>214</v>
      </c>
      <c r="G66" s="109"/>
      <c r="H66" s="213" t="s">
        <v>186</v>
      </c>
      <c r="I66" s="195" t="s">
        <v>126</v>
      </c>
      <c r="J66" s="196">
        <v>365</v>
      </c>
      <c r="K66" s="196">
        <v>360</v>
      </c>
      <c r="L66" s="196">
        <v>405</v>
      </c>
      <c r="M66" s="196">
        <v>765</v>
      </c>
    </row>
    <row r="67" spans="1:13" ht="13.5">
      <c r="A67" s="211"/>
      <c r="B67" s="110" t="s">
        <v>46</v>
      </c>
      <c r="C67" s="25">
        <v>244</v>
      </c>
      <c r="D67" s="190">
        <v>254</v>
      </c>
      <c r="E67" s="190">
        <v>279</v>
      </c>
      <c r="F67" s="190">
        <v>533</v>
      </c>
      <c r="G67" s="109"/>
      <c r="H67" s="214"/>
      <c r="I67" s="110" t="s">
        <v>127</v>
      </c>
      <c r="J67" s="190">
        <v>128</v>
      </c>
      <c r="K67" s="190">
        <v>126</v>
      </c>
      <c r="L67" s="190">
        <v>118</v>
      </c>
      <c r="M67" s="190">
        <v>244</v>
      </c>
    </row>
    <row r="68" spans="1:13" ht="13.5">
      <c r="A68" s="211"/>
      <c r="B68" s="110" t="s">
        <v>308</v>
      </c>
      <c r="C68" s="25">
        <v>109</v>
      </c>
      <c r="D68" s="190">
        <v>84</v>
      </c>
      <c r="E68" s="190">
        <v>114</v>
      </c>
      <c r="F68" s="190">
        <v>198</v>
      </c>
      <c r="G68" s="109"/>
      <c r="H68" s="214"/>
      <c r="I68" s="110" t="s">
        <v>128</v>
      </c>
      <c r="J68" s="190">
        <v>157</v>
      </c>
      <c r="K68" s="190">
        <v>139</v>
      </c>
      <c r="L68" s="190">
        <v>183</v>
      </c>
      <c r="M68" s="190">
        <v>322</v>
      </c>
    </row>
    <row r="69" spans="1:13" ht="13.5">
      <c r="A69" s="211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4"/>
      <c r="I69" s="110" t="s">
        <v>129</v>
      </c>
      <c r="J69" s="190">
        <v>142</v>
      </c>
      <c r="K69" s="190">
        <v>129</v>
      </c>
      <c r="L69" s="190">
        <v>150</v>
      </c>
      <c r="M69" s="190">
        <v>279</v>
      </c>
    </row>
    <row r="70" spans="1:13" ht="13.5">
      <c r="A70" s="211"/>
      <c r="B70" s="110" t="s">
        <v>310</v>
      </c>
      <c r="C70" s="26">
        <v>33</v>
      </c>
      <c r="D70" s="111">
        <v>6</v>
      </c>
      <c r="E70" s="111">
        <v>27</v>
      </c>
      <c r="F70" s="111">
        <v>33</v>
      </c>
      <c r="G70" s="109"/>
      <c r="H70" s="214"/>
      <c r="I70" s="110" t="s">
        <v>130</v>
      </c>
      <c r="J70" s="190">
        <v>152</v>
      </c>
      <c r="K70" s="190">
        <v>155</v>
      </c>
      <c r="L70" s="190">
        <v>178</v>
      </c>
      <c r="M70" s="190">
        <v>333</v>
      </c>
    </row>
    <row r="71" spans="1:13" ht="13.5">
      <c r="A71" s="212"/>
      <c r="B71" s="192" t="s">
        <v>189</v>
      </c>
      <c r="C71" s="190">
        <f>SUM(C61:C70)</f>
        <v>757</v>
      </c>
      <c r="D71" s="190">
        <f>SUM(D61:D70)</f>
        <v>693</v>
      </c>
      <c r="E71" s="190">
        <f>SUM(E61:E70)</f>
        <v>770</v>
      </c>
      <c r="F71" s="190">
        <f>SUM(F61:F70)</f>
        <v>1463</v>
      </c>
      <c r="G71" s="109"/>
      <c r="H71" s="214"/>
      <c r="I71" s="110" t="s">
        <v>131</v>
      </c>
      <c r="J71" s="190">
        <v>226</v>
      </c>
      <c r="K71" s="190">
        <v>216</v>
      </c>
      <c r="L71" s="190">
        <v>229</v>
      </c>
      <c r="M71" s="190">
        <v>445</v>
      </c>
    </row>
    <row r="72" spans="1:13" ht="13.5">
      <c r="A72" s="109"/>
      <c r="B72" s="109"/>
      <c r="C72" s="109"/>
      <c r="D72" s="109"/>
      <c r="E72" s="109"/>
      <c r="F72" s="109"/>
      <c r="G72" s="109"/>
      <c r="H72" s="215"/>
      <c r="I72" s="192" t="s">
        <v>189</v>
      </c>
      <c r="J72" s="190">
        <f>SUM(J66:J71)</f>
        <v>1170</v>
      </c>
      <c r="K72" s="190">
        <f>SUM(K66:K71)</f>
        <v>1125</v>
      </c>
      <c r="L72" s="190">
        <f>SUM(L66:L71)</f>
        <v>1263</v>
      </c>
      <c r="M72" s="190">
        <f>SUM(M66:M71)</f>
        <v>2388</v>
      </c>
    </row>
    <row r="73" spans="1:13" ht="13.5" customHeight="1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210" t="s">
        <v>180</v>
      </c>
      <c r="B74" s="184" t="s">
        <v>53</v>
      </c>
      <c r="C74" s="111">
        <v>785</v>
      </c>
      <c r="D74" s="111">
        <v>786</v>
      </c>
      <c r="E74" s="111">
        <v>886</v>
      </c>
      <c r="F74" s="111">
        <v>1672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11"/>
      <c r="B75" s="184" t="s">
        <v>55</v>
      </c>
      <c r="C75" s="111">
        <v>236</v>
      </c>
      <c r="D75" s="111">
        <v>209</v>
      </c>
      <c r="E75" s="111">
        <v>248</v>
      </c>
      <c r="F75" s="111">
        <v>457</v>
      </c>
      <c r="G75" s="109"/>
      <c r="H75" s="213" t="s">
        <v>187</v>
      </c>
      <c r="I75" s="110" t="s">
        <v>132</v>
      </c>
      <c r="J75" s="199">
        <v>150</v>
      </c>
      <c r="K75" s="199">
        <v>142</v>
      </c>
      <c r="L75" s="199">
        <v>160</v>
      </c>
      <c r="M75" s="199">
        <v>302</v>
      </c>
    </row>
    <row r="76" spans="1:13" ht="13.5">
      <c r="A76" s="211"/>
      <c r="B76" s="184" t="s">
        <v>57</v>
      </c>
      <c r="C76" s="111">
        <v>314</v>
      </c>
      <c r="D76" s="111">
        <v>251</v>
      </c>
      <c r="E76" s="111">
        <v>367</v>
      </c>
      <c r="F76" s="111">
        <v>618</v>
      </c>
      <c r="G76" s="109"/>
      <c r="H76" s="217"/>
      <c r="I76" s="184" t="s">
        <v>119</v>
      </c>
      <c r="J76" s="111">
        <v>298</v>
      </c>
      <c r="K76" s="111">
        <v>260</v>
      </c>
      <c r="L76" s="111">
        <v>321</v>
      </c>
      <c r="M76" s="111">
        <v>581</v>
      </c>
    </row>
    <row r="77" spans="1:13" ht="13.5" customHeight="1">
      <c r="A77" s="211"/>
      <c r="B77" s="184" t="s">
        <v>58</v>
      </c>
      <c r="C77" s="111">
        <v>385</v>
      </c>
      <c r="D77" s="111">
        <v>383</v>
      </c>
      <c r="E77" s="111">
        <v>427</v>
      </c>
      <c r="F77" s="111">
        <v>810</v>
      </c>
      <c r="G77" s="109"/>
      <c r="H77" s="217"/>
      <c r="I77" s="110" t="s">
        <v>111</v>
      </c>
      <c r="J77" s="200">
        <v>232</v>
      </c>
      <c r="K77" s="200">
        <v>202</v>
      </c>
      <c r="L77" s="200">
        <v>238</v>
      </c>
      <c r="M77" s="200">
        <v>440</v>
      </c>
    </row>
    <row r="78" spans="1:13" ht="13.5">
      <c r="A78" s="211"/>
      <c r="B78" s="110" t="s">
        <v>61</v>
      </c>
      <c r="C78" s="201">
        <v>316</v>
      </c>
      <c r="D78" s="201">
        <v>302</v>
      </c>
      <c r="E78" s="201">
        <v>350</v>
      </c>
      <c r="F78" s="201">
        <v>652</v>
      </c>
      <c r="G78" s="109"/>
      <c r="H78" s="217"/>
      <c r="I78" s="202" t="s">
        <v>112</v>
      </c>
      <c r="J78" s="111">
        <v>428</v>
      </c>
      <c r="K78" s="111">
        <v>318</v>
      </c>
      <c r="L78" s="111">
        <v>421</v>
      </c>
      <c r="M78" s="111">
        <v>739</v>
      </c>
    </row>
    <row r="79" spans="1:13" ht="13.5">
      <c r="A79" s="211"/>
      <c r="B79" s="110" t="s">
        <v>64</v>
      </c>
      <c r="C79" s="203">
        <v>633</v>
      </c>
      <c r="D79" s="203">
        <v>618</v>
      </c>
      <c r="E79" s="203">
        <v>696</v>
      </c>
      <c r="F79" s="203">
        <v>1314</v>
      </c>
      <c r="G79" s="109"/>
      <c r="H79" s="217"/>
      <c r="I79" s="110" t="s">
        <v>115</v>
      </c>
      <c r="J79" s="111">
        <v>313</v>
      </c>
      <c r="K79" s="111">
        <v>299</v>
      </c>
      <c r="L79" s="111">
        <v>338</v>
      </c>
      <c r="M79" s="111">
        <v>637</v>
      </c>
    </row>
    <row r="80" spans="1:13" ht="13.5">
      <c r="A80" s="211"/>
      <c r="B80" s="110" t="s">
        <v>67</v>
      </c>
      <c r="C80" s="203">
        <v>32</v>
      </c>
      <c r="D80" s="203">
        <v>15</v>
      </c>
      <c r="E80" s="203">
        <v>27</v>
      </c>
      <c r="F80" s="203">
        <v>42</v>
      </c>
      <c r="G80" s="109"/>
      <c r="H80" s="217"/>
      <c r="I80" s="110" t="s">
        <v>117</v>
      </c>
      <c r="J80" s="111">
        <v>56</v>
      </c>
      <c r="K80" s="111">
        <v>40</v>
      </c>
      <c r="L80" s="111">
        <v>43</v>
      </c>
      <c r="M80" s="111">
        <v>83</v>
      </c>
    </row>
    <row r="81" spans="1:13" ht="13.5">
      <c r="A81" s="211"/>
      <c r="B81" s="110" t="s">
        <v>70</v>
      </c>
      <c r="C81" s="203">
        <v>467</v>
      </c>
      <c r="D81" s="203">
        <v>579</v>
      </c>
      <c r="E81" s="203">
        <v>595</v>
      </c>
      <c r="F81" s="203">
        <v>1174</v>
      </c>
      <c r="G81" s="109"/>
      <c r="H81" s="218"/>
      <c r="I81" s="192" t="s">
        <v>189</v>
      </c>
      <c r="J81" s="190">
        <f>SUM(J75:J80)</f>
        <v>1477</v>
      </c>
      <c r="K81" s="190">
        <f>SUM(K75:K80)</f>
        <v>1261</v>
      </c>
      <c r="L81" s="190">
        <f>SUM(L75:L80)</f>
        <v>1521</v>
      </c>
      <c r="M81" s="190">
        <f>SUM(M75:M80)</f>
        <v>2782</v>
      </c>
    </row>
    <row r="82" spans="1:13" ht="13.5">
      <c r="A82" s="211"/>
      <c r="B82" s="110" t="s">
        <v>75</v>
      </c>
      <c r="C82" s="203">
        <v>192</v>
      </c>
      <c r="D82" s="203">
        <v>178</v>
      </c>
      <c r="E82" s="203">
        <v>216</v>
      </c>
      <c r="F82" s="203">
        <v>394</v>
      </c>
      <c r="G82" s="109"/>
      <c r="H82" s="109"/>
      <c r="I82" s="109"/>
      <c r="J82" s="109"/>
      <c r="K82" s="109"/>
      <c r="L82" s="109"/>
      <c r="M82" s="109"/>
    </row>
    <row r="83" spans="1:13" ht="13.5">
      <c r="A83" s="211"/>
      <c r="B83" s="110" t="s">
        <v>78</v>
      </c>
      <c r="C83" s="203">
        <v>401</v>
      </c>
      <c r="D83" s="203">
        <v>432</v>
      </c>
      <c r="E83" s="203">
        <v>471</v>
      </c>
      <c r="F83" s="203">
        <v>903</v>
      </c>
      <c r="G83" s="109"/>
      <c r="H83" s="109"/>
      <c r="I83" s="109"/>
      <c r="J83" s="109"/>
      <c r="K83" s="109"/>
      <c r="L83" s="109"/>
      <c r="M83" s="109"/>
    </row>
    <row r="84" spans="1:13" ht="13.5">
      <c r="A84" s="211"/>
      <c r="B84" s="110" t="s">
        <v>84</v>
      </c>
      <c r="C84" s="203">
        <v>136</v>
      </c>
      <c r="D84" s="203">
        <v>166</v>
      </c>
      <c r="E84" s="203">
        <v>184</v>
      </c>
      <c r="F84" s="203">
        <v>350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11"/>
      <c r="B85" s="110" t="s">
        <v>87</v>
      </c>
      <c r="C85" s="203">
        <v>241</v>
      </c>
      <c r="D85" s="203">
        <v>317</v>
      </c>
      <c r="E85" s="203">
        <v>298</v>
      </c>
      <c r="F85" s="203">
        <v>615</v>
      </c>
      <c r="G85" s="109"/>
      <c r="H85" s="109"/>
      <c r="I85" s="21" t="s">
        <v>198</v>
      </c>
      <c r="J85" s="190">
        <f>SUM(C27,C48,C58,C71,C88,C102,J23,J33,J50,J63,J72,J81)</f>
        <v>24019</v>
      </c>
      <c r="K85" s="190">
        <f>SUM(D27,D48,D58,D71,D88,D102,K23,K33,K50,K63,K72,K81)</f>
        <v>23583</v>
      </c>
      <c r="L85" s="190">
        <f>SUM(E27,E48,E58,E71,E88,E102,L23,L33,L50,L63,L72,L81)</f>
        <v>26196</v>
      </c>
      <c r="M85" s="190">
        <f>SUM(F27,F48,F58,F71,F88,F102,M23,M33,M50,M63,M72,M81)</f>
        <v>49779</v>
      </c>
    </row>
    <row r="86" spans="1:13" ht="13.5">
      <c r="A86" s="211"/>
      <c r="B86" s="110" t="s">
        <v>196</v>
      </c>
      <c r="C86" s="203">
        <v>117</v>
      </c>
      <c r="D86" s="203">
        <v>56</v>
      </c>
      <c r="E86" s="203">
        <v>61</v>
      </c>
      <c r="F86" s="203">
        <v>117</v>
      </c>
      <c r="G86" s="109"/>
      <c r="H86" s="109"/>
      <c r="I86" s="109"/>
      <c r="J86" s="109"/>
      <c r="K86" s="109"/>
      <c r="L86" s="109"/>
      <c r="M86" s="109"/>
    </row>
    <row r="87" spans="1:13" ht="13.5">
      <c r="A87" s="211"/>
      <c r="B87" s="110" t="s">
        <v>197</v>
      </c>
      <c r="C87" s="203">
        <v>8</v>
      </c>
      <c r="D87" s="203">
        <v>1</v>
      </c>
      <c r="E87" s="203">
        <v>7</v>
      </c>
      <c r="F87" s="203">
        <v>8</v>
      </c>
      <c r="G87" s="109"/>
      <c r="H87" s="109"/>
      <c r="I87" s="109"/>
      <c r="J87" s="109"/>
      <c r="K87" s="109"/>
      <c r="L87" s="109"/>
      <c r="M87" s="109"/>
    </row>
    <row r="88" spans="1:13" ht="13.5">
      <c r="A88" s="212"/>
      <c r="B88" s="192" t="s">
        <v>189</v>
      </c>
      <c r="C88" s="203">
        <f>SUM(C74:C87)</f>
        <v>4263</v>
      </c>
      <c r="D88" s="203">
        <f>SUM(D74:D87)</f>
        <v>4293</v>
      </c>
      <c r="E88" s="203">
        <f>SUM(E74:E87)</f>
        <v>4833</v>
      </c>
      <c r="F88" s="203">
        <f>SUM(F74:F87)</f>
        <v>9126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210" t="s">
        <v>181</v>
      </c>
      <c r="B91" s="110" t="s">
        <v>96</v>
      </c>
      <c r="C91" s="111">
        <v>204</v>
      </c>
      <c r="D91" s="111">
        <v>209</v>
      </c>
      <c r="E91" s="111">
        <v>206</v>
      </c>
      <c r="F91" s="111">
        <v>415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11"/>
      <c r="B92" s="110" t="s">
        <v>99</v>
      </c>
      <c r="C92" s="111">
        <v>210</v>
      </c>
      <c r="D92" s="111">
        <v>197</v>
      </c>
      <c r="E92" s="111">
        <v>243</v>
      </c>
      <c r="F92" s="111">
        <v>440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11"/>
      <c r="B93" s="110" t="s">
        <v>102</v>
      </c>
      <c r="C93" s="111">
        <v>131</v>
      </c>
      <c r="D93" s="111">
        <v>142</v>
      </c>
      <c r="E93" s="111">
        <v>161</v>
      </c>
      <c r="F93" s="111">
        <v>303</v>
      </c>
      <c r="G93" s="109"/>
      <c r="H93" s="109"/>
      <c r="I93" s="109"/>
      <c r="J93" s="109"/>
      <c r="K93" s="109"/>
      <c r="L93" s="109"/>
      <c r="M93" s="109"/>
    </row>
    <row r="94" spans="1:13" ht="13.5">
      <c r="A94" s="211"/>
      <c r="B94" s="110" t="s">
        <v>105</v>
      </c>
      <c r="C94" s="111">
        <v>137</v>
      </c>
      <c r="D94" s="111">
        <v>154</v>
      </c>
      <c r="E94" s="111">
        <v>171</v>
      </c>
      <c r="F94" s="111">
        <v>325</v>
      </c>
      <c r="G94" s="109"/>
      <c r="H94" s="109"/>
      <c r="I94" s="109"/>
      <c r="J94" s="109"/>
      <c r="K94" s="109"/>
      <c r="L94" s="109"/>
      <c r="M94" s="109"/>
    </row>
    <row r="95" spans="1:13" ht="13.5">
      <c r="A95" s="211"/>
      <c r="B95" s="110" t="s">
        <v>142</v>
      </c>
      <c r="C95" s="111">
        <v>128</v>
      </c>
      <c r="D95" s="111">
        <v>150</v>
      </c>
      <c r="E95" s="111">
        <v>160</v>
      </c>
      <c r="F95" s="111">
        <v>310</v>
      </c>
      <c r="G95" s="109"/>
      <c r="H95" s="109"/>
      <c r="I95" s="109"/>
      <c r="J95" s="109"/>
      <c r="K95" s="109"/>
      <c r="L95" s="109"/>
      <c r="M95" s="109"/>
    </row>
    <row r="96" spans="1:13" ht="13.5">
      <c r="A96" s="211"/>
      <c r="B96" s="110" t="s">
        <v>59</v>
      </c>
      <c r="C96" s="111">
        <v>116</v>
      </c>
      <c r="D96" s="111">
        <v>116</v>
      </c>
      <c r="E96" s="111">
        <v>122</v>
      </c>
      <c r="F96" s="111">
        <v>238</v>
      </c>
      <c r="G96" s="109"/>
      <c r="H96" s="109"/>
      <c r="I96" s="109"/>
      <c r="J96" s="109"/>
      <c r="K96" s="109"/>
      <c r="L96" s="109"/>
      <c r="M96" s="109"/>
    </row>
    <row r="97" spans="1:13" ht="13.5">
      <c r="A97" s="211"/>
      <c r="B97" s="110" t="s">
        <v>62</v>
      </c>
      <c r="C97" s="111">
        <v>404</v>
      </c>
      <c r="D97" s="111">
        <v>422</v>
      </c>
      <c r="E97" s="111">
        <v>431</v>
      </c>
      <c r="F97" s="111">
        <v>853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11"/>
      <c r="B98" s="110" t="s">
        <v>65</v>
      </c>
      <c r="C98" s="111">
        <v>331</v>
      </c>
      <c r="D98" s="111">
        <v>288</v>
      </c>
      <c r="E98" s="111">
        <v>343</v>
      </c>
      <c r="F98" s="111">
        <v>631</v>
      </c>
      <c r="G98" s="109"/>
      <c r="H98" s="109"/>
      <c r="I98" s="109"/>
      <c r="J98" s="109"/>
      <c r="K98" s="109"/>
      <c r="L98" s="109"/>
      <c r="M98" s="109"/>
    </row>
    <row r="99" spans="1:13" ht="13.5">
      <c r="A99" s="211"/>
      <c r="B99" s="110" t="s">
        <v>68</v>
      </c>
      <c r="C99" s="111">
        <v>227</v>
      </c>
      <c r="D99" s="111">
        <v>300</v>
      </c>
      <c r="E99" s="111">
        <v>329</v>
      </c>
      <c r="F99" s="111">
        <v>629</v>
      </c>
      <c r="G99" s="109"/>
      <c r="H99" s="109"/>
      <c r="I99" s="109"/>
      <c r="J99" s="109"/>
      <c r="K99" s="109"/>
      <c r="L99" s="109"/>
      <c r="M99" s="109"/>
    </row>
    <row r="100" spans="1:13" ht="13.5">
      <c r="A100" s="211"/>
      <c r="B100" s="110" t="s">
        <v>144</v>
      </c>
      <c r="C100" s="111">
        <v>135</v>
      </c>
      <c r="D100" s="111">
        <v>154</v>
      </c>
      <c r="E100" s="111">
        <v>167</v>
      </c>
      <c r="F100" s="111">
        <v>321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11"/>
      <c r="B101" s="110" t="s">
        <v>73</v>
      </c>
      <c r="C101" s="203">
        <v>128</v>
      </c>
      <c r="D101" s="203">
        <v>119</v>
      </c>
      <c r="E101" s="203">
        <v>146</v>
      </c>
      <c r="F101" s="203">
        <v>265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12"/>
      <c r="B102" s="192" t="s">
        <v>189</v>
      </c>
      <c r="C102" s="190">
        <f>SUM(C91:C101)</f>
        <v>2151</v>
      </c>
      <c r="D102" s="190">
        <f>SUM(D91:D101)</f>
        <v>2251</v>
      </c>
      <c r="E102" s="190">
        <f>SUM(E91:E101)</f>
        <v>2479</v>
      </c>
      <c r="F102" s="190">
        <f>SUM(F91:F101)</f>
        <v>4730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令和5年9月30日現在</v>
      </c>
      <c r="G1" s="220"/>
      <c r="H1" s="220"/>
      <c r="I1" s="220"/>
      <c r="J1" s="220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147</v>
      </c>
      <c r="C4" s="3">
        <v>136</v>
      </c>
      <c r="D4" s="3">
        <v>283</v>
      </c>
      <c r="E4" s="23">
        <v>25</v>
      </c>
      <c r="F4" s="3">
        <v>177</v>
      </c>
      <c r="G4" s="3">
        <v>174</v>
      </c>
      <c r="H4" s="3">
        <v>351</v>
      </c>
      <c r="I4" s="23">
        <v>50</v>
      </c>
      <c r="J4" s="3">
        <v>338</v>
      </c>
      <c r="K4" s="3">
        <v>331</v>
      </c>
      <c r="L4" s="3">
        <v>669</v>
      </c>
      <c r="M4" s="23">
        <v>75</v>
      </c>
      <c r="N4" s="3">
        <v>452</v>
      </c>
      <c r="O4" s="3">
        <v>539</v>
      </c>
      <c r="P4" s="3">
        <v>991</v>
      </c>
      <c r="Q4" s="23">
        <v>100</v>
      </c>
      <c r="R4" s="3">
        <v>2</v>
      </c>
      <c r="S4" s="3">
        <v>21</v>
      </c>
      <c r="T4" s="3">
        <v>23</v>
      </c>
    </row>
    <row r="5" spans="1:20" ht="15" customHeight="1">
      <c r="A5" s="23">
        <v>1</v>
      </c>
      <c r="B5" s="3">
        <v>139</v>
      </c>
      <c r="C5" s="3">
        <v>132</v>
      </c>
      <c r="D5" s="3">
        <v>271</v>
      </c>
      <c r="E5" s="23">
        <v>26</v>
      </c>
      <c r="F5" s="3">
        <v>190</v>
      </c>
      <c r="G5" s="3">
        <v>160</v>
      </c>
      <c r="H5" s="3">
        <v>350</v>
      </c>
      <c r="I5" s="23">
        <v>51</v>
      </c>
      <c r="J5" s="3">
        <v>338</v>
      </c>
      <c r="K5" s="3">
        <v>313</v>
      </c>
      <c r="L5" s="3">
        <v>651</v>
      </c>
      <c r="M5" s="23">
        <v>76</v>
      </c>
      <c r="N5" s="3">
        <v>431</v>
      </c>
      <c r="O5" s="3">
        <v>468</v>
      </c>
      <c r="P5" s="3">
        <v>899</v>
      </c>
      <c r="Q5" s="23">
        <v>101</v>
      </c>
      <c r="R5" s="3">
        <v>3</v>
      </c>
      <c r="S5" s="3">
        <v>20</v>
      </c>
      <c r="T5" s="3">
        <v>23</v>
      </c>
    </row>
    <row r="6" spans="1:20" ht="15" customHeight="1">
      <c r="A6" s="23">
        <v>2</v>
      </c>
      <c r="B6" s="3">
        <v>171</v>
      </c>
      <c r="C6" s="3">
        <v>176</v>
      </c>
      <c r="D6" s="3">
        <v>347</v>
      </c>
      <c r="E6" s="23">
        <v>27</v>
      </c>
      <c r="F6" s="3">
        <v>212</v>
      </c>
      <c r="G6" s="3">
        <v>183</v>
      </c>
      <c r="H6" s="3">
        <v>395</v>
      </c>
      <c r="I6" s="23">
        <v>52</v>
      </c>
      <c r="J6" s="3">
        <v>312</v>
      </c>
      <c r="K6" s="3">
        <v>294</v>
      </c>
      <c r="L6" s="3">
        <v>606</v>
      </c>
      <c r="M6" s="23">
        <v>77</v>
      </c>
      <c r="N6" s="3">
        <v>225</v>
      </c>
      <c r="O6" s="3">
        <v>277</v>
      </c>
      <c r="P6" s="3">
        <v>502</v>
      </c>
      <c r="Q6" s="23">
        <v>102</v>
      </c>
      <c r="R6" s="3">
        <v>1</v>
      </c>
      <c r="S6" s="3">
        <v>10</v>
      </c>
      <c r="T6" s="3">
        <v>11</v>
      </c>
    </row>
    <row r="7" spans="1:20" ht="15" customHeight="1">
      <c r="A7" s="23">
        <v>3</v>
      </c>
      <c r="B7" s="3">
        <v>177</v>
      </c>
      <c r="C7" s="3">
        <v>170</v>
      </c>
      <c r="D7" s="3">
        <v>347</v>
      </c>
      <c r="E7" s="23">
        <v>28</v>
      </c>
      <c r="F7" s="3">
        <v>186</v>
      </c>
      <c r="G7" s="3">
        <v>172</v>
      </c>
      <c r="H7" s="3">
        <v>358</v>
      </c>
      <c r="I7" s="23">
        <v>53</v>
      </c>
      <c r="J7" s="3">
        <v>287</v>
      </c>
      <c r="K7" s="3">
        <v>289</v>
      </c>
      <c r="L7" s="3">
        <v>576</v>
      </c>
      <c r="M7" s="23">
        <v>78</v>
      </c>
      <c r="N7" s="3">
        <v>225</v>
      </c>
      <c r="O7" s="3">
        <v>296</v>
      </c>
      <c r="P7" s="3">
        <v>521</v>
      </c>
      <c r="Q7" s="23">
        <v>103</v>
      </c>
      <c r="R7" s="3">
        <v>0</v>
      </c>
      <c r="S7" s="3">
        <v>13</v>
      </c>
      <c r="T7" s="3">
        <v>13</v>
      </c>
    </row>
    <row r="8" spans="1:20" ht="15" customHeight="1">
      <c r="A8" s="23">
        <v>4</v>
      </c>
      <c r="B8" s="3">
        <v>181</v>
      </c>
      <c r="C8" s="3">
        <v>160</v>
      </c>
      <c r="D8" s="3">
        <v>341</v>
      </c>
      <c r="E8" s="23">
        <v>29</v>
      </c>
      <c r="F8" s="3">
        <v>182</v>
      </c>
      <c r="G8" s="3">
        <v>166</v>
      </c>
      <c r="H8" s="3">
        <v>348</v>
      </c>
      <c r="I8" s="23">
        <v>54</v>
      </c>
      <c r="J8" s="3">
        <v>295</v>
      </c>
      <c r="K8" s="3">
        <v>286</v>
      </c>
      <c r="L8" s="3">
        <v>581</v>
      </c>
      <c r="M8" s="23">
        <v>79</v>
      </c>
      <c r="N8" s="3">
        <v>267</v>
      </c>
      <c r="O8" s="3">
        <v>361</v>
      </c>
      <c r="P8" s="3">
        <v>628</v>
      </c>
      <c r="Q8" s="23">
        <v>104</v>
      </c>
      <c r="R8" s="3">
        <v>0</v>
      </c>
      <c r="S8" s="3">
        <v>7</v>
      </c>
      <c r="T8" s="3">
        <v>7</v>
      </c>
    </row>
    <row r="9" spans="1:20" ht="15" customHeight="1">
      <c r="A9" s="23">
        <v>5</v>
      </c>
      <c r="B9" s="3">
        <v>213</v>
      </c>
      <c r="C9" s="3">
        <v>230</v>
      </c>
      <c r="D9" s="3">
        <v>443</v>
      </c>
      <c r="E9" s="23">
        <v>30</v>
      </c>
      <c r="F9" s="3">
        <v>183</v>
      </c>
      <c r="G9" s="3">
        <v>167</v>
      </c>
      <c r="H9" s="3">
        <v>350</v>
      </c>
      <c r="I9" s="23">
        <v>55</v>
      </c>
      <c r="J9" s="3">
        <v>262</v>
      </c>
      <c r="K9" s="3">
        <v>280</v>
      </c>
      <c r="L9" s="3">
        <v>542</v>
      </c>
      <c r="M9" s="23">
        <v>80</v>
      </c>
      <c r="N9" s="3">
        <v>263</v>
      </c>
      <c r="O9" s="3">
        <v>351</v>
      </c>
      <c r="P9" s="3">
        <v>614</v>
      </c>
      <c r="Q9" s="23">
        <v>105</v>
      </c>
      <c r="R9" s="3">
        <v>0</v>
      </c>
      <c r="S9" s="3">
        <v>2</v>
      </c>
      <c r="T9" s="3">
        <v>2</v>
      </c>
    </row>
    <row r="10" spans="1:20" ht="15" customHeight="1">
      <c r="A10" s="23">
        <v>6</v>
      </c>
      <c r="B10" s="3">
        <v>188</v>
      </c>
      <c r="C10" s="3">
        <v>208</v>
      </c>
      <c r="D10" s="3">
        <v>396</v>
      </c>
      <c r="E10" s="23">
        <v>31</v>
      </c>
      <c r="F10" s="3">
        <v>202</v>
      </c>
      <c r="G10" s="3">
        <v>193</v>
      </c>
      <c r="H10" s="3">
        <v>395</v>
      </c>
      <c r="I10" s="23">
        <v>56</v>
      </c>
      <c r="J10" s="3">
        <v>291</v>
      </c>
      <c r="K10" s="3">
        <v>321</v>
      </c>
      <c r="L10" s="3">
        <v>612</v>
      </c>
      <c r="M10" s="23">
        <v>81</v>
      </c>
      <c r="N10" s="3">
        <v>227</v>
      </c>
      <c r="O10" s="3">
        <v>321</v>
      </c>
      <c r="P10" s="3">
        <v>548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216</v>
      </c>
      <c r="C11" s="3">
        <v>211</v>
      </c>
      <c r="D11" s="3">
        <v>427</v>
      </c>
      <c r="E11" s="23">
        <v>32</v>
      </c>
      <c r="F11" s="3">
        <v>173</v>
      </c>
      <c r="G11" s="3">
        <v>183</v>
      </c>
      <c r="H11" s="3">
        <v>356</v>
      </c>
      <c r="I11" s="23">
        <v>57</v>
      </c>
      <c r="J11" s="3">
        <v>211</v>
      </c>
      <c r="K11" s="3">
        <v>234</v>
      </c>
      <c r="L11" s="3">
        <v>445</v>
      </c>
      <c r="M11" s="23">
        <v>82</v>
      </c>
      <c r="N11" s="3">
        <v>262</v>
      </c>
      <c r="O11" s="3">
        <v>354</v>
      </c>
      <c r="P11" s="3">
        <v>616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214</v>
      </c>
      <c r="C12" s="3">
        <v>209</v>
      </c>
      <c r="D12" s="3">
        <v>423</v>
      </c>
      <c r="E12" s="23">
        <v>33</v>
      </c>
      <c r="F12" s="3">
        <v>199</v>
      </c>
      <c r="G12" s="3">
        <v>184</v>
      </c>
      <c r="H12" s="3">
        <v>383</v>
      </c>
      <c r="I12" s="23">
        <v>58</v>
      </c>
      <c r="J12" s="3">
        <v>259</v>
      </c>
      <c r="K12" s="3">
        <v>299</v>
      </c>
      <c r="L12" s="3">
        <v>558</v>
      </c>
      <c r="M12" s="23">
        <v>83</v>
      </c>
      <c r="N12" s="3">
        <v>181</v>
      </c>
      <c r="O12" s="3">
        <v>317</v>
      </c>
      <c r="P12" s="3">
        <v>498</v>
      </c>
      <c r="Q12" s="23">
        <v>108</v>
      </c>
      <c r="R12" s="3">
        <v>0</v>
      </c>
      <c r="S12" s="3">
        <v>0</v>
      </c>
      <c r="T12" s="3">
        <v>0</v>
      </c>
    </row>
    <row r="13" spans="1:20" ht="15" customHeight="1">
      <c r="A13" s="23">
        <v>9</v>
      </c>
      <c r="B13" s="3">
        <v>229</v>
      </c>
      <c r="C13" s="3">
        <v>183</v>
      </c>
      <c r="D13" s="3">
        <v>412</v>
      </c>
      <c r="E13" s="23">
        <v>34</v>
      </c>
      <c r="F13" s="3">
        <v>212</v>
      </c>
      <c r="G13" s="3">
        <v>223</v>
      </c>
      <c r="H13" s="3">
        <v>435</v>
      </c>
      <c r="I13" s="23">
        <v>59</v>
      </c>
      <c r="J13" s="3">
        <v>254</v>
      </c>
      <c r="K13" s="3">
        <v>276</v>
      </c>
      <c r="L13" s="3">
        <v>530</v>
      </c>
      <c r="M13" s="23">
        <v>84</v>
      </c>
      <c r="N13" s="3">
        <v>195</v>
      </c>
      <c r="O13" s="3">
        <v>285</v>
      </c>
      <c r="P13" s="3">
        <v>480</v>
      </c>
      <c r="Q13" s="23">
        <v>109</v>
      </c>
      <c r="R13" s="3">
        <v>0</v>
      </c>
      <c r="S13" s="3">
        <v>0</v>
      </c>
      <c r="T13" s="3">
        <v>0</v>
      </c>
    </row>
    <row r="14" spans="1:20" ht="15" customHeight="1">
      <c r="A14" s="23">
        <v>10</v>
      </c>
      <c r="B14" s="3">
        <v>214</v>
      </c>
      <c r="C14" s="3">
        <v>230</v>
      </c>
      <c r="D14" s="3">
        <v>444</v>
      </c>
      <c r="E14" s="23">
        <v>35</v>
      </c>
      <c r="F14" s="3">
        <v>220</v>
      </c>
      <c r="G14" s="3">
        <v>225</v>
      </c>
      <c r="H14" s="3">
        <v>445</v>
      </c>
      <c r="I14" s="23">
        <v>60</v>
      </c>
      <c r="J14" s="3">
        <v>262</v>
      </c>
      <c r="K14" s="3">
        <v>297</v>
      </c>
      <c r="L14" s="3">
        <v>559</v>
      </c>
      <c r="M14" s="23">
        <v>85</v>
      </c>
      <c r="N14" s="3">
        <v>173</v>
      </c>
      <c r="O14" s="3">
        <v>288</v>
      </c>
      <c r="P14" s="3">
        <v>461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229</v>
      </c>
      <c r="C15" s="3">
        <v>255</v>
      </c>
      <c r="D15" s="3">
        <v>484</v>
      </c>
      <c r="E15" s="23">
        <v>36</v>
      </c>
      <c r="F15" s="3">
        <v>246</v>
      </c>
      <c r="G15" s="3">
        <v>233</v>
      </c>
      <c r="H15" s="3">
        <v>479</v>
      </c>
      <c r="I15" s="23">
        <v>61</v>
      </c>
      <c r="J15" s="3">
        <v>277</v>
      </c>
      <c r="K15" s="3">
        <v>293</v>
      </c>
      <c r="L15" s="3">
        <v>570</v>
      </c>
      <c r="M15" s="23">
        <v>86</v>
      </c>
      <c r="N15" s="3">
        <v>189</v>
      </c>
      <c r="O15" s="3">
        <v>264</v>
      </c>
      <c r="P15" s="3">
        <v>453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243</v>
      </c>
      <c r="C16" s="3">
        <v>228</v>
      </c>
      <c r="D16" s="3">
        <v>471</v>
      </c>
      <c r="E16" s="23">
        <v>37</v>
      </c>
      <c r="F16" s="3">
        <v>256</v>
      </c>
      <c r="G16" s="3">
        <v>240</v>
      </c>
      <c r="H16" s="3">
        <v>496</v>
      </c>
      <c r="I16" s="23">
        <v>62</v>
      </c>
      <c r="J16" s="3">
        <v>255</v>
      </c>
      <c r="K16" s="3">
        <v>329</v>
      </c>
      <c r="L16" s="3">
        <v>584</v>
      </c>
      <c r="M16" s="23">
        <v>87</v>
      </c>
      <c r="N16" s="3">
        <v>131</v>
      </c>
      <c r="O16" s="3">
        <v>282</v>
      </c>
      <c r="P16" s="3">
        <v>413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235</v>
      </c>
      <c r="C17" s="3">
        <v>218</v>
      </c>
      <c r="D17" s="3">
        <v>453</v>
      </c>
      <c r="E17" s="23">
        <v>38</v>
      </c>
      <c r="F17" s="3">
        <v>270</v>
      </c>
      <c r="G17" s="3">
        <v>264</v>
      </c>
      <c r="H17" s="3">
        <v>534</v>
      </c>
      <c r="I17" s="23">
        <v>63</v>
      </c>
      <c r="J17" s="3">
        <v>307</v>
      </c>
      <c r="K17" s="3">
        <v>327</v>
      </c>
      <c r="L17" s="3">
        <v>634</v>
      </c>
      <c r="M17" s="23">
        <v>88</v>
      </c>
      <c r="N17" s="3">
        <v>112</v>
      </c>
      <c r="O17" s="3">
        <v>221</v>
      </c>
      <c r="P17" s="3">
        <v>333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242</v>
      </c>
      <c r="C18" s="3">
        <v>210</v>
      </c>
      <c r="D18" s="3">
        <v>452</v>
      </c>
      <c r="E18" s="23">
        <v>39</v>
      </c>
      <c r="F18" s="3">
        <v>284</v>
      </c>
      <c r="G18" s="3">
        <v>285</v>
      </c>
      <c r="H18" s="3">
        <v>569</v>
      </c>
      <c r="I18" s="23">
        <v>64</v>
      </c>
      <c r="J18" s="3">
        <v>327</v>
      </c>
      <c r="K18" s="3">
        <v>350</v>
      </c>
      <c r="L18" s="3">
        <v>677</v>
      </c>
      <c r="M18" s="23">
        <v>89</v>
      </c>
      <c r="N18" s="3">
        <v>98</v>
      </c>
      <c r="O18" s="3">
        <v>195</v>
      </c>
      <c r="P18" s="3">
        <v>293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252</v>
      </c>
      <c r="C19" s="3">
        <v>231</v>
      </c>
      <c r="D19" s="3">
        <v>483</v>
      </c>
      <c r="E19" s="23">
        <v>40</v>
      </c>
      <c r="F19" s="3">
        <v>281</v>
      </c>
      <c r="G19" s="3">
        <v>292</v>
      </c>
      <c r="H19" s="3">
        <v>573</v>
      </c>
      <c r="I19" s="23">
        <v>65</v>
      </c>
      <c r="J19" s="3">
        <v>296</v>
      </c>
      <c r="K19" s="3">
        <v>364</v>
      </c>
      <c r="L19" s="3">
        <v>660</v>
      </c>
      <c r="M19" s="23">
        <v>90</v>
      </c>
      <c r="N19" s="3">
        <v>64</v>
      </c>
      <c r="O19" s="3">
        <v>212</v>
      </c>
      <c r="P19" s="3">
        <v>276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263</v>
      </c>
      <c r="C20" s="3">
        <v>202</v>
      </c>
      <c r="D20" s="3">
        <v>465</v>
      </c>
      <c r="E20" s="23">
        <v>41</v>
      </c>
      <c r="F20" s="3">
        <v>326</v>
      </c>
      <c r="G20" s="3">
        <v>267</v>
      </c>
      <c r="H20" s="3">
        <v>593</v>
      </c>
      <c r="I20" s="23">
        <v>66</v>
      </c>
      <c r="J20" s="3">
        <v>300</v>
      </c>
      <c r="K20" s="3">
        <v>364</v>
      </c>
      <c r="L20" s="3">
        <v>664</v>
      </c>
      <c r="M20" s="23">
        <v>91</v>
      </c>
      <c r="N20" s="3">
        <v>77</v>
      </c>
      <c r="O20" s="3">
        <v>192</v>
      </c>
      <c r="P20" s="3">
        <v>269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262</v>
      </c>
      <c r="C21" s="3">
        <v>228</v>
      </c>
      <c r="D21" s="3">
        <v>490</v>
      </c>
      <c r="E21" s="23">
        <v>42</v>
      </c>
      <c r="F21" s="3">
        <v>283</v>
      </c>
      <c r="G21" s="3">
        <v>300</v>
      </c>
      <c r="H21" s="3">
        <v>583</v>
      </c>
      <c r="I21" s="23">
        <v>67</v>
      </c>
      <c r="J21" s="3">
        <v>366</v>
      </c>
      <c r="K21" s="3">
        <v>375</v>
      </c>
      <c r="L21" s="3">
        <v>741</v>
      </c>
      <c r="M21" s="23">
        <v>92</v>
      </c>
      <c r="N21" s="3">
        <v>50</v>
      </c>
      <c r="O21" s="3">
        <v>156</v>
      </c>
      <c r="P21" s="3">
        <v>206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207</v>
      </c>
      <c r="C22" s="3">
        <v>215</v>
      </c>
      <c r="D22" s="3">
        <v>422</v>
      </c>
      <c r="E22" s="23">
        <v>43</v>
      </c>
      <c r="F22" s="3">
        <v>329</v>
      </c>
      <c r="G22" s="3">
        <v>299</v>
      </c>
      <c r="H22" s="3">
        <v>628</v>
      </c>
      <c r="I22" s="23">
        <v>68</v>
      </c>
      <c r="J22" s="3">
        <v>362</v>
      </c>
      <c r="K22" s="3">
        <v>385</v>
      </c>
      <c r="L22" s="3">
        <v>747</v>
      </c>
      <c r="M22" s="23">
        <v>93</v>
      </c>
      <c r="N22" s="3">
        <v>35</v>
      </c>
      <c r="O22" s="3">
        <v>124</v>
      </c>
      <c r="P22" s="3">
        <v>159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212</v>
      </c>
      <c r="C23" s="3">
        <v>199</v>
      </c>
      <c r="D23" s="3">
        <v>411</v>
      </c>
      <c r="E23" s="23">
        <v>44</v>
      </c>
      <c r="F23" s="3">
        <v>321</v>
      </c>
      <c r="G23" s="3">
        <v>316</v>
      </c>
      <c r="H23" s="3">
        <v>637</v>
      </c>
      <c r="I23" s="23">
        <v>69</v>
      </c>
      <c r="J23" s="3">
        <v>336</v>
      </c>
      <c r="K23" s="3">
        <v>447</v>
      </c>
      <c r="L23" s="3">
        <v>783</v>
      </c>
      <c r="M23" s="23">
        <v>94</v>
      </c>
      <c r="N23" s="3">
        <v>35</v>
      </c>
      <c r="O23" s="3">
        <v>124</v>
      </c>
      <c r="P23" s="3">
        <v>159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212</v>
      </c>
      <c r="C24" s="3">
        <v>214</v>
      </c>
      <c r="D24" s="3">
        <v>426</v>
      </c>
      <c r="E24" s="23">
        <v>45</v>
      </c>
      <c r="F24" s="3">
        <v>361</v>
      </c>
      <c r="G24" s="3">
        <v>329</v>
      </c>
      <c r="H24" s="3">
        <v>690</v>
      </c>
      <c r="I24" s="23">
        <v>70</v>
      </c>
      <c r="J24" s="3">
        <v>436</v>
      </c>
      <c r="K24" s="3">
        <v>458</v>
      </c>
      <c r="L24" s="3">
        <v>894</v>
      </c>
      <c r="M24" s="23">
        <v>95</v>
      </c>
      <c r="N24" s="3">
        <v>22</v>
      </c>
      <c r="O24" s="3">
        <v>92</v>
      </c>
      <c r="P24" s="3">
        <v>114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195</v>
      </c>
      <c r="C25" s="3">
        <v>199</v>
      </c>
      <c r="D25" s="3">
        <v>394</v>
      </c>
      <c r="E25" s="23">
        <v>46</v>
      </c>
      <c r="F25" s="3">
        <v>321</v>
      </c>
      <c r="G25" s="3">
        <v>324</v>
      </c>
      <c r="H25" s="3">
        <v>645</v>
      </c>
      <c r="I25" s="23">
        <v>71</v>
      </c>
      <c r="J25" s="3">
        <v>443</v>
      </c>
      <c r="K25" s="3">
        <v>491</v>
      </c>
      <c r="L25" s="3">
        <v>934</v>
      </c>
      <c r="M25" s="23">
        <v>96</v>
      </c>
      <c r="N25" s="3">
        <v>11</v>
      </c>
      <c r="O25" s="3">
        <v>79</v>
      </c>
      <c r="P25" s="3">
        <v>90</v>
      </c>
    </row>
    <row r="26" spans="1:16" ht="15" customHeight="1">
      <c r="A26" s="23">
        <v>22</v>
      </c>
      <c r="B26" s="3">
        <v>181</v>
      </c>
      <c r="C26" s="3">
        <v>184</v>
      </c>
      <c r="D26" s="3">
        <v>365</v>
      </c>
      <c r="E26" s="23">
        <v>47</v>
      </c>
      <c r="F26" s="3">
        <v>352</v>
      </c>
      <c r="G26" s="3">
        <v>325</v>
      </c>
      <c r="H26" s="3">
        <v>677</v>
      </c>
      <c r="I26" s="23">
        <v>72</v>
      </c>
      <c r="J26" s="3">
        <v>449</v>
      </c>
      <c r="K26" s="3">
        <v>544</v>
      </c>
      <c r="L26" s="3">
        <v>993</v>
      </c>
      <c r="M26" s="23">
        <v>97</v>
      </c>
      <c r="N26" s="3">
        <v>6</v>
      </c>
      <c r="O26" s="3">
        <v>68</v>
      </c>
      <c r="P26" s="3">
        <v>74</v>
      </c>
    </row>
    <row r="27" spans="1:16" ht="15" customHeight="1">
      <c r="A27" s="23">
        <v>23</v>
      </c>
      <c r="B27" s="3">
        <v>188</v>
      </c>
      <c r="C27" s="3">
        <v>183</v>
      </c>
      <c r="D27" s="3">
        <v>371</v>
      </c>
      <c r="E27" s="23">
        <v>48</v>
      </c>
      <c r="F27" s="3">
        <v>320</v>
      </c>
      <c r="G27" s="3">
        <v>370</v>
      </c>
      <c r="H27" s="3">
        <v>690</v>
      </c>
      <c r="I27" s="23">
        <v>73</v>
      </c>
      <c r="J27" s="3">
        <v>482</v>
      </c>
      <c r="K27" s="3">
        <v>492</v>
      </c>
      <c r="L27" s="3">
        <v>974</v>
      </c>
      <c r="M27" s="23">
        <v>98</v>
      </c>
      <c r="N27" s="3">
        <v>9</v>
      </c>
      <c r="O27" s="3">
        <v>40</v>
      </c>
      <c r="P27" s="3">
        <v>49</v>
      </c>
    </row>
    <row r="28" spans="1:16" ht="15" customHeight="1">
      <c r="A28" s="23">
        <v>24</v>
      </c>
      <c r="B28" s="3">
        <v>199</v>
      </c>
      <c r="C28" s="3">
        <v>163</v>
      </c>
      <c r="D28" s="3">
        <v>362</v>
      </c>
      <c r="E28" s="23">
        <v>49</v>
      </c>
      <c r="F28" s="3">
        <v>310</v>
      </c>
      <c r="G28" s="3">
        <v>338</v>
      </c>
      <c r="H28" s="3">
        <v>648</v>
      </c>
      <c r="I28" s="23">
        <v>74</v>
      </c>
      <c r="J28" s="3">
        <v>479</v>
      </c>
      <c r="K28" s="3">
        <v>560</v>
      </c>
      <c r="L28" s="3">
        <v>1039</v>
      </c>
      <c r="M28" s="23">
        <v>99</v>
      </c>
      <c r="N28" s="3">
        <v>8</v>
      </c>
      <c r="O28" s="3">
        <v>32</v>
      </c>
      <c r="P28" s="3">
        <v>40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24019</v>
      </c>
      <c r="P32" s="15">
        <f>SUM(B4:B28,F4:F28,J4:J28,N4:N28,R4:R24)</f>
        <v>23583</v>
      </c>
      <c r="Q32" s="15">
        <f>SUM(C4:C28,G4:G28,K4:K28,O4:O28,S4:S24)</f>
        <v>26196</v>
      </c>
      <c r="R32" s="15">
        <f>SUM(D4:D28,H4:H28,L4:L28,P4:P28,T4:T24)</f>
        <v>49779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令和5年9月30日現在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401</v>
      </c>
      <c r="B5" s="79">
        <v>24019</v>
      </c>
      <c r="C5" s="67">
        <v>-29</v>
      </c>
      <c r="D5" s="80"/>
      <c r="E5" s="81">
        <v>23583</v>
      </c>
      <c r="F5" s="59">
        <v>-49</v>
      </c>
      <c r="G5" s="82">
        <v>26196</v>
      </c>
      <c r="H5" s="63">
        <v>-9</v>
      </c>
      <c r="I5" s="82">
        <v>49779</v>
      </c>
      <c r="J5" s="67">
        <v>-58</v>
      </c>
      <c r="L5" s="174">
        <v>23</v>
      </c>
      <c r="M5" s="158">
        <v>-8</v>
      </c>
      <c r="N5" s="175">
        <v>53</v>
      </c>
      <c r="O5" s="59">
        <v>-12</v>
      </c>
      <c r="P5" s="139">
        <v>-30</v>
      </c>
      <c r="Q5" s="176">
        <v>99</v>
      </c>
      <c r="R5" s="63">
        <v>-50</v>
      </c>
      <c r="S5" s="177">
        <v>127</v>
      </c>
      <c r="T5" s="140">
        <v>-12</v>
      </c>
      <c r="U5" s="150">
        <v>-28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aca="true" t="shared" si="85" ref="M151:M157">SUM(L151-L150)</f>
        <v>0</v>
      </c>
      <c r="N151" s="59">
        <v>84</v>
      </c>
      <c r="O151" s="59">
        <f aca="true" t="shared" si="86" ref="O151:O157">SUM(N151-N150)</f>
        <v>10</v>
      </c>
      <c r="P151" s="139">
        <f t="shared" si="79"/>
        <v>-67</v>
      </c>
      <c r="Q151" s="59">
        <v>144</v>
      </c>
      <c r="R151" s="59">
        <f aca="true" t="shared" si="87" ref="R151:R157">SUM(Q151-Q150)</f>
        <v>-1</v>
      </c>
      <c r="S151" s="46">
        <v>102</v>
      </c>
      <c r="T151" s="59">
        <f aca="true" t="shared" si="88" ref="T151:T157"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aca="true" t="shared" si="89" ref="P153:P158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aca="true" t="shared" si="90" ref="U153:U158"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ht="13.5">
      <c r="A156" s="90" t="s">
        <v>397</v>
      </c>
      <c r="B156" s="91">
        <v>23996</v>
      </c>
      <c r="C156" s="102">
        <f>SUM(B156-B155)</f>
        <v>-6</v>
      </c>
      <c r="D156" s="69"/>
      <c r="E156" s="92">
        <v>23650</v>
      </c>
      <c r="F156" s="180">
        <f>SUM(E156-E155)</f>
        <v>-49</v>
      </c>
      <c r="G156" s="94">
        <v>26267</v>
      </c>
      <c r="H156" s="185">
        <f>SUM(G156-G155)</f>
        <v>-24</v>
      </c>
      <c r="I156" s="94">
        <v>49917</v>
      </c>
      <c r="J156" s="102">
        <f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ht="13.5">
      <c r="A157" s="90" t="s">
        <v>398</v>
      </c>
      <c r="B157" s="91">
        <v>23991</v>
      </c>
      <c r="C157" s="102">
        <f>SUM(B157-B156)</f>
        <v>-5</v>
      </c>
      <c r="D157" s="69"/>
      <c r="E157" s="92">
        <v>23640</v>
      </c>
      <c r="F157" s="180">
        <f>SUM(E157-E156)</f>
        <v>-10</v>
      </c>
      <c r="G157" s="94">
        <v>26236</v>
      </c>
      <c r="H157" s="185">
        <f>SUM(G157-G156)</f>
        <v>-31</v>
      </c>
      <c r="I157" s="94">
        <v>49876</v>
      </c>
      <c r="J157" s="102">
        <f>SUM(I157-I156)</f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ht="13.5">
      <c r="A158" s="90" t="s">
        <v>399</v>
      </c>
      <c r="B158" s="91">
        <v>24013</v>
      </c>
      <c r="C158" s="102">
        <f>SUM(B158-B157)</f>
        <v>22</v>
      </c>
      <c r="D158" s="69"/>
      <c r="E158" s="92">
        <v>23622</v>
      </c>
      <c r="F158" s="180">
        <f>SUM(E158-E157)</f>
        <v>-18</v>
      </c>
      <c r="G158" s="94">
        <v>26239</v>
      </c>
      <c r="H158" s="185">
        <f>SUM(G158-G157)</f>
        <v>3</v>
      </c>
      <c r="I158" s="94">
        <v>49861</v>
      </c>
      <c r="J158" s="102">
        <f>SUM(I158-I157)</f>
        <v>-15</v>
      </c>
      <c r="K158" s="6"/>
      <c r="L158" s="92">
        <v>17</v>
      </c>
      <c r="M158" s="180">
        <f>SUM(L158-L157)</f>
        <v>-8</v>
      </c>
      <c r="N158" s="180">
        <v>50</v>
      </c>
      <c r="O158" s="180">
        <f>SUM(N158-N157)</f>
        <v>-4</v>
      </c>
      <c r="P158" s="143">
        <f t="shared" si="89"/>
        <v>-33</v>
      </c>
      <c r="Q158" s="180">
        <v>122</v>
      </c>
      <c r="R158" s="180">
        <f>SUM(Q158-Q157)</f>
        <v>4</v>
      </c>
      <c r="S158" s="94">
        <v>104</v>
      </c>
      <c r="T158" s="180">
        <f>SUM(S158-S157)</f>
        <v>-26</v>
      </c>
      <c r="U158" s="154">
        <f t="shared" si="90"/>
        <v>18</v>
      </c>
    </row>
    <row r="159" spans="1:21" ht="13.5">
      <c r="A159" s="90" t="s">
        <v>400</v>
      </c>
      <c r="B159" s="91">
        <v>24048</v>
      </c>
      <c r="C159" s="102">
        <f>SUM(B159-B158)</f>
        <v>35</v>
      </c>
      <c r="D159" s="69"/>
      <c r="E159" s="92">
        <v>23632</v>
      </c>
      <c r="F159" s="180">
        <f>SUM(E159-E158)</f>
        <v>10</v>
      </c>
      <c r="G159" s="94">
        <v>26205</v>
      </c>
      <c r="H159" s="185">
        <f>SUM(G159-G158)</f>
        <v>-34</v>
      </c>
      <c r="I159" s="94">
        <v>49837</v>
      </c>
      <c r="J159" s="102">
        <f>SUM(I159-I158)</f>
        <v>-24</v>
      </c>
      <c r="K159" s="6"/>
      <c r="L159" s="92">
        <v>31</v>
      </c>
      <c r="M159" s="180">
        <f>SUM(L159-L158)</f>
        <v>14</v>
      </c>
      <c r="N159" s="180">
        <v>65</v>
      </c>
      <c r="O159" s="180">
        <f>SUM(N159-N158)</f>
        <v>15</v>
      </c>
      <c r="P159" s="143">
        <f>L159-N159</f>
        <v>-34</v>
      </c>
      <c r="Q159" s="180">
        <v>149</v>
      </c>
      <c r="R159" s="180">
        <f>SUM(Q159-Q158)</f>
        <v>27</v>
      </c>
      <c r="S159" s="94">
        <v>139</v>
      </c>
      <c r="T159" s="180">
        <f>SUM(S159-S158)</f>
        <v>35</v>
      </c>
      <c r="U159" s="154">
        <f>Q159-S159</f>
        <v>10</v>
      </c>
    </row>
    <row r="160" spans="1:21" ht="13.5">
      <c r="A160" s="90" t="s">
        <v>401</v>
      </c>
      <c r="B160" s="91">
        <v>24019</v>
      </c>
      <c r="C160" s="102">
        <f>SUM(B160-B159)</f>
        <v>-29</v>
      </c>
      <c r="D160" s="69"/>
      <c r="E160" s="92">
        <v>23583</v>
      </c>
      <c r="F160" s="180">
        <f>SUM(E160-E159)</f>
        <v>-49</v>
      </c>
      <c r="G160" s="94">
        <v>26196</v>
      </c>
      <c r="H160" s="185">
        <f>SUM(G160-G159)</f>
        <v>-9</v>
      </c>
      <c r="I160" s="94">
        <v>49779</v>
      </c>
      <c r="J160" s="102">
        <f>SUM(I160-I159)</f>
        <v>-58</v>
      </c>
      <c r="K160" s="6"/>
      <c r="L160" s="92">
        <v>23</v>
      </c>
      <c r="M160" s="180">
        <f>SUM(L160-L159)</f>
        <v>-8</v>
      </c>
      <c r="N160" s="180">
        <v>53</v>
      </c>
      <c r="O160" s="180">
        <f>SUM(N160-N159)</f>
        <v>-12</v>
      </c>
      <c r="P160" s="143">
        <f>L160-N160</f>
        <v>-30</v>
      </c>
      <c r="Q160" s="180">
        <v>99</v>
      </c>
      <c r="R160" s="180">
        <f>SUM(Q160-Q159)</f>
        <v>-50</v>
      </c>
      <c r="S160" s="94">
        <v>127</v>
      </c>
      <c r="T160" s="180">
        <f>SUM(S160-S159)</f>
        <v>-12</v>
      </c>
      <c r="U160" s="154">
        <f>Q160-S160</f>
        <v>-28</v>
      </c>
    </row>
    <row r="161" spans="1:21" ht="13.5">
      <c r="A161" s="90" t="s">
        <v>402</v>
      </c>
      <c r="B161" s="91"/>
      <c r="C161" s="102"/>
      <c r="D161" s="69"/>
      <c r="E161" s="92"/>
      <c r="F161" s="180"/>
      <c r="G161" s="94"/>
      <c r="H161" s="185"/>
      <c r="I161" s="94"/>
      <c r="J161" s="102"/>
      <c r="K161" s="6"/>
      <c r="L161" s="92"/>
      <c r="M161" s="180"/>
      <c r="N161" s="180"/>
      <c r="O161" s="180"/>
      <c r="P161" s="143"/>
      <c r="Q161" s="180"/>
      <c r="R161" s="180"/>
      <c r="S161" s="94"/>
      <c r="T161" s="180"/>
      <c r="U161" s="154"/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ht="13.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ht="13.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2023-08-01T06:22:56Z</cp:lastPrinted>
  <dcterms:modified xsi:type="dcterms:W3CDTF">2023-10-02T06:47:01Z</dcterms:modified>
  <cp:category/>
  <cp:version/>
  <cp:contentType/>
  <cp:contentStatus/>
</cp:coreProperties>
</file>