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<sst xmlns="http://schemas.openxmlformats.org/spreadsheetml/2006/main" count="710" uniqueCount="407">
  <si>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</si>
  <si>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</si>
  <si>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</si>
  <si>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</si>
  <si>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</si>
  <si>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</si>
  <si>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</si>
  <si>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</si>
  <si>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</si>
  <si>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</si>
  <si>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</si>
  <si>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</si>
  <si>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</si>
  <si>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</si>
  <si>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</si>
  <si>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</si>
  <si>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</si>
  <si>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</si>
  <si>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</si>
  <si>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</si>
  <si>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</si>
  <si>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</si>
  <si>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</si>
  <si>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</si>
  <si>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</si>
  <si>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</si>
  <si>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</si>
  <si>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</si>
  <si>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</si>
  <si>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</si>
  <si>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</si>
  <si>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</si>
  <si>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</si>
  <si>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</si>
  <si>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</si>
  <si>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</si>
  <si>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</si>
  <si>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</si>
  <si>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</si>
  <si>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</si>
  <si>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</si>
  <si>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</si>
  <si>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</si>
  <si>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</si>
  <si>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</si>
  <si>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</si>
  <si>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</si>
  <si>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</si>
  <si>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</si>
  <si>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</si>
  <si>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</si>
  <si>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</si>
  <si>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</si>
  <si>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</si>
  <si>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</si>
  <si>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</si>
  <si>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</si>
  <si>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</si>
  <si>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</si>
  <si>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</si>
  <si>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</si>
  <si>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</si>
  <si>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</si>
  <si>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</si>
  <si>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</si>
  <si>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</si>
  <si>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</si>
  <si>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</si>
  <si>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</si>
  <si>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</si>
  <si>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</si>
  <si>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</si>
  <si>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</si>
  <si>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</si>
  <si>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</si>
  <si>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</si>
  <si>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</si>
  <si>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</si>
  <si>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</si>
  <si>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</si>
  <si>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</si>
  <si>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</si>
  <si>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</si>
  <si>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</si>
  <si>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</si>
  <si>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</si>
  <si>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</si>
  <si>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</si>
  <si>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</si>
  <si>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</si>
  <si>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</si>
  <si>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</si>
  <si>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</si>
  <si>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</si>
  <si>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</si>
  <si>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</si>
  <si>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</si>
  <si>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</si>
  <si>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</si>
  <si>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</si>
  <si>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</si>
  <si>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</si>
  <si>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</si>
  <si>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</si>
  <si>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</si>
  <si>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</si>
  <si>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</si>
  <si>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</si>
  <si>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</si>
  <si>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</si>
  <si>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</si>
  <si>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</si>
  <si>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</si>
  <si>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</si>
  <si>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</si>
  <si>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</si>
  <si>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</si>
  <si>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</si>
  <si>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</si>
  <si>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</si>
  <si>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</si>
  <si>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</si>
  <si>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</si>
  <si>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</si>
  <si>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</si>
  <si>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</si>
  <si>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</si>
  <si>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</si>
  <si>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</si>
  <si>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</si>
  <si>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</si>
  <si>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</si>
  <si>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</si>
  <si>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</si>
  <si>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</si>
  <si>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</si>
  <si>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</si>
  <si>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</si>
  <si>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</si>
  <si>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</si>
  <si>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</si>
  <si>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</si>
  <si>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</si>
  <si>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</si>
  <si>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</si>
  <si>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</si>
  <si>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</si>
  <si>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</si>
  <si>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</si>
  <si>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</si>
  <si>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</si>
  <si>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</si>
  <si>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</si>
  <si>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</si>
  <si>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</si>
  <si>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</si>
  <si>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</si>
  <si>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</si>
  <si>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</si>
  <si>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</si>
  <si>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</si>
  <si>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</si>
  <si>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</si>
  <si>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</si>
  <si>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</si>
  <si>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</si>
  <si>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</si>
  <si>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</si>
  <si>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</si>
  <si>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</si>
  <si>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</si>
  <si>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</si>
  <si>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</si>
  <si>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</si>
  <si>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</si>
  <si>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</si>
  <si>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</si>
  <si>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</si>
  <si>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</si>
  <si>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</si>
  <si>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</si>
  <si>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</si>
  <si>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</si>
  <si>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</si>
  <si>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</si>
  <si>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</si>
  <si>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</si>
  <si>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</si>
  <si>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</si>
  <si>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</si>
  <si>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</si>
  <si>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</si>
  <si>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</si>
  <si>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</si>
  <si>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</si>
  <si>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</si>
  <si>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</si>
  <si>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</si>
  <si>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</si>
  <si>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</si>
  <si>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</si>
  <si>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</si>
  <si>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</si>
  <si>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</si>
  <si>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</si>
  <si>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</si>
  <si>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</si>
  <si>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</si>
  <si>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</si>
  <si>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</si>
  <si>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</si>
  <si>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</si>
  <si>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</si>
  <si>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</si>
  <si>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</si>
  <si>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</si>
  <si>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</si>
  <si>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</si>
  <si>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</si>
  <si>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</si>
  <si>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</si>
  <si>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</si>
  <si>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</si>
  <si>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</si>
  <si>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</si>
  <si>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</si>
  <si>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</si>
  <si>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</si>
  <si>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</si>
  <si>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</si>
  <si>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</si>
  <si>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</si>
  <si>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</si>
  <si>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</si>
  <si>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</si>
  <si>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</si>
  <si>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</si>
  <si>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</si>
  <si>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</si>
  <si>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</si>
  <si>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</si>
  <si>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</si>
  <si>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</si>
  <si>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</si>
  <si>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</si>
  <si>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</si>
  <si>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</si>
  <si>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</si>
  <si>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</si>
  <si>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</si>
  <si>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</si>
  <si>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</si>
  <si>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</si>
  <si>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</si>
  <si>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</si>
  <si>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</si>
  <si>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</si>
  <si>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</si>
  <si>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</si>
  <si>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</si>
  <si>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</si>
  <si>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</si>
  <si>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</si>
  <si>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</si>
  <si>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</si>
  <si>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</si>
  <si>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</si>
  <si>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</si>
  <si>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</si>
  <si>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</si>
  <si>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</si>
  <si>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</si>
  <si>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</si>
  <si>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</si>
  <si>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</si>
  <si>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</si>
  <si>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</si>
  <si>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</si>
  <si>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</si>
  <si>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</si>
  <si>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</si>
  <si>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</si>
  <si>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</si>
  <si>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</si>
  <si>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</si>
  <si>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</si>
  <si>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</si>
  <si>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</si>
  <si>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</si>
  <si>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</si>
  <si>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</si>
  <si>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</si>
  <si>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</si>
  <si>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</si>
  <si>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</si>
  <si>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</si>
  <si>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</si>
  <si>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</si>
  <si>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</si>
  <si>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</si>
  <si>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</si>
  <si>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</si>
  <si>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</si>
  <si>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</si>
  <si>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</si>
  <si>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</si>
  <si>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</si>
  <si>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</si>
  <si>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</si>
  <si>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</si>
  <si>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</si>
  <si>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</si>
  <si>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</si>
  <si>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</si>
  <si>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</si>
  <si>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</si>
  <si>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</si>
  <si>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</si>
  <si>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</si>
  <si>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</si>
  <si>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</si>
  <si>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</si>
  <si>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</si>
  <si>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</si>
  <si>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</si>
  <si>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</si>
  <si>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</si>
  <si>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</si>
  <si>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</si>
  <si>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</si>
  <si>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</si>
  <si>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</si>
  <si>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</si>
  <si>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</si>
  <si>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</si>
  <si>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</si>
  <si>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</si>
  <si>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</si>
  <si>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</si>
  <si>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</si>
  <si>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</si>
  <si>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</si>
  <si>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</si>
  <si>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</si>
  <si>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</si>
  <si>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</si>
  <si>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</si>
  <si>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</si>
  <si>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</si>
  <si>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</si>
  <si>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</si>
  <si>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</si>
  <si>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</si>
  <si>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</si>
  <si>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</si>
  <si>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</si>
  <si>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</si>
  <si>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</si>
  <si>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</si>
  <si>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</si>
  <si>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</si>
  <si>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</si>
  <si>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</si>
  <si>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</si>
  <si>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</si>
  <si>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</si>
  <si>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</si>
  <si>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</si>
  <si>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</si>
  <si>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</si>
  <si>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</si>
  <si>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</si>
  <si>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</si>
  <si>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</si>
  <si>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</si>
  <si>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</si>
  <si>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</si>
  <si>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</si>
  <si>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</si>
  <si>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</si>
  <si>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</si>
  <si>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</si>
  <si>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</si>
  <si>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</si>
  <si>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</si>
  <si>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</si>
  <si>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</si>
  <si>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</si>
  <si>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</si>
  <si>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</si>
  <si>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</si>
  <si>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</si>
  <si>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</si>
  <si>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令和5年1月末</t>
  </si>
  <si>
    <t>令和5年2月末</t>
  </si>
  <si>
    <t>令和5年3月末</t>
  </si>
  <si>
    <t>令和5年4月末</t>
  </si>
  <si>
    <t>令和5年5月末</t>
  </si>
  <si>
    <t>令和5年6月末</t>
  </si>
  <si>
    <t>令和5年7月末</t>
  </si>
  <si>
    <t>令和5年8月末</t>
  </si>
  <si>
    <t>令和5年9月末</t>
  </si>
  <si>
    <t>令和5年10月末</t>
  </si>
  <si>
    <t>令和5年11月末</t>
  </si>
  <si>
    <t>令和5年12月末</t>
  </si>
  <si>
    <t>令和5年5月31日現在</t>
  </si>
  <si>
    <t>5年5月末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</si>
</sst>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0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4" fillId="5" borderId="12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7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1" fillId="0" borderId="21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23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0" xfId="48" applyNumberFormat="1" applyFon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23" xfId="0" applyNumberForma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vertical="center" textRotation="255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2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405</v>
      </c>
    </row>
    <row r="3" ht="14.25" thickBot="1"/>
    <row r="4" spans="1:7" ht="13.5">
      <c r="A4" s="18" t="s">
        <v>158</v>
      </c>
      <c r="C4" s="9"/>
      <c r="D4" s="72" t="s">
        <v>133</v>
      </c>
      <c r="E4" s="74" t="s">
        <v>0</v>
      </c>
      <c r="F4" s="75" t="s">
        <v>1</v>
      </c>
      <c r="G4" s="76" t="s">
        <v>134</v>
      </c>
    </row>
    <row r="5" spans="3:11" ht="13.5">
      <c r="C5" s="71" t="s">
        <v>406</v>
      </c>
      <c r="D5" s="73">
        <f>'人口・世帯数の推移'!B5</f>
        <v>23996</v>
      </c>
      <c r="E5" s="77">
        <f>'人口・世帯数の推移'!E5</f>
        <v>23650</v>
      </c>
      <c r="F5" s="4">
        <f>'人口・世帯数の推移'!G5</f>
        <v>26267</v>
      </c>
      <c r="G5" s="78">
        <f>SUM(E5:F5)</f>
        <v>49917</v>
      </c>
      <c r="H5" s="10"/>
      <c r="I5" s="10"/>
      <c r="J5" s="10"/>
      <c r="K5" s="10"/>
    </row>
    <row r="6" spans="1:7" ht="14.25" thickBot="1">
      <c r="A6" s="10"/>
      <c r="C6" s="71" t="s">
        <v>241</v>
      </c>
      <c r="D6" s="87">
        <f>'人口・世帯数の推移'!C5</f>
        <v>-6</v>
      </c>
      <c r="E6" s="86">
        <f>'人口・世帯数の推移'!F5</f>
        <v>-49</v>
      </c>
      <c r="F6" s="84">
        <f>'人口・世帯数の推移'!H5</f>
        <v>-24</v>
      </c>
      <c r="G6" s="85">
        <f>SUM(E6:F6)</f>
        <v>-73</v>
      </c>
    </row>
    <row r="7" spans="1:6" ht="14.25" thickBot="1">
      <c r="A7" s="10"/>
      <c r="B7" s="118"/>
      <c r="C7" s="119"/>
      <c r="D7" s="120"/>
      <c r="E7" s="120"/>
      <c r="F7" s="120"/>
    </row>
    <row r="8" spans="1:9" ht="13.5">
      <c r="A8" s="10" t="s">
        <v>348</v>
      </c>
      <c r="B8" s="118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18"/>
      <c r="C9" s="205"/>
      <c r="D9" s="124" t="s">
        <v>353</v>
      </c>
      <c r="E9" s="121" t="s">
        <v>354</v>
      </c>
      <c r="F9" s="160" t="s">
        <v>355</v>
      </c>
      <c r="G9" s="126" t="s">
        <v>352</v>
      </c>
      <c r="H9" s="121" t="s">
        <v>351</v>
      </c>
      <c r="I9" s="160" t="s">
        <v>356</v>
      </c>
    </row>
    <row r="10" spans="1:9" ht="13.5">
      <c r="A10" s="10"/>
      <c r="B10" s="118"/>
      <c r="C10" s="122" t="str">
        <f>C5</f>
        <v>5年5月末</v>
      </c>
      <c r="D10" s="77">
        <f>'人口・世帯数の推移'!L5</f>
        <v>22</v>
      </c>
      <c r="E10" s="123">
        <f>'人口・世帯数の推移'!N5</f>
        <v>84</v>
      </c>
      <c r="F10" s="149">
        <f>'人口・世帯数の推移'!P5</f>
        <v>-62</v>
      </c>
      <c r="G10" s="77">
        <f>'人口・世帯数の推移'!Q5</f>
        <v>110</v>
      </c>
      <c r="H10" s="4">
        <f>'人口・世帯数の推移'!S5</f>
        <v>121</v>
      </c>
      <c r="I10" s="149">
        <f>'人口・世帯数の推移'!U5</f>
        <v>-11</v>
      </c>
    </row>
    <row r="11" spans="3:9" ht="14.25" thickBot="1">
      <c r="C11" s="122" t="s">
        <v>241</v>
      </c>
      <c r="D11" s="125">
        <f>'人口・世帯数の推移'!M5</f>
        <v>4</v>
      </c>
      <c r="E11" s="84">
        <f>'人口・世帯数の推移'!O5</f>
        <v>29</v>
      </c>
      <c r="F11" s="159" t="s">
        <v>358</v>
      </c>
      <c r="G11" s="127">
        <f>'人口・世帯数の推移'!R5</f>
        <v>-29</v>
      </c>
      <c r="H11" s="84">
        <f>'人口・世帯数の推移'!T5</f>
        <v>-43</v>
      </c>
      <c r="I11" s="159" t="s">
        <v>359</v>
      </c>
    </row>
    <row r="12" spans="1:2" ht="13.5">
      <c r="A12" s="18" t="s">
        <v>195</v>
      </c>
      <c r="B12" s="13"/>
    </row>
    <row r="14" spans="1:5" ht="13.5">
      <c r="A14" s="31" t="s">
        <v>136</v>
      </c>
      <c r="B14" s="31" t="s">
        <v>0</v>
      </c>
      <c r="C14" s="31" t="s">
        <v>1</v>
      </c>
      <c r="D14" s="31" t="s">
        <v>2</v>
      </c>
      <c r="E14" s="31" t="s">
        <v>138</v>
      </c>
    </row>
    <row r="15" spans="1:5" ht="13.5">
      <c r="A15" s="9" t="s">
        <v>140</v>
      </c>
      <c r="B15" s="113">
        <f>SUM(B16:B36)</f>
        <v>23650</v>
      </c>
      <c r="C15" s="113">
        <f>SUM(C16:C36)</f>
        <v>26267</v>
      </c>
      <c r="D15" s="113">
        <f>SUM(D16:D36)</f>
        <v>49917</v>
      </c>
      <c r="E15" s="114">
        <f>ROUND(D15/$D$15*100,2)</f>
        <v>100</v>
      </c>
    </row>
    <row r="16" spans="1:5" ht="13.5">
      <c r="A16" s="7" t="s">
        <v>312</v>
      </c>
      <c r="B16" s="4">
        <f>SUM('年齢各歳別人口'!B4:B8)</f>
        <v>838</v>
      </c>
      <c r="C16" s="4">
        <f>SUM('年齢各歳別人口'!C4:C8)</f>
        <v>809</v>
      </c>
      <c r="D16" s="4">
        <f>SUM(B16:C16)</f>
        <v>1647</v>
      </c>
      <c r="E16" s="28">
        <f>ROUND(D16/$D$15*100,2)</f>
        <v>3.3</v>
      </c>
    </row>
    <row r="17" spans="1:5" ht="13.5">
      <c r="A17" s="7" t="s">
        <v>313</v>
      </c>
      <c r="B17" s="4">
        <f>SUM('年齢各歳別人口'!B9:B13)</f>
        <v>1060</v>
      </c>
      <c r="C17" s="4">
        <f>SUM('年齢各歳別人口'!C9:C13)</f>
        <v>1034</v>
      </c>
      <c r="D17" s="4">
        <f aca="true" t="shared" si="0" ref="D17:D36">SUM(B17:C17)</f>
        <v>2094</v>
      </c>
      <c r="E17" s="28">
        <f aca="true" t="shared" si="1" ref="E17:E36">ROUND(D17/$D$15*100,2)</f>
        <v>4.19</v>
      </c>
    </row>
    <row r="18" spans="1:5" ht="13.5">
      <c r="A18" s="7" t="s">
        <v>314</v>
      </c>
      <c r="B18" s="4">
        <f>SUM('年齢各歳別人口'!B14:B18)</f>
        <v>1176</v>
      </c>
      <c r="C18" s="4">
        <f>SUM('年齢各歳別人口'!C14:C18)</f>
        <v>1147</v>
      </c>
      <c r="D18" s="4">
        <f t="shared" si="0"/>
        <v>2323</v>
      </c>
      <c r="E18" s="28">
        <f t="shared" si="1"/>
        <v>4.65</v>
      </c>
    </row>
    <row r="19" spans="1:5" ht="13.5">
      <c r="A19" s="7" t="s">
        <v>315</v>
      </c>
      <c r="B19" s="4">
        <f>SUM('年齢各歳別人口'!B19:B23)</f>
        <v>1193</v>
      </c>
      <c r="C19" s="4">
        <f>SUM('年齢各歳別人口'!C19:C23)</f>
        <v>1067</v>
      </c>
      <c r="D19" s="4">
        <f t="shared" si="0"/>
        <v>2260</v>
      </c>
      <c r="E19" s="28">
        <f t="shared" si="1"/>
        <v>4.53</v>
      </c>
    </row>
    <row r="20" spans="1:5" ht="13.5">
      <c r="A20" s="7" t="s">
        <v>316</v>
      </c>
      <c r="B20" s="4">
        <f>SUM('年齢各歳別人口'!B24:B28)</f>
        <v>959</v>
      </c>
      <c r="C20" s="4">
        <f>SUM('年齢各歳別人口'!C24:C28)</f>
        <v>912</v>
      </c>
      <c r="D20" s="4">
        <f t="shared" si="0"/>
        <v>1871</v>
      </c>
      <c r="E20" s="28">
        <f t="shared" si="1"/>
        <v>3.75</v>
      </c>
    </row>
    <row r="21" spans="1:5" ht="13.5">
      <c r="A21" s="7" t="s">
        <v>317</v>
      </c>
      <c r="B21" s="4">
        <f>SUM('年齢各歳別人口'!F4:F8)</f>
        <v>948</v>
      </c>
      <c r="C21" s="4">
        <f>SUM('年齢各歳別人口'!G4:G8)</f>
        <v>868</v>
      </c>
      <c r="D21" s="4">
        <f t="shared" si="0"/>
        <v>1816</v>
      </c>
      <c r="E21" s="28">
        <f t="shared" si="1"/>
        <v>3.64</v>
      </c>
    </row>
    <row r="22" spans="1:5" ht="13.5">
      <c r="A22" s="7" t="s">
        <v>318</v>
      </c>
      <c r="B22" s="4">
        <f>SUM('年齢各歳別人口'!F9:F13)</f>
        <v>997</v>
      </c>
      <c r="C22" s="4">
        <f>SUM('年齢各歳別人口'!G9:G13)</f>
        <v>952</v>
      </c>
      <c r="D22" s="4">
        <f t="shared" si="0"/>
        <v>1949</v>
      </c>
      <c r="E22" s="28">
        <f t="shared" si="1"/>
        <v>3.9</v>
      </c>
    </row>
    <row r="23" spans="1:5" ht="13.5">
      <c r="A23" s="7" t="s">
        <v>319</v>
      </c>
      <c r="B23" s="4">
        <f>SUM('年齢各歳別人口'!F14:F18)</f>
        <v>1302</v>
      </c>
      <c r="C23" s="4">
        <f>SUM('年齢各歳別人口'!G14:G18)</f>
        <v>1283</v>
      </c>
      <c r="D23" s="4">
        <f t="shared" si="0"/>
        <v>2585</v>
      </c>
      <c r="E23" s="28">
        <f t="shared" si="1"/>
        <v>5.18</v>
      </c>
    </row>
    <row r="24" spans="1:5" ht="13.5">
      <c r="A24" s="7" t="s">
        <v>320</v>
      </c>
      <c r="B24" s="4">
        <f>SUM('年齢各歳別人口'!F19:F23)</f>
        <v>1566</v>
      </c>
      <c r="C24" s="4">
        <f>SUM('年齢各歳別人口'!G19:G23)</f>
        <v>1490</v>
      </c>
      <c r="D24" s="4">
        <f t="shared" si="0"/>
        <v>3056</v>
      </c>
      <c r="E24" s="28">
        <f t="shared" si="1"/>
        <v>6.12</v>
      </c>
    </row>
    <row r="25" spans="1:5" ht="13.5">
      <c r="A25" s="7" t="s">
        <v>321</v>
      </c>
      <c r="B25" s="4">
        <f>SUM('年齢各歳別人口'!F24:F28)</f>
        <v>1633</v>
      </c>
      <c r="C25" s="4">
        <f>SUM('年齢各歳別人口'!G24:G28)</f>
        <v>1677</v>
      </c>
      <c r="D25" s="4">
        <f t="shared" si="0"/>
        <v>3310</v>
      </c>
      <c r="E25" s="28">
        <f t="shared" si="1"/>
        <v>6.63</v>
      </c>
    </row>
    <row r="26" spans="1:5" ht="13.5">
      <c r="A26" s="7" t="s">
        <v>322</v>
      </c>
      <c r="B26" s="4">
        <f>SUM('年齢各歳別人口'!J4:J8)</f>
        <v>1551</v>
      </c>
      <c r="C26" s="4">
        <f>SUM('年齢各歳別人口'!K4:K8)</f>
        <v>1502</v>
      </c>
      <c r="D26" s="4">
        <f t="shared" si="0"/>
        <v>3053</v>
      </c>
      <c r="E26" s="28">
        <f t="shared" si="1"/>
        <v>6.12</v>
      </c>
    </row>
    <row r="27" spans="1:5" ht="13.5">
      <c r="A27" s="7" t="s">
        <v>323</v>
      </c>
      <c r="B27" s="4">
        <f>SUM('年齢各歳別人口'!J9:J13)</f>
        <v>1282</v>
      </c>
      <c r="C27" s="4">
        <f>SUM('年齢各歳別人口'!K9:K13)</f>
        <v>1409</v>
      </c>
      <c r="D27" s="4">
        <f t="shared" si="0"/>
        <v>2691</v>
      </c>
      <c r="E27" s="28">
        <f t="shared" si="1"/>
        <v>5.39</v>
      </c>
    </row>
    <row r="28" spans="1:5" ht="13.5">
      <c r="A28" s="7" t="s">
        <v>324</v>
      </c>
      <c r="B28" s="4">
        <f>SUM('年齢各歳別人口'!J14:J18)</f>
        <v>1437</v>
      </c>
      <c r="C28" s="4">
        <f>SUM('年齢各歳別人口'!K14:K18)</f>
        <v>1628</v>
      </c>
      <c r="D28" s="4">
        <f t="shared" si="0"/>
        <v>3065</v>
      </c>
      <c r="E28" s="28">
        <f t="shared" si="1"/>
        <v>6.14</v>
      </c>
    </row>
    <row r="29" spans="1:5" ht="13.5">
      <c r="A29" s="7" t="s">
        <v>325</v>
      </c>
      <c r="B29" s="4">
        <f>SUM('年齢各歳別人口'!J19:J23)</f>
        <v>1711</v>
      </c>
      <c r="C29" s="4">
        <f>SUM('年齢各歳別人口'!K19:K23)</f>
        <v>1947</v>
      </c>
      <c r="D29" s="4">
        <f t="shared" si="0"/>
        <v>3658</v>
      </c>
      <c r="E29" s="28">
        <f t="shared" si="1"/>
        <v>7.33</v>
      </c>
    </row>
    <row r="30" spans="1:5" ht="13.5">
      <c r="A30" s="7" t="s">
        <v>326</v>
      </c>
      <c r="B30" s="4">
        <f>SUM('年齢各歳別人口'!J24:J28)</f>
        <v>2312</v>
      </c>
      <c r="C30" s="4">
        <f>SUM('年齢各歳別人口'!K24:K28)</f>
        <v>2584</v>
      </c>
      <c r="D30" s="4">
        <f t="shared" si="0"/>
        <v>4896</v>
      </c>
      <c r="E30" s="28">
        <f t="shared" si="1"/>
        <v>9.81</v>
      </c>
    </row>
    <row r="31" spans="1:5" ht="13.5">
      <c r="A31" s="7" t="s">
        <v>327</v>
      </c>
      <c r="B31" s="4">
        <f>SUM('年齢各歳別人口'!N4:N8)</f>
        <v>1553</v>
      </c>
      <c r="C31" s="4">
        <f>SUM('年齢各歳別人口'!O4:O8)</f>
        <v>1892</v>
      </c>
      <c r="D31" s="4">
        <f t="shared" si="0"/>
        <v>3445</v>
      </c>
      <c r="E31" s="28">
        <f t="shared" si="1"/>
        <v>6.9</v>
      </c>
    </row>
    <row r="32" spans="1:5" ht="13.5">
      <c r="A32" s="7" t="s">
        <v>328</v>
      </c>
      <c r="B32" s="4">
        <f>SUM('年齢各歳別人口'!N9:N13)</f>
        <v>1103</v>
      </c>
      <c r="C32" s="4">
        <f>SUM('年齢各歳別人口'!O9:O13)</f>
        <v>1601</v>
      </c>
      <c r="D32" s="4">
        <f t="shared" si="0"/>
        <v>2704</v>
      </c>
      <c r="E32" s="28">
        <f t="shared" si="1"/>
        <v>5.42</v>
      </c>
    </row>
    <row r="33" spans="1:5" ht="13.5">
      <c r="A33" s="7" t="s">
        <v>329</v>
      </c>
      <c r="B33" s="4">
        <f>SUM('年齢各歳別人口'!N14:N18)</f>
        <v>705</v>
      </c>
      <c r="C33" s="4">
        <f>SUM('年齢各歳別人口'!O14:O18)</f>
        <v>1288</v>
      </c>
      <c r="D33" s="4">
        <f t="shared" si="0"/>
        <v>1993</v>
      </c>
      <c r="E33" s="28">
        <f t="shared" si="1"/>
        <v>3.99</v>
      </c>
    </row>
    <row r="34" spans="1:5" ht="13.5">
      <c r="A34" s="7" t="s">
        <v>330</v>
      </c>
      <c r="B34" s="4">
        <f>SUM('年齢各歳別人口'!N19:N23)</f>
        <v>265</v>
      </c>
      <c r="C34" s="4">
        <f>SUM('年齢各歳別人口'!O19:O23)</f>
        <v>787</v>
      </c>
      <c r="D34" s="4">
        <f t="shared" si="0"/>
        <v>1052</v>
      </c>
      <c r="E34" s="28">
        <f t="shared" si="1"/>
        <v>2.11</v>
      </c>
    </row>
    <row r="35" spans="1:5" ht="13.5">
      <c r="A35" s="7" t="s">
        <v>331</v>
      </c>
      <c r="B35" s="4">
        <f>SUM('年齢各歳別人口'!N24:N28)</f>
        <v>54</v>
      </c>
      <c r="C35" s="4">
        <f>SUM('年齢各歳別人口'!O24:O28)</f>
        <v>313</v>
      </c>
      <c r="D35" s="4">
        <f t="shared" si="0"/>
        <v>367</v>
      </c>
      <c r="E35" s="28">
        <f t="shared" si="1"/>
        <v>0.74</v>
      </c>
    </row>
    <row r="36" spans="1:5" ht="13.5">
      <c r="A36" s="7" t="s">
        <v>332</v>
      </c>
      <c r="B36" s="4">
        <f>SUM('年齢各歳別人口'!R4:R24)</f>
        <v>5</v>
      </c>
      <c r="C36" s="4">
        <f>SUM('年齢各歳別人口'!S4:S24)</f>
        <v>77</v>
      </c>
      <c r="D36" s="4">
        <f t="shared" si="0"/>
        <v>82</v>
      </c>
      <c r="E36" s="28">
        <f t="shared" si="1"/>
        <v>0.16</v>
      </c>
    </row>
    <row r="38" spans="1:5" ht="13.5">
      <c r="A38" s="32" t="s">
        <v>135</v>
      </c>
      <c r="B38" s="32" t="s">
        <v>4</v>
      </c>
      <c r="C38" s="32" t="s">
        <v>5</v>
      </c>
      <c r="D38" s="32" t="s">
        <v>191</v>
      </c>
      <c r="E38" s="32" t="s">
        <v>137</v>
      </c>
    </row>
    <row r="39" spans="1:5" ht="13.5">
      <c r="A39" s="8" t="s">
        <v>139</v>
      </c>
      <c r="B39" s="4">
        <f>SUM(B40:B42)</f>
        <v>23650</v>
      </c>
      <c r="C39" s="4">
        <f>SUM(C40:C42)</f>
        <v>26267</v>
      </c>
      <c r="D39" s="4">
        <f>SUM(D40:D42)</f>
        <v>49917</v>
      </c>
      <c r="E39" s="29">
        <f>ROUND(D39/$D$39*100,2)</f>
        <v>100</v>
      </c>
    </row>
    <row r="40" spans="1:6" ht="13.5">
      <c r="A40" s="17" t="s">
        <v>192</v>
      </c>
      <c r="B40" s="83">
        <f>SUM('年齢各歳別人口'!B4:B18)</f>
        <v>3074</v>
      </c>
      <c r="C40" s="83">
        <f>SUM('年齢各歳別人口'!C4:C18)</f>
        <v>2990</v>
      </c>
      <c r="D40" s="83">
        <f>SUM(B40:C40)</f>
        <v>6064</v>
      </c>
      <c r="E40" s="29">
        <f>ROUND(D40/$D$39*100,2)</f>
        <v>12.15</v>
      </c>
      <c r="F40" s="16"/>
    </row>
    <row r="41" spans="1:6" ht="13.5" customHeight="1">
      <c r="A41" s="17" t="s">
        <v>193</v>
      </c>
      <c r="B41" s="83">
        <f>SUM('年齢各歳別人口'!B19:B28,'年齢各歳別人口'!F4:F28,'年齢各歳別人口'!J4:J18)</f>
        <v>12868</v>
      </c>
      <c r="C41" s="83">
        <f>SUM('年齢各歳別人口'!C19:C28,'年齢各歳別人口'!G4:G28,'年齢各歳別人口'!K4:K18)</f>
        <v>12788</v>
      </c>
      <c r="D41" s="83">
        <f>SUM(B41:C41)</f>
        <v>25656</v>
      </c>
      <c r="E41" s="29">
        <f>ROUND(D41/$D$39*100,2)</f>
        <v>51.4</v>
      </c>
      <c r="F41" s="16"/>
    </row>
    <row r="42" spans="1:6" ht="13.5">
      <c r="A42" s="17" t="s">
        <v>194</v>
      </c>
      <c r="B42" s="83">
        <f>SUM('年齢各歳別人口'!J19:J28,'年齢各歳別人口'!N4:N28,'年齢各歳別人口'!R4:R24)</f>
        <v>7708</v>
      </c>
      <c r="C42" s="83">
        <f>SUM('年齢各歳別人口'!K19:K28,'年齢各歳別人口'!O4:O28,'年齢各歳別人口'!S4:S24)</f>
        <v>10489</v>
      </c>
      <c r="D42" s="83">
        <f>SUM(B42:C42)</f>
        <v>18197</v>
      </c>
      <c r="E42" s="29">
        <f>ROUND(D42/$D$39*100,2)</f>
        <v>36.45</v>
      </c>
      <c r="F42" s="16"/>
    </row>
    <row r="43" spans="1:5" ht="13.5">
      <c r="A43" s="2"/>
      <c r="B43" s="2"/>
      <c r="C43" s="2"/>
      <c r="D43" s="2"/>
      <c r="E43" s="2"/>
    </row>
    <row r="44" spans="1:6" ht="13.5">
      <c r="A44" s="101" t="s">
        <v>157</v>
      </c>
      <c r="B44" s="2"/>
      <c r="C44" s="2"/>
      <c r="D44" s="2"/>
      <c r="E44" s="2"/>
      <c r="F44" s="1" t="s">
        <v>161</v>
      </c>
    </row>
    <row r="46" spans="1:5" ht="13.5">
      <c r="A46" s="32" t="s">
        <v>160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ht="13.5">
      <c r="A47" s="7" t="s">
        <v>145</v>
      </c>
      <c r="B47" s="88">
        <f>'行政区別人口'!C27</f>
        <v>3574</v>
      </c>
      <c r="C47" s="88">
        <f>'行政区別人口'!D27</f>
        <v>3642</v>
      </c>
      <c r="D47" s="88">
        <f>'行政区別人口'!E27</f>
        <v>3958</v>
      </c>
      <c r="E47" s="88">
        <f>'行政区別人口'!F27</f>
        <v>7600</v>
      </c>
      <c r="F47" s="1" t="s">
        <v>162</v>
      </c>
    </row>
    <row r="48" spans="1:6" ht="13.5">
      <c r="A48" s="7" t="s">
        <v>146</v>
      </c>
      <c r="B48" s="88">
        <f>'行政区別人口'!C48</f>
        <v>3073</v>
      </c>
      <c r="C48" s="88">
        <f>'行政区別人口'!D48</f>
        <v>2858</v>
      </c>
      <c r="D48" s="88">
        <f>'行政区別人口'!E48</f>
        <v>3145</v>
      </c>
      <c r="E48" s="88">
        <f>'行政区別人口'!F48</f>
        <v>6003</v>
      </c>
      <c r="F48" s="1" t="s">
        <v>163</v>
      </c>
    </row>
    <row r="49" spans="1:6" ht="13.5">
      <c r="A49" s="7" t="s">
        <v>147</v>
      </c>
      <c r="B49" s="88">
        <f>'行政区別人口'!C58</f>
        <v>1157</v>
      </c>
      <c r="C49" s="88">
        <f>'行政区別人口'!D58</f>
        <v>1101</v>
      </c>
      <c r="D49" s="88">
        <f>'行政区別人口'!E58</f>
        <v>1195</v>
      </c>
      <c r="E49" s="88">
        <f>'行政区別人口'!F58</f>
        <v>2296</v>
      </c>
      <c r="F49" s="1" t="s">
        <v>164</v>
      </c>
    </row>
    <row r="50" spans="1:6" ht="13.5">
      <c r="A50" s="7" t="s">
        <v>148</v>
      </c>
      <c r="B50" s="89">
        <f>'行政区別人口'!C71</f>
        <v>757</v>
      </c>
      <c r="C50" s="89">
        <f>'行政区別人口'!D71</f>
        <v>701</v>
      </c>
      <c r="D50" s="89">
        <f>'行政区別人口'!E71</f>
        <v>770</v>
      </c>
      <c r="E50" s="89">
        <f>'行政区別人口'!F71</f>
        <v>1471</v>
      </c>
      <c r="F50" s="1" t="s">
        <v>165</v>
      </c>
    </row>
    <row r="51" spans="1:6" ht="13.5">
      <c r="A51" s="7" t="s">
        <v>149</v>
      </c>
      <c r="B51" s="88">
        <f>'行政区別人口'!C88</f>
        <v>4259</v>
      </c>
      <c r="C51" s="88">
        <f>'行政区別人口'!D88</f>
        <v>4300</v>
      </c>
      <c r="D51" s="88">
        <f>'行政区別人口'!E88</f>
        <v>4839</v>
      </c>
      <c r="E51" s="88">
        <f>'行政区別人口'!F88</f>
        <v>9139</v>
      </c>
      <c r="F51" s="1" t="s">
        <v>166</v>
      </c>
    </row>
    <row r="52" spans="1:6" ht="13.5">
      <c r="A52" s="7" t="s">
        <v>150</v>
      </c>
      <c r="B52" s="88">
        <f>'行政区別人口'!C102</f>
        <v>2130</v>
      </c>
      <c r="C52" s="88">
        <f>'行政区別人口'!D102</f>
        <v>2242</v>
      </c>
      <c r="D52" s="88">
        <f>'行政区別人口'!E102</f>
        <v>2469</v>
      </c>
      <c r="E52" s="88">
        <f>'行政区別人口'!F102</f>
        <v>4711</v>
      </c>
      <c r="F52" s="1" t="s">
        <v>190</v>
      </c>
    </row>
    <row r="53" spans="1:6" ht="13.5">
      <c r="A53" s="7" t="s">
        <v>151</v>
      </c>
      <c r="B53" s="88">
        <f>'行政区別人口'!J23</f>
        <v>1470</v>
      </c>
      <c r="C53" s="88">
        <f>'行政区別人口'!K23</f>
        <v>1424</v>
      </c>
      <c r="D53" s="88">
        <f>'行政区別人口'!L23</f>
        <v>1620</v>
      </c>
      <c r="E53" s="88">
        <f>'行政区別人口'!M23</f>
        <v>3044</v>
      </c>
      <c r="F53" s="1" t="s">
        <v>167</v>
      </c>
    </row>
    <row r="54" spans="1:6" ht="13.5">
      <c r="A54" s="7" t="s">
        <v>152</v>
      </c>
      <c r="B54" s="88">
        <f>'行政区別人口'!J33</f>
        <v>924</v>
      </c>
      <c r="C54" s="88">
        <f>'行政区別人口'!K33</f>
        <v>947</v>
      </c>
      <c r="D54" s="88">
        <f>'行政区別人口'!L33</f>
        <v>978</v>
      </c>
      <c r="E54" s="88">
        <f>'行政区別人口'!M33</f>
        <v>1925</v>
      </c>
      <c r="F54" s="1" t="s">
        <v>168</v>
      </c>
    </row>
    <row r="55" spans="1:6" ht="13.5">
      <c r="A55" s="7" t="s">
        <v>153</v>
      </c>
      <c r="B55" s="88">
        <f>'行政区別人口'!J50</f>
        <v>2371</v>
      </c>
      <c r="C55" s="88">
        <f>'行政区別人口'!K50</f>
        <v>2378</v>
      </c>
      <c r="D55" s="88">
        <f>'行政区別人口'!L50</f>
        <v>2659</v>
      </c>
      <c r="E55" s="88">
        <f>'行政区別人口'!M50</f>
        <v>5037</v>
      </c>
      <c r="F55" s="1" t="s">
        <v>169</v>
      </c>
    </row>
    <row r="56" spans="1:6" ht="13.5">
      <c r="A56" s="7" t="s">
        <v>154</v>
      </c>
      <c r="B56" s="88">
        <f>'行政区別人口'!J63</f>
        <v>1620</v>
      </c>
      <c r="C56" s="88">
        <f>'行政区別人口'!K63</f>
        <v>1657</v>
      </c>
      <c r="D56" s="88">
        <f>'行政区別人口'!L63</f>
        <v>1829</v>
      </c>
      <c r="E56" s="88">
        <f>'行政区別人口'!M63</f>
        <v>3486</v>
      </c>
      <c r="F56" s="1" t="s">
        <v>170</v>
      </c>
    </row>
    <row r="57" spans="1:6" ht="13.5">
      <c r="A57" s="7" t="s">
        <v>155</v>
      </c>
      <c r="B57" s="88">
        <f>'行政区別人口'!J72</f>
        <v>1174</v>
      </c>
      <c r="C57" s="88">
        <f>'行政区別人口'!K72</f>
        <v>1128</v>
      </c>
      <c r="D57" s="88">
        <f>'行政区別人口'!L72</f>
        <v>1267</v>
      </c>
      <c r="E57" s="88">
        <f>'行政区別人口'!M72</f>
        <v>2395</v>
      </c>
      <c r="F57" s="1" t="s">
        <v>171</v>
      </c>
    </row>
    <row r="58" spans="1:6" ht="13.5">
      <c r="A58" s="7" t="s">
        <v>156</v>
      </c>
      <c r="B58" s="88">
        <f>'行政区別人口'!J81</f>
        <v>1487</v>
      </c>
      <c r="C58" s="88">
        <f>'行政区別人口'!K81</f>
        <v>1272</v>
      </c>
      <c r="D58" s="88">
        <f>'行政区別人口'!L81</f>
        <v>1538</v>
      </c>
      <c r="E58" s="88">
        <f>'行政区別人口'!M81</f>
        <v>2810</v>
      </c>
      <c r="F58" s="1" t="s">
        <v>172</v>
      </c>
    </row>
    <row r="59" spans="1:5" ht="13.5">
      <c r="A59" s="7" t="s">
        <v>139</v>
      </c>
      <c r="B59" s="88">
        <f>SUM(B47:B58)</f>
        <v>23996</v>
      </c>
      <c r="C59" s="5">
        <f>SUM(C47:C58)</f>
        <v>23650</v>
      </c>
      <c r="D59" s="5">
        <f>SUM(D47:D58)</f>
        <v>26267</v>
      </c>
      <c r="E59" s="5">
        <f>SUM(E47:E58)</f>
        <v>49917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令和5年5月31日現在</v>
      </c>
      <c r="I1" s="6"/>
      <c r="J1" s="22"/>
      <c r="K1" s="22"/>
      <c r="L1" s="22"/>
      <c r="M1" s="22"/>
    </row>
    <row r="2" spans="9:13" ht="13.5">
      <c r="I2" s="6"/>
      <c r="J2" s="22"/>
      <c r="K2" s="22"/>
      <c r="L2" s="22"/>
      <c r="M2" s="22"/>
    </row>
    <row r="3" spans="1:13" ht="13.5">
      <c r="A3" t="s">
        <v>240</v>
      </c>
      <c r="I3" s="6"/>
      <c r="J3" s="22"/>
      <c r="K3" s="22"/>
      <c r="L3" s="22"/>
      <c r="M3" s="22"/>
    </row>
    <row r="4" spans="1:13" ht="13.5">
      <c r="A4" t="s">
        <v>254</v>
      </c>
      <c r="I4" s="6"/>
      <c r="J4" s="22"/>
      <c r="K4" s="22"/>
      <c r="L4" s="22"/>
      <c r="M4" s="22"/>
    </row>
    <row r="5" spans="1:13" ht="13.5">
      <c r="A5" t="s">
        <v>255</v>
      </c>
      <c r="I5" s="6"/>
      <c r="J5" s="22"/>
      <c r="K5" s="22"/>
      <c r="L5" s="22"/>
      <c r="M5" s="22"/>
    </row>
    <row r="6" spans="1:13" ht="13.5">
      <c r="A6" t="s">
        <v>346</v>
      </c>
      <c r="I6" s="6"/>
      <c r="J6" s="22"/>
      <c r="K6" s="22"/>
      <c r="L6" s="22"/>
      <c r="M6" s="22"/>
    </row>
    <row r="7" spans="9:13" ht="13.5">
      <c r="I7" s="19"/>
      <c r="J7" s="20"/>
      <c r="K7" s="20"/>
      <c r="L7" s="20"/>
      <c r="M7" s="20"/>
    </row>
    <row r="8" spans="1:13" ht="13.5" customHeight="1">
      <c r="A8" s="189" t="s">
        <v>174</v>
      </c>
      <c r="B8" s="33" t="s">
        <v>141</v>
      </c>
      <c r="C8" s="33" t="s">
        <v>3</v>
      </c>
      <c r="D8" s="33" t="s">
        <v>4</v>
      </c>
      <c r="E8" s="33" t="s">
        <v>5</v>
      </c>
      <c r="F8" s="33" t="s">
        <v>6</v>
      </c>
      <c r="G8" s="109"/>
      <c r="H8" s="189" t="s">
        <v>174</v>
      </c>
      <c r="I8" s="33" t="s">
        <v>141</v>
      </c>
      <c r="J8" s="33" t="s">
        <v>3</v>
      </c>
      <c r="K8" s="33" t="s">
        <v>4</v>
      </c>
      <c r="L8" s="33" t="s">
        <v>5</v>
      </c>
      <c r="M8" s="33" t="s">
        <v>6</v>
      </c>
    </row>
    <row r="9" spans="1:13" ht="13.5" customHeight="1">
      <c r="A9" s="218" t="s">
        <v>173</v>
      </c>
      <c r="B9" s="110" t="s">
        <v>7</v>
      </c>
      <c r="C9" s="190">
        <v>151</v>
      </c>
      <c r="D9" s="190">
        <v>155</v>
      </c>
      <c r="E9" s="190">
        <v>172</v>
      </c>
      <c r="F9" s="190">
        <v>327</v>
      </c>
      <c r="G9" s="109"/>
      <c r="H9" s="215" t="s">
        <v>182</v>
      </c>
      <c r="I9" s="191" t="s">
        <v>71</v>
      </c>
      <c r="J9" s="190">
        <v>42</v>
      </c>
      <c r="K9" s="190">
        <v>30</v>
      </c>
      <c r="L9" s="190">
        <v>45</v>
      </c>
      <c r="M9" s="190">
        <v>75</v>
      </c>
    </row>
    <row r="10" spans="1:13" ht="13.5">
      <c r="A10" s="218"/>
      <c r="B10" s="110" t="s">
        <v>10</v>
      </c>
      <c r="C10" s="190">
        <v>160</v>
      </c>
      <c r="D10" s="190">
        <v>152</v>
      </c>
      <c r="E10" s="190">
        <v>149</v>
      </c>
      <c r="F10" s="190">
        <v>301</v>
      </c>
      <c r="G10" s="109"/>
      <c r="H10" s="215"/>
      <c r="I10" s="191" t="s">
        <v>74</v>
      </c>
      <c r="J10" s="190">
        <v>39</v>
      </c>
      <c r="K10" s="190">
        <v>37</v>
      </c>
      <c r="L10" s="190">
        <v>42</v>
      </c>
      <c r="M10" s="190">
        <v>79</v>
      </c>
    </row>
    <row r="11" spans="1:16" ht="13.5">
      <c r="A11" s="218"/>
      <c r="B11" s="110" t="s">
        <v>13</v>
      </c>
      <c r="C11" s="190">
        <v>335</v>
      </c>
      <c r="D11" s="190">
        <v>310</v>
      </c>
      <c r="E11" s="190">
        <v>357</v>
      </c>
      <c r="F11" s="190">
        <v>667</v>
      </c>
      <c r="G11" s="109"/>
      <c r="H11" s="215"/>
      <c r="I11" s="191" t="s">
        <v>76</v>
      </c>
      <c r="J11" s="190">
        <v>28</v>
      </c>
      <c r="K11" s="190">
        <v>25</v>
      </c>
      <c r="L11" s="190">
        <v>28</v>
      </c>
      <c r="M11" s="190">
        <v>53</v>
      </c>
      <c r="P11" s="112"/>
    </row>
    <row r="12" spans="1:13" ht="13.5">
      <c r="A12" s="218"/>
      <c r="B12" s="110" t="s">
        <v>16</v>
      </c>
      <c r="C12" s="190">
        <v>180</v>
      </c>
      <c r="D12" s="190">
        <v>168</v>
      </c>
      <c r="E12" s="190">
        <v>202</v>
      </c>
      <c r="F12" s="190">
        <v>370</v>
      </c>
      <c r="G12" s="109"/>
      <c r="H12" s="215"/>
      <c r="I12" s="191" t="s">
        <v>79</v>
      </c>
      <c r="J12" s="190">
        <v>34</v>
      </c>
      <c r="K12" s="190">
        <v>37</v>
      </c>
      <c r="L12" s="190">
        <v>33</v>
      </c>
      <c r="M12" s="190">
        <v>70</v>
      </c>
    </row>
    <row r="13" spans="1:13" ht="13.5">
      <c r="A13" s="218"/>
      <c r="B13" s="110" t="s">
        <v>19</v>
      </c>
      <c r="C13" s="190">
        <v>107</v>
      </c>
      <c r="D13" s="190">
        <v>105</v>
      </c>
      <c r="E13" s="190">
        <v>119</v>
      </c>
      <c r="F13" s="190">
        <v>224</v>
      </c>
      <c r="G13" s="109"/>
      <c r="H13" s="215"/>
      <c r="I13" s="191" t="s">
        <v>82</v>
      </c>
      <c r="J13" s="190">
        <v>45</v>
      </c>
      <c r="K13" s="190">
        <v>36</v>
      </c>
      <c r="L13" s="190">
        <v>52</v>
      </c>
      <c r="M13" s="190">
        <v>88</v>
      </c>
    </row>
    <row r="14" spans="1:13" ht="13.5">
      <c r="A14" s="218"/>
      <c r="B14" s="110" t="s">
        <v>22</v>
      </c>
      <c r="C14" s="190">
        <v>213</v>
      </c>
      <c r="D14" s="190">
        <v>238</v>
      </c>
      <c r="E14" s="190">
        <v>265</v>
      </c>
      <c r="F14" s="190">
        <v>503</v>
      </c>
      <c r="G14" s="109"/>
      <c r="H14" s="215"/>
      <c r="I14" s="191" t="s">
        <v>85</v>
      </c>
      <c r="J14" s="190">
        <v>45</v>
      </c>
      <c r="K14" s="190">
        <v>47</v>
      </c>
      <c r="L14" s="190">
        <v>50</v>
      </c>
      <c r="M14" s="190">
        <v>97</v>
      </c>
    </row>
    <row r="15" spans="1:13" ht="13.5">
      <c r="A15" s="218"/>
      <c r="B15" s="110" t="s">
        <v>25</v>
      </c>
      <c r="C15" s="190">
        <v>315</v>
      </c>
      <c r="D15" s="190">
        <v>289</v>
      </c>
      <c r="E15" s="190">
        <v>314</v>
      </c>
      <c r="F15" s="190">
        <v>603</v>
      </c>
      <c r="G15" s="109"/>
      <c r="H15" s="215"/>
      <c r="I15" s="191" t="s">
        <v>88</v>
      </c>
      <c r="J15" s="190">
        <v>95</v>
      </c>
      <c r="K15" s="190">
        <v>103</v>
      </c>
      <c r="L15" s="190">
        <v>110</v>
      </c>
      <c r="M15" s="190">
        <v>213</v>
      </c>
    </row>
    <row r="16" spans="1:13" ht="13.5">
      <c r="A16" s="218"/>
      <c r="B16" s="110" t="s">
        <v>28</v>
      </c>
      <c r="C16" s="190">
        <v>181</v>
      </c>
      <c r="D16" s="190">
        <v>166</v>
      </c>
      <c r="E16" s="190">
        <v>159</v>
      </c>
      <c r="F16" s="190">
        <v>325</v>
      </c>
      <c r="G16" s="109"/>
      <c r="H16" s="215"/>
      <c r="I16" s="191" t="s">
        <v>90</v>
      </c>
      <c r="J16" s="190">
        <v>241</v>
      </c>
      <c r="K16" s="190">
        <v>244</v>
      </c>
      <c r="L16" s="190">
        <v>274</v>
      </c>
      <c r="M16" s="190">
        <v>518</v>
      </c>
    </row>
    <row r="17" spans="1:13" ht="13.5">
      <c r="A17" s="218"/>
      <c r="B17" s="110" t="s">
        <v>31</v>
      </c>
      <c r="C17" s="190">
        <v>343</v>
      </c>
      <c r="D17" s="190">
        <v>393</v>
      </c>
      <c r="E17" s="190">
        <v>410</v>
      </c>
      <c r="F17" s="190">
        <v>803</v>
      </c>
      <c r="G17" s="109"/>
      <c r="H17" s="215"/>
      <c r="I17" s="191" t="s">
        <v>92</v>
      </c>
      <c r="J17" s="190">
        <v>96</v>
      </c>
      <c r="K17" s="190">
        <v>83</v>
      </c>
      <c r="L17" s="190">
        <v>81</v>
      </c>
      <c r="M17" s="190">
        <v>164</v>
      </c>
    </row>
    <row r="18" spans="1:13" ht="13.5">
      <c r="A18" s="218"/>
      <c r="B18" s="110" t="s">
        <v>34</v>
      </c>
      <c r="C18" s="190">
        <v>246</v>
      </c>
      <c r="D18" s="190">
        <v>234</v>
      </c>
      <c r="E18" s="190">
        <v>255</v>
      </c>
      <c r="F18" s="190">
        <v>489</v>
      </c>
      <c r="G18" s="109"/>
      <c r="H18" s="215"/>
      <c r="I18" s="191" t="s">
        <v>94</v>
      </c>
      <c r="J18" s="190">
        <v>170</v>
      </c>
      <c r="K18" s="190">
        <v>165</v>
      </c>
      <c r="L18" s="190">
        <v>221</v>
      </c>
      <c r="M18" s="190">
        <v>386</v>
      </c>
    </row>
    <row r="19" spans="1:13" ht="13.5">
      <c r="A19" s="218"/>
      <c r="B19" s="110" t="s">
        <v>37</v>
      </c>
      <c r="C19" s="190">
        <v>272</v>
      </c>
      <c r="D19" s="190">
        <v>244</v>
      </c>
      <c r="E19" s="190">
        <v>268</v>
      </c>
      <c r="F19" s="190">
        <v>512</v>
      </c>
      <c r="G19" s="109"/>
      <c r="H19" s="215"/>
      <c r="I19" s="191" t="s">
        <v>97</v>
      </c>
      <c r="J19" s="190">
        <v>262</v>
      </c>
      <c r="K19" s="190">
        <v>247</v>
      </c>
      <c r="L19" s="190">
        <v>283</v>
      </c>
      <c r="M19" s="190">
        <v>530</v>
      </c>
    </row>
    <row r="20" spans="1:13" ht="13.5">
      <c r="A20" s="218"/>
      <c r="B20" s="110" t="s">
        <v>40</v>
      </c>
      <c r="C20" s="190">
        <v>158</v>
      </c>
      <c r="D20" s="190">
        <v>174</v>
      </c>
      <c r="E20" s="190">
        <v>180</v>
      </c>
      <c r="F20" s="190">
        <v>354</v>
      </c>
      <c r="G20" s="109"/>
      <c r="H20" s="215"/>
      <c r="I20" s="191" t="s">
        <v>100</v>
      </c>
      <c r="J20" s="190">
        <v>140</v>
      </c>
      <c r="K20" s="190">
        <v>150</v>
      </c>
      <c r="L20" s="190">
        <v>161</v>
      </c>
      <c r="M20" s="190">
        <v>311</v>
      </c>
    </row>
    <row r="21" spans="1:13" ht="13.5">
      <c r="A21" s="218"/>
      <c r="B21" s="110" t="s">
        <v>81</v>
      </c>
      <c r="C21" s="190">
        <v>203</v>
      </c>
      <c r="D21" s="190">
        <v>223</v>
      </c>
      <c r="E21" s="190">
        <v>232</v>
      </c>
      <c r="F21" s="190">
        <v>455</v>
      </c>
      <c r="G21" s="109"/>
      <c r="H21" s="215"/>
      <c r="I21" s="191" t="s">
        <v>103</v>
      </c>
      <c r="J21" s="190">
        <v>64</v>
      </c>
      <c r="K21" s="190">
        <v>61</v>
      </c>
      <c r="L21" s="190">
        <v>70</v>
      </c>
      <c r="M21" s="190">
        <v>131</v>
      </c>
    </row>
    <row r="22" spans="1:13" ht="13.5">
      <c r="A22" s="218"/>
      <c r="B22" s="110" t="s">
        <v>42</v>
      </c>
      <c r="C22" s="190">
        <v>301</v>
      </c>
      <c r="D22" s="190">
        <v>345</v>
      </c>
      <c r="E22" s="190">
        <v>367</v>
      </c>
      <c r="F22" s="190">
        <v>712</v>
      </c>
      <c r="G22" s="109"/>
      <c r="H22" s="215"/>
      <c r="I22" s="191" t="s">
        <v>106</v>
      </c>
      <c r="J22" s="190">
        <v>169</v>
      </c>
      <c r="K22" s="190">
        <v>159</v>
      </c>
      <c r="L22" s="190">
        <v>170</v>
      </c>
      <c r="M22" s="190">
        <v>329</v>
      </c>
    </row>
    <row r="23" spans="1:13" ht="13.5">
      <c r="A23" s="218"/>
      <c r="B23" s="110" t="s">
        <v>44</v>
      </c>
      <c r="C23" s="190">
        <v>199</v>
      </c>
      <c r="D23" s="190">
        <v>249</v>
      </c>
      <c r="E23" s="190">
        <v>290</v>
      </c>
      <c r="F23" s="190">
        <v>539</v>
      </c>
      <c r="G23" s="109"/>
      <c r="H23" s="215"/>
      <c r="I23" s="192" t="s">
        <v>189</v>
      </c>
      <c r="J23" s="190">
        <f>SUM(J9:J22)</f>
        <v>1470</v>
      </c>
      <c r="K23" s="190">
        <f>SUM(K9:K22)</f>
        <v>1424</v>
      </c>
      <c r="L23" s="190">
        <f>SUM(L9:L22)</f>
        <v>1620</v>
      </c>
      <c r="M23" s="190">
        <f>SUM(M9:M22)</f>
        <v>3044</v>
      </c>
    </row>
    <row r="24" spans="1:13" ht="13.5">
      <c r="A24" s="218"/>
      <c r="B24" s="110" t="s">
        <v>47</v>
      </c>
      <c r="C24" s="190">
        <v>77</v>
      </c>
      <c r="D24" s="190">
        <v>71</v>
      </c>
      <c r="E24" s="190">
        <v>85</v>
      </c>
      <c r="F24" s="190">
        <v>156</v>
      </c>
      <c r="G24" s="109"/>
      <c r="H24" s="109"/>
      <c r="I24" s="109"/>
      <c r="J24" s="109"/>
      <c r="K24" s="109"/>
      <c r="L24" s="109"/>
      <c r="M24" s="109"/>
    </row>
    <row r="25" spans="1:13" ht="13.5" customHeight="1">
      <c r="A25" s="218"/>
      <c r="B25" s="110" t="s">
        <v>49</v>
      </c>
      <c r="C25" s="190">
        <v>81</v>
      </c>
      <c r="D25" s="190">
        <v>69</v>
      </c>
      <c r="E25" s="190">
        <v>75</v>
      </c>
      <c r="F25" s="190">
        <v>144</v>
      </c>
      <c r="G25" s="109"/>
      <c r="H25" s="189" t="s">
        <v>174</v>
      </c>
      <c r="I25" s="33" t="s">
        <v>141</v>
      </c>
      <c r="J25" s="33" t="s">
        <v>3</v>
      </c>
      <c r="K25" s="33" t="s">
        <v>4</v>
      </c>
      <c r="L25" s="33" t="s">
        <v>5</v>
      </c>
      <c r="M25" s="33" t="s">
        <v>6</v>
      </c>
    </row>
    <row r="26" spans="1:13" ht="13.5" customHeight="1">
      <c r="A26" s="218"/>
      <c r="B26" s="110" t="s">
        <v>51</v>
      </c>
      <c r="C26" s="190">
        <v>52</v>
      </c>
      <c r="D26" s="190">
        <v>57</v>
      </c>
      <c r="E26" s="190">
        <v>59</v>
      </c>
      <c r="F26" s="190">
        <v>116</v>
      </c>
      <c r="G26" s="109"/>
      <c r="H26" s="218" t="s">
        <v>183</v>
      </c>
      <c r="I26" s="110" t="s">
        <v>108</v>
      </c>
      <c r="J26" s="190">
        <v>117</v>
      </c>
      <c r="K26" s="190">
        <v>122</v>
      </c>
      <c r="L26" s="190">
        <v>128</v>
      </c>
      <c r="M26" s="190">
        <v>250</v>
      </c>
    </row>
    <row r="27" spans="1:13" ht="13.5" customHeight="1">
      <c r="A27" s="218"/>
      <c r="B27" s="192" t="s">
        <v>189</v>
      </c>
      <c r="C27" s="190">
        <f>SUM(C9:C26)</f>
        <v>3574</v>
      </c>
      <c r="D27" s="190">
        <f>SUM(D9:D26)</f>
        <v>3642</v>
      </c>
      <c r="E27" s="190">
        <f>SUM(E9:E26)</f>
        <v>3958</v>
      </c>
      <c r="F27" s="190">
        <f>SUM(F9:F26)</f>
        <v>7600</v>
      </c>
      <c r="G27" s="109"/>
      <c r="H27" s="218"/>
      <c r="I27" s="110" t="s">
        <v>60</v>
      </c>
      <c r="J27" s="190">
        <v>142</v>
      </c>
      <c r="K27" s="190">
        <v>154</v>
      </c>
      <c r="L27" s="190">
        <v>154</v>
      </c>
      <c r="M27" s="190">
        <v>308</v>
      </c>
    </row>
    <row r="28" spans="1:13" ht="13.5" customHeight="1">
      <c r="A28" s="109"/>
      <c r="B28" s="109"/>
      <c r="C28" s="109"/>
      <c r="D28" s="109"/>
      <c r="E28" s="109"/>
      <c r="F28" s="109"/>
      <c r="G28" s="109"/>
      <c r="H28" s="218"/>
      <c r="I28" s="110" t="s">
        <v>63</v>
      </c>
      <c r="J28" s="190">
        <v>108</v>
      </c>
      <c r="K28" s="190">
        <v>97</v>
      </c>
      <c r="L28" s="190">
        <v>120</v>
      </c>
      <c r="M28" s="190">
        <v>217</v>
      </c>
    </row>
    <row r="29" spans="1:13" ht="13.5">
      <c r="A29" s="189" t="s">
        <v>174</v>
      </c>
      <c r="B29" s="33" t="s">
        <v>141</v>
      </c>
      <c r="C29" s="33" t="s">
        <v>3</v>
      </c>
      <c r="D29" s="33" t="s">
        <v>4</v>
      </c>
      <c r="E29" s="33" t="s">
        <v>5</v>
      </c>
      <c r="F29" s="33" t="s">
        <v>6</v>
      </c>
      <c r="G29" s="109"/>
      <c r="H29" s="218"/>
      <c r="I29" s="110" t="s">
        <v>66</v>
      </c>
      <c r="J29" s="190">
        <v>115</v>
      </c>
      <c r="K29" s="190">
        <v>126</v>
      </c>
      <c r="L29" s="190">
        <v>134</v>
      </c>
      <c r="M29" s="190">
        <v>260</v>
      </c>
    </row>
    <row r="30" spans="1:13" ht="13.5" customHeight="1">
      <c r="A30" s="209" t="s">
        <v>175</v>
      </c>
      <c r="B30" s="109" t="s">
        <v>8</v>
      </c>
      <c r="C30" s="111">
        <v>243</v>
      </c>
      <c r="D30" s="111">
        <v>213</v>
      </c>
      <c r="E30" s="111">
        <v>253</v>
      </c>
      <c r="F30" s="111">
        <v>466</v>
      </c>
      <c r="G30" s="109"/>
      <c r="H30" s="218"/>
      <c r="I30" s="110" t="s">
        <v>69</v>
      </c>
      <c r="J30" s="190">
        <v>309</v>
      </c>
      <c r="K30" s="190">
        <v>334</v>
      </c>
      <c r="L30" s="190">
        <v>317</v>
      </c>
      <c r="M30" s="190">
        <v>651</v>
      </c>
    </row>
    <row r="31" spans="1:13" ht="13.5">
      <c r="A31" s="210"/>
      <c r="B31" s="184" t="s">
        <v>11</v>
      </c>
      <c r="C31" s="111">
        <v>235</v>
      </c>
      <c r="D31" s="111">
        <v>225</v>
      </c>
      <c r="E31" s="111">
        <v>243</v>
      </c>
      <c r="F31" s="111">
        <v>468</v>
      </c>
      <c r="G31" s="109"/>
      <c r="H31" s="218"/>
      <c r="I31" s="110" t="s">
        <v>72</v>
      </c>
      <c r="J31" s="190">
        <v>108</v>
      </c>
      <c r="K31" s="190">
        <v>109</v>
      </c>
      <c r="L31" s="190">
        <v>105</v>
      </c>
      <c r="M31" s="190">
        <v>214</v>
      </c>
    </row>
    <row r="32" spans="1:13" ht="13.5">
      <c r="A32" s="210"/>
      <c r="B32" s="110" t="s">
        <v>14</v>
      </c>
      <c r="C32" s="111">
        <v>134</v>
      </c>
      <c r="D32" s="111">
        <v>124</v>
      </c>
      <c r="E32" s="111">
        <v>139</v>
      </c>
      <c r="F32" s="111">
        <v>263</v>
      </c>
      <c r="G32" s="109"/>
      <c r="H32" s="218"/>
      <c r="I32" s="110" t="s">
        <v>311</v>
      </c>
      <c r="J32" s="190">
        <v>25</v>
      </c>
      <c r="K32" s="190">
        <v>5</v>
      </c>
      <c r="L32" s="190">
        <v>20</v>
      </c>
      <c r="M32" s="190">
        <v>25</v>
      </c>
    </row>
    <row r="33" spans="1:13" ht="13.5">
      <c r="A33" s="210"/>
      <c r="B33" s="110" t="s">
        <v>17</v>
      </c>
      <c r="C33" s="111">
        <v>145</v>
      </c>
      <c r="D33" s="111">
        <v>129</v>
      </c>
      <c r="E33" s="111">
        <v>144</v>
      </c>
      <c r="F33" s="111">
        <v>273</v>
      </c>
      <c r="G33" s="109"/>
      <c r="H33" s="218"/>
      <c r="I33" s="192" t="s">
        <v>189</v>
      </c>
      <c r="J33" s="190">
        <f>SUM(J26:J32)</f>
        <v>924</v>
      </c>
      <c r="K33" s="190">
        <f>SUM(K26:K32)</f>
        <v>947</v>
      </c>
      <c r="L33" s="190">
        <f>SUM(L26:L32)</f>
        <v>978</v>
      </c>
      <c r="M33" s="190">
        <f>SUM(M26:M32)</f>
        <v>1925</v>
      </c>
    </row>
    <row r="34" spans="1:13" ht="13.5" customHeight="1">
      <c r="A34" s="210"/>
      <c r="B34" s="110" t="s">
        <v>20</v>
      </c>
      <c r="C34" s="111">
        <v>230</v>
      </c>
      <c r="D34" s="111">
        <v>226</v>
      </c>
      <c r="E34" s="111">
        <v>249</v>
      </c>
      <c r="F34" s="111">
        <v>475</v>
      </c>
      <c r="G34" s="109"/>
      <c r="H34" s="109"/>
      <c r="I34" s="193"/>
      <c r="J34" s="194"/>
      <c r="K34" s="194"/>
      <c r="L34" s="194"/>
      <c r="M34" s="194"/>
    </row>
    <row r="35" spans="1:13" ht="13.5">
      <c r="A35" s="210"/>
      <c r="B35" s="110" t="s">
        <v>23</v>
      </c>
      <c r="C35" s="111">
        <v>74</v>
      </c>
      <c r="D35" s="111">
        <v>70</v>
      </c>
      <c r="E35" s="111">
        <v>92</v>
      </c>
      <c r="F35" s="111">
        <v>162</v>
      </c>
      <c r="G35" s="109"/>
      <c r="H35" s="189" t="s">
        <v>174</v>
      </c>
      <c r="I35" s="33" t="s">
        <v>141</v>
      </c>
      <c r="J35" s="33" t="s">
        <v>3</v>
      </c>
      <c r="K35" s="33" t="s">
        <v>4</v>
      </c>
      <c r="L35" s="33" t="s">
        <v>5</v>
      </c>
      <c r="M35" s="33" t="s">
        <v>6</v>
      </c>
    </row>
    <row r="36" spans="1:13" ht="13.5" customHeight="1">
      <c r="A36" s="210"/>
      <c r="B36" s="110" t="s">
        <v>26</v>
      </c>
      <c r="C36" s="111">
        <v>214</v>
      </c>
      <c r="D36" s="111">
        <v>219</v>
      </c>
      <c r="E36" s="111">
        <v>235</v>
      </c>
      <c r="F36" s="111">
        <v>454</v>
      </c>
      <c r="G36" s="109"/>
      <c r="H36" s="209" t="s">
        <v>184</v>
      </c>
      <c r="I36" s="195" t="s">
        <v>77</v>
      </c>
      <c r="J36" s="196">
        <v>245</v>
      </c>
      <c r="K36" s="196">
        <v>235</v>
      </c>
      <c r="L36" s="196">
        <v>261</v>
      </c>
      <c r="M36" s="196">
        <v>496</v>
      </c>
    </row>
    <row r="37" spans="1:13" ht="13.5">
      <c r="A37" s="210"/>
      <c r="B37" s="110" t="s">
        <v>29</v>
      </c>
      <c r="C37" s="111">
        <v>107</v>
      </c>
      <c r="D37" s="111">
        <v>104</v>
      </c>
      <c r="E37" s="111">
        <v>93</v>
      </c>
      <c r="F37" s="111">
        <v>197</v>
      </c>
      <c r="G37" s="109"/>
      <c r="H37" s="210"/>
      <c r="I37" s="110" t="s">
        <v>80</v>
      </c>
      <c r="J37" s="190">
        <v>244</v>
      </c>
      <c r="K37" s="190">
        <v>241</v>
      </c>
      <c r="L37" s="190">
        <v>252</v>
      </c>
      <c r="M37" s="190">
        <v>493</v>
      </c>
    </row>
    <row r="38" spans="1:13" ht="13.5">
      <c r="A38" s="210"/>
      <c r="B38" s="110" t="s">
        <v>32</v>
      </c>
      <c r="C38" s="111">
        <v>171</v>
      </c>
      <c r="D38" s="111">
        <v>159</v>
      </c>
      <c r="E38" s="111">
        <v>156</v>
      </c>
      <c r="F38" s="111">
        <v>315</v>
      </c>
      <c r="G38" s="109"/>
      <c r="H38" s="210"/>
      <c r="I38" s="110" t="s">
        <v>83</v>
      </c>
      <c r="J38" s="190">
        <v>89</v>
      </c>
      <c r="K38" s="190">
        <v>95</v>
      </c>
      <c r="L38" s="190">
        <v>108</v>
      </c>
      <c r="M38" s="190">
        <v>203</v>
      </c>
    </row>
    <row r="39" spans="1:13" ht="13.5">
      <c r="A39" s="210"/>
      <c r="B39" s="110" t="s">
        <v>35</v>
      </c>
      <c r="C39" s="111">
        <v>157</v>
      </c>
      <c r="D39" s="111">
        <v>142</v>
      </c>
      <c r="E39" s="111">
        <v>152</v>
      </c>
      <c r="F39" s="111">
        <v>294</v>
      </c>
      <c r="G39" s="109"/>
      <c r="H39" s="210"/>
      <c r="I39" s="110" t="s">
        <v>86</v>
      </c>
      <c r="J39" s="190">
        <v>144</v>
      </c>
      <c r="K39" s="190">
        <v>161</v>
      </c>
      <c r="L39" s="190">
        <v>170</v>
      </c>
      <c r="M39" s="190">
        <v>331</v>
      </c>
    </row>
    <row r="40" spans="1:13" ht="13.5">
      <c r="A40" s="210"/>
      <c r="B40" s="110" t="s">
        <v>38</v>
      </c>
      <c r="C40" s="111">
        <v>161</v>
      </c>
      <c r="D40" s="111">
        <v>136</v>
      </c>
      <c r="E40" s="111">
        <v>167</v>
      </c>
      <c r="F40" s="111">
        <v>303</v>
      </c>
      <c r="G40" s="109"/>
      <c r="H40" s="210"/>
      <c r="I40" s="110" t="s">
        <v>89</v>
      </c>
      <c r="J40" s="190">
        <v>86</v>
      </c>
      <c r="K40" s="190">
        <v>94</v>
      </c>
      <c r="L40" s="190">
        <v>100</v>
      </c>
      <c r="M40" s="190">
        <v>194</v>
      </c>
    </row>
    <row r="41" spans="1:13" ht="13.5">
      <c r="A41" s="210"/>
      <c r="B41" s="110" t="s">
        <v>41</v>
      </c>
      <c r="C41" s="111">
        <v>326</v>
      </c>
      <c r="D41" s="111">
        <v>300</v>
      </c>
      <c r="E41" s="111">
        <v>315</v>
      </c>
      <c r="F41" s="111">
        <v>615</v>
      </c>
      <c r="G41" s="109"/>
      <c r="H41" s="210"/>
      <c r="I41" s="110" t="s">
        <v>91</v>
      </c>
      <c r="J41" s="190">
        <v>133</v>
      </c>
      <c r="K41" s="190">
        <v>148</v>
      </c>
      <c r="L41" s="190">
        <v>144</v>
      </c>
      <c r="M41" s="190">
        <v>292</v>
      </c>
    </row>
    <row r="42" spans="1:13" ht="13.5">
      <c r="A42" s="210"/>
      <c r="B42" s="110" t="s">
        <v>43</v>
      </c>
      <c r="C42" s="111">
        <v>230</v>
      </c>
      <c r="D42" s="111">
        <v>212</v>
      </c>
      <c r="E42" s="111">
        <v>226</v>
      </c>
      <c r="F42" s="111">
        <v>438</v>
      </c>
      <c r="G42" s="109"/>
      <c r="H42" s="210"/>
      <c r="I42" s="110" t="s">
        <v>93</v>
      </c>
      <c r="J42" s="190">
        <v>137</v>
      </c>
      <c r="K42" s="190">
        <v>131</v>
      </c>
      <c r="L42" s="190">
        <v>164</v>
      </c>
      <c r="M42" s="190">
        <v>295</v>
      </c>
    </row>
    <row r="43" spans="1:13" ht="13.5">
      <c r="A43" s="210"/>
      <c r="B43" s="110" t="s">
        <v>45</v>
      </c>
      <c r="C43" s="111">
        <v>156</v>
      </c>
      <c r="D43" s="111">
        <v>131</v>
      </c>
      <c r="E43" s="111">
        <v>180</v>
      </c>
      <c r="F43" s="111">
        <v>311</v>
      </c>
      <c r="G43" s="109"/>
      <c r="H43" s="210"/>
      <c r="I43" s="110" t="s">
        <v>95</v>
      </c>
      <c r="J43" s="190">
        <v>89</v>
      </c>
      <c r="K43" s="190">
        <v>94</v>
      </c>
      <c r="L43" s="190">
        <v>111</v>
      </c>
      <c r="M43" s="190">
        <v>205</v>
      </c>
    </row>
    <row r="44" spans="1:13" ht="13.5">
      <c r="A44" s="210"/>
      <c r="B44" s="110" t="s">
        <v>48</v>
      </c>
      <c r="C44" s="111">
        <v>165</v>
      </c>
      <c r="D44" s="111">
        <v>167</v>
      </c>
      <c r="E44" s="111">
        <v>170</v>
      </c>
      <c r="F44" s="111">
        <v>337</v>
      </c>
      <c r="G44" s="109"/>
      <c r="H44" s="210"/>
      <c r="I44" s="110" t="s">
        <v>98</v>
      </c>
      <c r="J44" s="190">
        <v>154</v>
      </c>
      <c r="K44" s="190">
        <v>166</v>
      </c>
      <c r="L44" s="190">
        <v>179</v>
      </c>
      <c r="M44" s="190">
        <v>345</v>
      </c>
    </row>
    <row r="45" spans="1:13" ht="13.5">
      <c r="A45" s="210"/>
      <c r="B45" s="110" t="s">
        <v>50</v>
      </c>
      <c r="C45" s="111">
        <v>82</v>
      </c>
      <c r="D45" s="111">
        <v>72</v>
      </c>
      <c r="E45" s="111">
        <v>74</v>
      </c>
      <c r="F45" s="111">
        <v>146</v>
      </c>
      <c r="G45" s="109"/>
      <c r="H45" s="210"/>
      <c r="I45" s="110" t="s">
        <v>101</v>
      </c>
      <c r="J45" s="190">
        <v>86</v>
      </c>
      <c r="K45" s="190">
        <v>110</v>
      </c>
      <c r="L45" s="190">
        <v>108</v>
      </c>
      <c r="M45" s="190">
        <v>218</v>
      </c>
    </row>
    <row r="46" spans="1:13" ht="13.5">
      <c r="A46" s="210"/>
      <c r="B46" s="110" t="s">
        <v>52</v>
      </c>
      <c r="C46" s="111">
        <v>117</v>
      </c>
      <c r="D46" s="111">
        <v>117</v>
      </c>
      <c r="E46" s="111">
        <v>135</v>
      </c>
      <c r="F46" s="111">
        <v>252</v>
      </c>
      <c r="G46" s="109"/>
      <c r="H46" s="210"/>
      <c r="I46" s="110" t="s">
        <v>104</v>
      </c>
      <c r="J46" s="190">
        <v>281</v>
      </c>
      <c r="K46" s="190">
        <v>279</v>
      </c>
      <c r="L46" s="190">
        <v>309</v>
      </c>
      <c r="M46" s="190">
        <v>588</v>
      </c>
    </row>
    <row r="47" spans="1:13" ht="13.5">
      <c r="A47" s="210"/>
      <c r="B47" s="110" t="s">
        <v>54</v>
      </c>
      <c r="C47" s="111">
        <v>126</v>
      </c>
      <c r="D47" s="111">
        <v>112</v>
      </c>
      <c r="E47" s="111">
        <v>122</v>
      </c>
      <c r="F47" s="111">
        <v>234</v>
      </c>
      <c r="G47" s="109"/>
      <c r="H47" s="210"/>
      <c r="I47" s="110" t="s">
        <v>107</v>
      </c>
      <c r="J47" s="190">
        <v>182</v>
      </c>
      <c r="K47" s="190">
        <v>164</v>
      </c>
      <c r="L47" s="190">
        <v>200</v>
      </c>
      <c r="M47" s="190">
        <v>364</v>
      </c>
    </row>
    <row r="48" spans="1:13" ht="13.5" customHeight="1">
      <c r="A48" s="211"/>
      <c r="B48" s="192" t="s">
        <v>189</v>
      </c>
      <c r="C48" s="111">
        <f>SUM(C30:C47)</f>
        <v>3073</v>
      </c>
      <c r="D48" s="111">
        <f>SUM(D30:D47)</f>
        <v>2858</v>
      </c>
      <c r="E48" s="111">
        <f>SUM(E30:E47)</f>
        <v>3145</v>
      </c>
      <c r="F48" s="111">
        <f>SUM(F30:F47)</f>
        <v>6003</v>
      </c>
      <c r="G48" s="109"/>
      <c r="H48" s="210"/>
      <c r="I48" s="110" t="s">
        <v>109</v>
      </c>
      <c r="J48" s="197">
        <v>155</v>
      </c>
      <c r="K48" s="197">
        <v>152</v>
      </c>
      <c r="L48" s="197">
        <v>179</v>
      </c>
      <c r="M48" s="197">
        <v>331</v>
      </c>
    </row>
    <row r="49" spans="1:13" ht="13.5">
      <c r="A49" s="109"/>
      <c r="B49" s="109"/>
      <c r="C49" s="109"/>
      <c r="D49" s="109"/>
      <c r="E49" s="109"/>
      <c r="F49" s="109"/>
      <c r="G49" s="109"/>
      <c r="H49" s="210"/>
      <c r="I49" s="184" t="s">
        <v>110</v>
      </c>
      <c r="J49" s="111">
        <v>346</v>
      </c>
      <c r="K49" s="111">
        <v>308</v>
      </c>
      <c r="L49" s="111">
        <v>374</v>
      </c>
      <c r="M49" s="111">
        <v>682</v>
      </c>
    </row>
    <row r="50" spans="1:13" ht="13.5">
      <c r="A50" s="189" t="s">
        <v>174</v>
      </c>
      <c r="B50" s="33" t="s">
        <v>141</v>
      </c>
      <c r="C50" s="33" t="s">
        <v>3</v>
      </c>
      <c r="D50" s="33" t="s">
        <v>4</v>
      </c>
      <c r="E50" s="33" t="s">
        <v>5</v>
      </c>
      <c r="F50" s="33" t="s">
        <v>6</v>
      </c>
      <c r="G50" s="109"/>
      <c r="H50" s="211"/>
      <c r="I50" s="192" t="s">
        <v>189</v>
      </c>
      <c r="J50" s="196">
        <f>SUM(J36:J49)</f>
        <v>2371</v>
      </c>
      <c r="K50" s="196">
        <f>SUM(K36:K49)</f>
        <v>2378</v>
      </c>
      <c r="L50" s="196">
        <f>SUM(L36:L49)</f>
        <v>2659</v>
      </c>
      <c r="M50" s="196">
        <f>SUM(M36:M49)</f>
        <v>5037</v>
      </c>
    </row>
    <row r="51" spans="1:13" ht="13.5" customHeight="1">
      <c r="A51" s="212" t="s">
        <v>178</v>
      </c>
      <c r="B51" s="110" t="s">
        <v>56</v>
      </c>
      <c r="C51" s="190">
        <v>43</v>
      </c>
      <c r="D51" s="190">
        <v>43</v>
      </c>
      <c r="E51" s="190">
        <v>41</v>
      </c>
      <c r="F51" s="190">
        <v>84</v>
      </c>
      <c r="G51" s="109"/>
      <c r="H51" s="109"/>
      <c r="I51" s="109"/>
      <c r="J51" s="109"/>
      <c r="K51" s="109"/>
      <c r="L51" s="109"/>
      <c r="M51" s="109"/>
    </row>
    <row r="52" spans="1:13" ht="13.5">
      <c r="A52" s="213"/>
      <c r="B52" s="110" t="s">
        <v>9</v>
      </c>
      <c r="C52" s="190">
        <v>58</v>
      </c>
      <c r="D52" s="190">
        <v>41</v>
      </c>
      <c r="E52" s="190">
        <v>54</v>
      </c>
      <c r="F52" s="190">
        <v>95</v>
      </c>
      <c r="G52" s="109"/>
      <c r="H52" s="189" t="s">
        <v>174</v>
      </c>
      <c r="I52" s="33" t="s">
        <v>141</v>
      </c>
      <c r="J52" s="33" t="s">
        <v>3</v>
      </c>
      <c r="K52" s="33" t="s">
        <v>4</v>
      </c>
      <c r="L52" s="33" t="s">
        <v>5</v>
      </c>
      <c r="M52" s="33" t="s">
        <v>6</v>
      </c>
    </row>
    <row r="53" spans="1:13" ht="13.5" customHeight="1">
      <c r="A53" s="213"/>
      <c r="B53" s="110" t="s">
        <v>12</v>
      </c>
      <c r="C53" s="190">
        <v>126</v>
      </c>
      <c r="D53" s="190">
        <v>117</v>
      </c>
      <c r="E53" s="190">
        <v>134</v>
      </c>
      <c r="F53" s="190">
        <v>251</v>
      </c>
      <c r="G53" s="109"/>
      <c r="H53" s="212" t="s">
        <v>185</v>
      </c>
      <c r="I53" s="110" t="s">
        <v>113</v>
      </c>
      <c r="J53" s="190">
        <v>369</v>
      </c>
      <c r="K53" s="190">
        <v>393</v>
      </c>
      <c r="L53" s="190">
        <v>415</v>
      </c>
      <c r="M53" s="190">
        <v>808</v>
      </c>
    </row>
    <row r="54" spans="1:13" ht="13.5">
      <c r="A54" s="213"/>
      <c r="B54" s="110" t="s">
        <v>15</v>
      </c>
      <c r="C54" s="190">
        <v>302</v>
      </c>
      <c r="D54" s="190">
        <v>294</v>
      </c>
      <c r="E54" s="190">
        <v>310</v>
      </c>
      <c r="F54" s="190">
        <v>604</v>
      </c>
      <c r="G54" s="109"/>
      <c r="H54" s="213"/>
      <c r="I54" s="110" t="s">
        <v>114</v>
      </c>
      <c r="J54" s="190">
        <v>66</v>
      </c>
      <c r="K54" s="190">
        <v>68</v>
      </c>
      <c r="L54" s="190">
        <v>71</v>
      </c>
      <c r="M54" s="190">
        <v>139</v>
      </c>
    </row>
    <row r="55" spans="1:13" ht="13.5">
      <c r="A55" s="213"/>
      <c r="B55" s="110" t="s">
        <v>18</v>
      </c>
      <c r="C55" s="190">
        <v>186</v>
      </c>
      <c r="D55" s="190">
        <v>179</v>
      </c>
      <c r="E55" s="190">
        <v>203</v>
      </c>
      <c r="F55" s="190">
        <v>382</v>
      </c>
      <c r="G55" s="109"/>
      <c r="H55" s="213"/>
      <c r="I55" s="110" t="s">
        <v>116</v>
      </c>
      <c r="J55" s="190">
        <v>92</v>
      </c>
      <c r="K55" s="190">
        <v>103</v>
      </c>
      <c r="L55" s="190">
        <v>97</v>
      </c>
      <c r="M55" s="190">
        <v>200</v>
      </c>
    </row>
    <row r="56" spans="1:13" ht="13.5">
      <c r="A56" s="213"/>
      <c r="B56" s="110" t="s">
        <v>21</v>
      </c>
      <c r="C56" s="190">
        <v>436</v>
      </c>
      <c r="D56" s="190">
        <v>419</v>
      </c>
      <c r="E56" s="190">
        <v>442</v>
      </c>
      <c r="F56" s="190">
        <v>861</v>
      </c>
      <c r="G56" s="109"/>
      <c r="H56" s="213"/>
      <c r="I56" s="110" t="s">
        <v>118</v>
      </c>
      <c r="J56" s="190">
        <v>172</v>
      </c>
      <c r="K56" s="190">
        <v>168</v>
      </c>
      <c r="L56" s="190">
        <v>193</v>
      </c>
      <c r="M56" s="190">
        <v>361</v>
      </c>
    </row>
    <row r="57" spans="1:13" ht="13.5" customHeight="1">
      <c r="A57" s="213"/>
      <c r="B57" s="110" t="s">
        <v>24</v>
      </c>
      <c r="C57" s="190">
        <v>6</v>
      </c>
      <c r="D57" s="190">
        <v>8</v>
      </c>
      <c r="E57" s="190">
        <v>11</v>
      </c>
      <c r="F57" s="190">
        <v>19</v>
      </c>
      <c r="G57" s="109"/>
      <c r="H57" s="213"/>
      <c r="I57" s="110" t="s">
        <v>120</v>
      </c>
      <c r="J57" s="190">
        <v>55</v>
      </c>
      <c r="K57" s="190">
        <v>51</v>
      </c>
      <c r="L57" s="190">
        <v>61</v>
      </c>
      <c r="M57" s="190">
        <v>112</v>
      </c>
    </row>
    <row r="58" spans="1:13" ht="13.5">
      <c r="A58" s="214"/>
      <c r="B58" s="192" t="s">
        <v>189</v>
      </c>
      <c r="C58" s="190">
        <f>SUM(C51:C57)</f>
        <v>1157</v>
      </c>
      <c r="D58" s="190">
        <f>SUM(D51:D57)</f>
        <v>1101</v>
      </c>
      <c r="E58" s="190">
        <f>SUM(E51:E57)</f>
        <v>1195</v>
      </c>
      <c r="F58" s="190">
        <f>SUM(F51:F57)</f>
        <v>2296</v>
      </c>
      <c r="G58" s="109"/>
      <c r="H58" s="213"/>
      <c r="I58" s="110" t="s">
        <v>121</v>
      </c>
      <c r="J58" s="190">
        <v>113</v>
      </c>
      <c r="K58" s="190">
        <v>98</v>
      </c>
      <c r="L58" s="190">
        <v>114</v>
      </c>
      <c r="M58" s="190">
        <v>212</v>
      </c>
    </row>
    <row r="59" spans="1:13" ht="13.5" customHeight="1">
      <c r="A59" s="198"/>
      <c r="B59" s="109"/>
      <c r="C59" s="109"/>
      <c r="D59" s="109"/>
      <c r="E59" s="109"/>
      <c r="F59" s="109"/>
      <c r="G59" s="109"/>
      <c r="H59" s="213"/>
      <c r="I59" s="110" t="s">
        <v>122</v>
      </c>
      <c r="J59" s="190">
        <v>388</v>
      </c>
      <c r="K59" s="190">
        <v>396</v>
      </c>
      <c r="L59" s="190">
        <v>469</v>
      </c>
      <c r="M59" s="190">
        <v>865</v>
      </c>
    </row>
    <row r="60" spans="1:13" ht="13.5" customHeight="1">
      <c r="A60" s="189" t="s">
        <v>174</v>
      </c>
      <c r="B60" s="33" t="s">
        <v>141</v>
      </c>
      <c r="C60" s="33" t="s">
        <v>3</v>
      </c>
      <c r="D60" s="33" t="s">
        <v>4</v>
      </c>
      <c r="E60" s="33" t="s">
        <v>5</v>
      </c>
      <c r="F60" s="33" t="s">
        <v>6</v>
      </c>
      <c r="G60" s="109"/>
      <c r="H60" s="213"/>
      <c r="I60" s="110" t="s">
        <v>123</v>
      </c>
      <c r="J60" s="190">
        <v>216</v>
      </c>
      <c r="K60" s="190">
        <v>219</v>
      </c>
      <c r="L60" s="190">
        <v>233</v>
      </c>
      <c r="M60" s="190">
        <v>452</v>
      </c>
    </row>
    <row r="61" spans="1:13" ht="13.5" customHeight="1">
      <c r="A61" s="209" t="s">
        <v>179</v>
      </c>
      <c r="B61" s="110" t="s">
        <v>27</v>
      </c>
      <c r="C61" s="25">
        <v>80</v>
      </c>
      <c r="D61" s="190">
        <v>68</v>
      </c>
      <c r="E61" s="190">
        <v>72</v>
      </c>
      <c r="F61" s="190">
        <v>140</v>
      </c>
      <c r="G61" s="109"/>
      <c r="H61" s="213"/>
      <c r="I61" s="110" t="s">
        <v>124</v>
      </c>
      <c r="J61" s="190">
        <v>82</v>
      </c>
      <c r="K61" s="190">
        <v>83</v>
      </c>
      <c r="L61" s="190">
        <v>92</v>
      </c>
      <c r="M61" s="190">
        <v>175</v>
      </c>
    </row>
    <row r="62" spans="1:13" ht="13.5">
      <c r="A62" s="210"/>
      <c r="B62" s="110" t="s">
        <v>30</v>
      </c>
      <c r="C62" s="25">
        <v>54</v>
      </c>
      <c r="D62" s="190">
        <v>50</v>
      </c>
      <c r="E62" s="190">
        <v>54</v>
      </c>
      <c r="F62" s="190">
        <v>104</v>
      </c>
      <c r="G62" s="109"/>
      <c r="H62" s="213"/>
      <c r="I62" s="110" t="s">
        <v>125</v>
      </c>
      <c r="J62" s="190">
        <v>67</v>
      </c>
      <c r="K62" s="190">
        <v>78</v>
      </c>
      <c r="L62" s="190">
        <v>84</v>
      </c>
      <c r="M62" s="190">
        <v>162</v>
      </c>
    </row>
    <row r="63" spans="1:13" ht="13.5">
      <c r="A63" s="210"/>
      <c r="B63" s="110" t="s">
        <v>33</v>
      </c>
      <c r="C63" s="25">
        <v>42</v>
      </c>
      <c r="D63" s="190">
        <v>43</v>
      </c>
      <c r="E63" s="190">
        <v>45</v>
      </c>
      <c r="F63" s="190">
        <v>88</v>
      </c>
      <c r="G63" s="109"/>
      <c r="H63" s="214"/>
      <c r="I63" s="192" t="s">
        <v>189</v>
      </c>
      <c r="J63" s="190">
        <f>SUM(J53:J62)</f>
        <v>1620</v>
      </c>
      <c r="K63" s="190">
        <f>SUM(K53:K62)</f>
        <v>1657</v>
      </c>
      <c r="L63" s="190">
        <f>SUM(L53:L62)</f>
        <v>1829</v>
      </c>
      <c r="M63" s="190">
        <f>SUM(M53:M62)</f>
        <v>3486</v>
      </c>
    </row>
    <row r="64" spans="1:14" ht="13.5">
      <c r="A64" s="210"/>
      <c r="B64" s="110" t="s">
        <v>36</v>
      </c>
      <c r="C64" s="25">
        <v>20</v>
      </c>
      <c r="D64" s="190">
        <v>20</v>
      </c>
      <c r="E64" s="190">
        <v>17</v>
      </c>
      <c r="F64" s="190">
        <v>37</v>
      </c>
      <c r="G64" s="109"/>
      <c r="H64" s="109"/>
      <c r="I64" s="109"/>
      <c r="J64" s="109"/>
      <c r="K64" s="109"/>
      <c r="L64" s="109"/>
      <c r="M64" s="109"/>
      <c r="N64" s="6"/>
    </row>
    <row r="65" spans="1:13" ht="13.5">
      <c r="A65" s="210"/>
      <c r="B65" s="110" t="s">
        <v>39</v>
      </c>
      <c r="C65" s="25">
        <v>22</v>
      </c>
      <c r="D65" s="190">
        <v>20</v>
      </c>
      <c r="E65" s="190">
        <v>16</v>
      </c>
      <c r="F65" s="190">
        <v>36</v>
      </c>
      <c r="G65" s="109"/>
      <c r="H65" s="189" t="s">
        <v>174</v>
      </c>
      <c r="I65" s="33" t="s">
        <v>141</v>
      </c>
      <c r="J65" s="33" t="s">
        <v>3</v>
      </c>
      <c r="K65" s="33" t="s">
        <v>4</v>
      </c>
      <c r="L65" s="33" t="s">
        <v>5</v>
      </c>
      <c r="M65" s="33" t="s">
        <v>6</v>
      </c>
    </row>
    <row r="66" spans="1:13" ht="13.5" customHeight="1">
      <c r="A66" s="210"/>
      <c r="B66" s="110" t="s">
        <v>159</v>
      </c>
      <c r="C66" s="25">
        <v>118</v>
      </c>
      <c r="D66" s="190">
        <v>109</v>
      </c>
      <c r="E66" s="190">
        <v>108</v>
      </c>
      <c r="F66" s="190">
        <v>217</v>
      </c>
      <c r="G66" s="109"/>
      <c r="H66" s="212" t="s">
        <v>186</v>
      </c>
      <c r="I66" s="195" t="s">
        <v>126</v>
      </c>
      <c r="J66" s="196">
        <v>368</v>
      </c>
      <c r="K66" s="196">
        <v>364</v>
      </c>
      <c r="L66" s="196">
        <v>403</v>
      </c>
      <c r="M66" s="196">
        <v>767</v>
      </c>
    </row>
    <row r="67" spans="1:13" ht="13.5">
      <c r="A67" s="210"/>
      <c r="B67" s="110" t="s">
        <v>46</v>
      </c>
      <c r="C67" s="25">
        <v>243</v>
      </c>
      <c r="D67" s="190">
        <v>255</v>
      </c>
      <c r="E67" s="190">
        <v>279</v>
      </c>
      <c r="F67" s="190">
        <v>534</v>
      </c>
      <c r="G67" s="109"/>
      <c r="H67" s="213"/>
      <c r="I67" s="110" t="s">
        <v>127</v>
      </c>
      <c r="J67" s="190">
        <v>128</v>
      </c>
      <c r="K67" s="190">
        <v>123</v>
      </c>
      <c r="L67" s="190">
        <v>117</v>
      </c>
      <c r="M67" s="190">
        <v>240</v>
      </c>
    </row>
    <row r="68" spans="1:13" ht="13.5">
      <c r="A68" s="210"/>
      <c r="B68" s="110" t="s">
        <v>308</v>
      </c>
      <c r="C68" s="25">
        <v>111</v>
      </c>
      <c r="D68" s="190">
        <v>86</v>
      </c>
      <c r="E68" s="190">
        <v>116</v>
      </c>
      <c r="F68" s="190">
        <v>202</v>
      </c>
      <c r="G68" s="109"/>
      <c r="H68" s="213"/>
      <c r="I68" s="110" t="s">
        <v>128</v>
      </c>
      <c r="J68" s="190">
        <v>155</v>
      </c>
      <c r="K68" s="190">
        <v>138</v>
      </c>
      <c r="L68" s="190">
        <v>182</v>
      </c>
      <c r="M68" s="190">
        <v>320</v>
      </c>
    </row>
    <row r="69" spans="1:13" ht="13.5">
      <c r="A69" s="210"/>
      <c r="B69" s="110" t="s">
        <v>309</v>
      </c>
      <c r="C69" s="26">
        <v>36</v>
      </c>
      <c r="D69" s="111">
        <v>43</v>
      </c>
      <c r="E69" s="111">
        <v>39</v>
      </c>
      <c r="F69" s="111">
        <v>82</v>
      </c>
      <c r="G69" s="109"/>
      <c r="H69" s="213"/>
      <c r="I69" s="110" t="s">
        <v>129</v>
      </c>
      <c r="J69" s="190">
        <v>144</v>
      </c>
      <c r="K69" s="190">
        <v>130</v>
      </c>
      <c r="L69" s="190">
        <v>156</v>
      </c>
      <c r="M69" s="190">
        <v>286</v>
      </c>
    </row>
    <row r="70" spans="1:13" ht="13.5">
      <c r="A70" s="210"/>
      <c r="B70" s="110" t="s">
        <v>310</v>
      </c>
      <c r="C70" s="26">
        <v>31</v>
      </c>
      <c r="D70" s="111">
        <v>7</v>
      </c>
      <c r="E70" s="111">
        <v>24</v>
      </c>
      <c r="F70" s="111">
        <v>31</v>
      </c>
      <c r="G70" s="109"/>
      <c r="H70" s="213"/>
      <c r="I70" s="110" t="s">
        <v>130</v>
      </c>
      <c r="J70" s="190">
        <v>156</v>
      </c>
      <c r="K70" s="190">
        <v>159</v>
      </c>
      <c r="L70" s="190">
        <v>184</v>
      </c>
      <c r="M70" s="190">
        <v>343</v>
      </c>
    </row>
    <row r="71" spans="1:13" ht="13.5">
      <c r="A71" s="211"/>
      <c r="B71" s="192" t="s">
        <v>189</v>
      </c>
      <c r="C71" s="190">
        <f>SUM(C61:C70)</f>
        <v>757</v>
      </c>
      <c r="D71" s="190">
        <f>SUM(D61:D70)</f>
        <v>701</v>
      </c>
      <c r="E71" s="190">
        <f>SUM(E61:E70)</f>
        <v>770</v>
      </c>
      <c r="F71" s="190">
        <f>SUM(F61:F70)</f>
        <v>1471</v>
      </c>
      <c r="G71" s="109"/>
      <c r="H71" s="213"/>
      <c r="I71" s="110" t="s">
        <v>131</v>
      </c>
      <c r="J71" s="190">
        <v>223</v>
      </c>
      <c r="K71" s="190">
        <v>214</v>
      </c>
      <c r="L71" s="190">
        <v>225</v>
      </c>
      <c r="M71" s="190">
        <v>439</v>
      </c>
    </row>
    <row r="72" spans="1:13" ht="13.5">
      <c r="A72" s="109"/>
      <c r="B72" s="109"/>
      <c r="C72" s="109"/>
      <c r="D72" s="109"/>
      <c r="E72" s="109"/>
      <c r="F72" s="109"/>
      <c r="G72" s="109"/>
      <c r="H72" s="214"/>
      <c r="I72" s="192" t="s">
        <v>189</v>
      </c>
      <c r="J72" s="190">
        <f>SUM(J66:J71)</f>
        <v>1174</v>
      </c>
      <c r="K72" s="190">
        <f>SUM(K66:K71)</f>
        <v>1128</v>
      </c>
      <c r="L72" s="190">
        <f>SUM(L66:L71)</f>
        <v>1267</v>
      </c>
      <c r="M72" s="190">
        <f>SUM(M66:M71)</f>
        <v>2395</v>
      </c>
    </row>
    <row r="73" spans="1:13" ht="13.5" customHeight="1">
      <c r="A73" s="189" t="s">
        <v>174</v>
      </c>
      <c r="B73" s="33" t="s">
        <v>141</v>
      </c>
      <c r="C73" s="183" t="s">
        <v>3</v>
      </c>
      <c r="D73" s="183" t="s">
        <v>4</v>
      </c>
      <c r="E73" s="183" t="s">
        <v>5</v>
      </c>
      <c r="F73" s="183" t="s">
        <v>6</v>
      </c>
      <c r="G73" s="109"/>
      <c r="H73" s="109"/>
      <c r="I73" s="109"/>
      <c r="J73" s="109"/>
      <c r="K73" s="109"/>
      <c r="L73" s="109"/>
      <c r="M73" s="109"/>
    </row>
    <row r="74" spans="1:13" ht="13.5" customHeight="1">
      <c r="A74" s="209" t="s">
        <v>180</v>
      </c>
      <c r="B74" s="184" t="s">
        <v>53</v>
      </c>
      <c r="C74" s="111">
        <v>788</v>
      </c>
      <c r="D74" s="111">
        <v>787</v>
      </c>
      <c r="E74" s="111">
        <v>891</v>
      </c>
      <c r="F74" s="111">
        <v>1678</v>
      </c>
      <c r="G74" s="109"/>
      <c r="H74" s="189" t="s">
        <v>174</v>
      </c>
      <c r="I74" s="33" t="s">
        <v>141</v>
      </c>
      <c r="J74" s="33" t="s">
        <v>3</v>
      </c>
      <c r="K74" s="33" t="s">
        <v>4</v>
      </c>
      <c r="L74" s="33" t="s">
        <v>5</v>
      </c>
      <c r="M74" s="33" t="s">
        <v>6</v>
      </c>
    </row>
    <row r="75" spans="1:13" ht="13.5" customHeight="1">
      <c r="A75" s="210"/>
      <c r="B75" s="184" t="s">
        <v>55</v>
      </c>
      <c r="C75" s="111">
        <v>239</v>
      </c>
      <c r="D75" s="111">
        <v>215</v>
      </c>
      <c r="E75" s="111">
        <v>251</v>
      </c>
      <c r="F75" s="111">
        <v>466</v>
      </c>
      <c r="G75" s="109"/>
      <c r="H75" s="212" t="s">
        <v>187</v>
      </c>
      <c r="I75" s="110" t="s">
        <v>132</v>
      </c>
      <c r="J75" s="199">
        <v>152</v>
      </c>
      <c r="K75" s="199">
        <v>145</v>
      </c>
      <c r="L75" s="199">
        <v>162</v>
      </c>
      <c r="M75" s="199">
        <v>307</v>
      </c>
    </row>
    <row r="76" spans="1:13" ht="13.5">
      <c r="A76" s="210"/>
      <c r="B76" s="184" t="s">
        <v>57</v>
      </c>
      <c r="C76" s="111">
        <v>307</v>
      </c>
      <c r="D76" s="111">
        <v>250</v>
      </c>
      <c r="E76" s="111">
        <v>361</v>
      </c>
      <c r="F76" s="111">
        <v>611</v>
      </c>
      <c r="G76" s="109"/>
      <c r="H76" s="216"/>
      <c r="I76" s="184" t="s">
        <v>119</v>
      </c>
      <c r="J76" s="111">
        <v>308</v>
      </c>
      <c r="K76" s="111">
        <v>267</v>
      </c>
      <c r="L76" s="111">
        <v>326</v>
      </c>
      <c r="M76" s="111">
        <v>593</v>
      </c>
    </row>
    <row r="77" spans="1:13" ht="13.5" customHeight="1">
      <c r="A77" s="210"/>
      <c r="B77" s="184" t="s">
        <v>58</v>
      </c>
      <c r="C77" s="111">
        <v>378</v>
      </c>
      <c r="D77" s="111">
        <v>378</v>
      </c>
      <c r="E77" s="111">
        <v>416</v>
      </c>
      <c r="F77" s="111">
        <v>794</v>
      </c>
      <c r="G77" s="109"/>
      <c r="H77" s="216"/>
      <c r="I77" s="110" t="s">
        <v>111</v>
      </c>
      <c r="J77" s="200">
        <v>235</v>
      </c>
      <c r="K77" s="200">
        <v>204</v>
      </c>
      <c r="L77" s="200">
        <v>243</v>
      </c>
      <c r="M77" s="200">
        <v>447</v>
      </c>
    </row>
    <row r="78" spans="1:13" ht="13.5">
      <c r="A78" s="210"/>
      <c r="B78" s="110" t="s">
        <v>61</v>
      </c>
      <c r="C78" s="201">
        <v>322</v>
      </c>
      <c r="D78" s="201">
        <v>311</v>
      </c>
      <c r="E78" s="201">
        <v>369</v>
      </c>
      <c r="F78" s="201">
        <v>680</v>
      </c>
      <c r="G78" s="109"/>
      <c r="H78" s="216"/>
      <c r="I78" s="202" t="s">
        <v>112</v>
      </c>
      <c r="J78" s="111">
        <v>426</v>
      </c>
      <c r="K78" s="111">
        <v>318</v>
      </c>
      <c r="L78" s="111">
        <v>423</v>
      </c>
      <c r="M78" s="111">
        <v>741</v>
      </c>
    </row>
    <row r="79" spans="1:13" ht="13.5">
      <c r="A79" s="210"/>
      <c r="B79" s="110" t="s">
        <v>64</v>
      </c>
      <c r="C79" s="203">
        <v>633</v>
      </c>
      <c r="D79" s="203">
        <v>625</v>
      </c>
      <c r="E79" s="203">
        <v>705</v>
      </c>
      <c r="F79" s="203">
        <v>1330</v>
      </c>
      <c r="G79" s="109"/>
      <c r="H79" s="216"/>
      <c r="I79" s="110" t="s">
        <v>115</v>
      </c>
      <c r="J79" s="111">
        <v>309</v>
      </c>
      <c r="K79" s="111">
        <v>297</v>
      </c>
      <c r="L79" s="111">
        <v>340</v>
      </c>
      <c r="M79" s="111">
        <v>637</v>
      </c>
    </row>
    <row r="80" spans="1:13" ht="13.5">
      <c r="A80" s="210"/>
      <c r="B80" s="110" t="s">
        <v>67</v>
      </c>
      <c r="C80" s="203">
        <v>36</v>
      </c>
      <c r="D80" s="203">
        <v>18</v>
      </c>
      <c r="E80" s="203">
        <v>30</v>
      </c>
      <c r="F80" s="203">
        <v>48</v>
      </c>
      <c r="G80" s="109"/>
      <c r="H80" s="216"/>
      <c r="I80" s="110" t="s">
        <v>117</v>
      </c>
      <c r="J80" s="111">
        <v>57</v>
      </c>
      <c r="K80" s="111">
        <v>41</v>
      </c>
      <c r="L80" s="111">
        <v>44</v>
      </c>
      <c r="M80" s="111">
        <v>85</v>
      </c>
    </row>
    <row r="81" spans="1:13" ht="13.5">
      <c r="A81" s="210"/>
      <c r="B81" s="110" t="s">
        <v>70</v>
      </c>
      <c r="C81" s="203">
        <v>470</v>
      </c>
      <c r="D81" s="203">
        <v>577</v>
      </c>
      <c r="E81" s="203">
        <v>596</v>
      </c>
      <c r="F81" s="203">
        <v>1173</v>
      </c>
      <c r="G81" s="109"/>
      <c r="H81" s="217"/>
      <c r="I81" s="192" t="s">
        <v>189</v>
      </c>
      <c r="J81" s="190">
        <f>SUM(J75:J80)</f>
        <v>1487</v>
      </c>
      <c r="K81" s="190">
        <f>SUM(K75:K80)</f>
        <v>1272</v>
      </c>
      <c r="L81" s="190">
        <f>SUM(L75:L80)</f>
        <v>1538</v>
      </c>
      <c r="M81" s="190">
        <f>SUM(M75:M80)</f>
        <v>2810</v>
      </c>
    </row>
    <row r="82" spans="1:13" ht="13.5">
      <c r="A82" s="210"/>
      <c r="B82" s="110" t="s">
        <v>75</v>
      </c>
      <c r="C82" s="203">
        <v>190</v>
      </c>
      <c r="D82" s="203">
        <v>177</v>
      </c>
      <c r="E82" s="203">
        <v>213</v>
      </c>
      <c r="F82" s="203">
        <v>390</v>
      </c>
      <c r="G82" s="109"/>
      <c r="H82" s="109"/>
      <c r="I82" s="109"/>
      <c r="J82" s="109"/>
      <c r="K82" s="109"/>
      <c r="L82" s="109"/>
      <c r="M82" s="109"/>
    </row>
    <row r="83" spans="1:13" ht="13.5">
      <c r="A83" s="210"/>
      <c r="B83" s="110" t="s">
        <v>78</v>
      </c>
      <c r="C83" s="203">
        <v>399</v>
      </c>
      <c r="D83" s="203">
        <v>428</v>
      </c>
      <c r="E83" s="203">
        <v>469</v>
      </c>
      <c r="F83" s="203">
        <v>897</v>
      </c>
      <c r="G83" s="109"/>
      <c r="H83" s="109"/>
      <c r="I83" s="109"/>
      <c r="J83" s="109"/>
      <c r="K83" s="109"/>
      <c r="L83" s="109"/>
      <c r="M83" s="109"/>
    </row>
    <row r="84" spans="1:13" ht="13.5">
      <c r="A84" s="210"/>
      <c r="B84" s="110" t="s">
        <v>84</v>
      </c>
      <c r="C84" s="203">
        <v>127</v>
      </c>
      <c r="D84" s="203">
        <v>157</v>
      </c>
      <c r="E84" s="203">
        <v>177</v>
      </c>
      <c r="F84" s="203">
        <v>334</v>
      </c>
      <c r="G84" s="109"/>
      <c r="H84" s="109"/>
      <c r="I84" s="110"/>
      <c r="J84" s="34" t="s">
        <v>3</v>
      </c>
      <c r="K84" s="34" t="s">
        <v>4</v>
      </c>
      <c r="L84" s="34" t="s">
        <v>5</v>
      </c>
      <c r="M84" s="34" t="s">
        <v>6</v>
      </c>
    </row>
    <row r="85" spans="1:13" ht="13.5">
      <c r="A85" s="210"/>
      <c r="B85" s="110" t="s">
        <v>87</v>
      </c>
      <c r="C85" s="203">
        <v>242</v>
      </c>
      <c r="D85" s="203">
        <v>318</v>
      </c>
      <c r="E85" s="203">
        <v>292</v>
      </c>
      <c r="F85" s="203">
        <v>610</v>
      </c>
      <c r="G85" s="109"/>
      <c r="H85" s="109"/>
      <c r="I85" s="21" t="s">
        <v>198</v>
      </c>
      <c r="J85" s="190">
        <f>SUM(C27,C48,C58,C71,C88,C102,J23,J33,J50,J63,J72,J81)</f>
        <v>23996</v>
      </c>
      <c r="K85" s="190">
        <f>SUM(D27,D48,D58,D71,D88,D102,K23,K33,K50,K63,K72,K81)</f>
        <v>23650</v>
      </c>
      <c r="L85" s="190">
        <f>SUM(E27,E48,E58,E71,E88,E102,L23,L33,L50,L63,L72,L81)</f>
        <v>26267</v>
      </c>
      <c r="M85" s="190">
        <f>SUM(F27,F48,F58,F71,F88,F102,M23,M33,M50,M63,M72,M81)</f>
        <v>49917</v>
      </c>
    </row>
    <row r="86" spans="1:13" ht="13.5">
      <c r="A86" s="210"/>
      <c r="B86" s="110" t="s">
        <v>196</v>
      </c>
      <c r="C86" s="203">
        <v>120</v>
      </c>
      <c r="D86" s="203">
        <v>58</v>
      </c>
      <c r="E86" s="203">
        <v>62</v>
      </c>
      <c r="F86" s="203">
        <v>120</v>
      </c>
      <c r="G86" s="109"/>
      <c r="H86" s="109"/>
      <c r="I86" s="109"/>
      <c r="J86" s="109"/>
      <c r="K86" s="109"/>
      <c r="L86" s="109"/>
      <c r="M86" s="109"/>
    </row>
    <row r="87" spans="1:13" ht="13.5">
      <c r="A87" s="210"/>
      <c r="B87" s="110" t="s">
        <v>197</v>
      </c>
      <c r="C87" s="203">
        <v>8</v>
      </c>
      <c r="D87" s="203">
        <v>1</v>
      </c>
      <c r="E87" s="203">
        <v>7</v>
      </c>
      <c r="F87" s="203">
        <v>8</v>
      </c>
      <c r="G87" s="109"/>
      <c r="H87" s="109"/>
      <c r="I87" s="109"/>
      <c r="J87" s="109"/>
      <c r="K87" s="109"/>
      <c r="L87" s="109"/>
      <c r="M87" s="109"/>
    </row>
    <row r="88" spans="1:13" ht="13.5">
      <c r="A88" s="211"/>
      <c r="B88" s="192" t="s">
        <v>189</v>
      </c>
      <c r="C88" s="203">
        <f>SUM(C74:C87)</f>
        <v>4259</v>
      </c>
      <c r="D88" s="203">
        <f>SUM(D74:D87)</f>
        <v>4300</v>
      </c>
      <c r="E88" s="203">
        <f>SUM(E74:E87)</f>
        <v>4839</v>
      </c>
      <c r="F88" s="203">
        <f>SUM(F74:F87)</f>
        <v>9139</v>
      </c>
      <c r="G88" s="109"/>
      <c r="H88" s="109"/>
      <c r="I88" s="109"/>
      <c r="J88" s="109"/>
      <c r="K88" s="109"/>
      <c r="L88" s="109"/>
      <c r="M88" s="109"/>
    </row>
    <row r="89" spans="1:13" ht="13.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13.5">
      <c r="A90" s="189" t="s">
        <v>174</v>
      </c>
      <c r="B90" s="33" t="s">
        <v>141</v>
      </c>
      <c r="C90" s="33" t="s">
        <v>3</v>
      </c>
      <c r="D90" s="33" t="s">
        <v>4</v>
      </c>
      <c r="E90" s="33" t="s">
        <v>5</v>
      </c>
      <c r="F90" s="33" t="s">
        <v>6</v>
      </c>
      <c r="G90" s="109"/>
      <c r="H90" s="109"/>
      <c r="I90" s="109"/>
      <c r="J90" s="109"/>
      <c r="K90" s="109"/>
      <c r="L90" s="109"/>
      <c r="M90" s="109"/>
    </row>
    <row r="91" spans="1:13" ht="13.5" customHeight="1">
      <c r="A91" s="209" t="s">
        <v>181</v>
      </c>
      <c r="B91" s="110" t="s">
        <v>96</v>
      </c>
      <c r="C91" s="111">
        <v>200</v>
      </c>
      <c r="D91" s="111">
        <v>207</v>
      </c>
      <c r="E91" s="111">
        <v>206</v>
      </c>
      <c r="F91" s="111">
        <v>413</v>
      </c>
      <c r="G91" s="109"/>
      <c r="H91" s="109"/>
      <c r="I91" s="109"/>
      <c r="J91" s="109"/>
      <c r="K91" s="109"/>
      <c r="L91" s="109"/>
      <c r="M91" s="109"/>
    </row>
    <row r="92" spans="1:13" ht="13.5" customHeight="1">
      <c r="A92" s="210"/>
      <c r="B92" s="110" t="s">
        <v>99</v>
      </c>
      <c r="C92" s="111">
        <v>207</v>
      </c>
      <c r="D92" s="111">
        <v>192</v>
      </c>
      <c r="E92" s="111">
        <v>240</v>
      </c>
      <c r="F92" s="111">
        <v>432</v>
      </c>
      <c r="G92" s="109"/>
      <c r="H92" s="109"/>
      <c r="I92" s="109"/>
      <c r="J92" s="109"/>
      <c r="K92" s="109"/>
      <c r="L92" s="109"/>
      <c r="M92" s="109"/>
    </row>
    <row r="93" spans="1:13" ht="13.5" customHeight="1">
      <c r="A93" s="210"/>
      <c r="B93" s="110" t="s">
        <v>102</v>
      </c>
      <c r="C93" s="111">
        <v>131</v>
      </c>
      <c r="D93" s="111">
        <v>142</v>
      </c>
      <c r="E93" s="111">
        <v>161</v>
      </c>
      <c r="F93" s="111">
        <v>303</v>
      </c>
      <c r="G93" s="109"/>
      <c r="H93" s="109"/>
      <c r="I93" s="109"/>
      <c r="J93" s="109"/>
      <c r="K93" s="109"/>
      <c r="L93" s="109"/>
      <c r="M93" s="109"/>
    </row>
    <row r="94" spans="1:13" ht="13.5">
      <c r="A94" s="210"/>
      <c r="B94" s="110" t="s">
        <v>105</v>
      </c>
      <c r="C94" s="111">
        <v>138</v>
      </c>
      <c r="D94" s="111">
        <v>156</v>
      </c>
      <c r="E94" s="111">
        <v>172</v>
      </c>
      <c r="F94" s="111">
        <v>328</v>
      </c>
      <c r="G94" s="109"/>
      <c r="H94" s="109"/>
      <c r="I94" s="109"/>
      <c r="J94" s="109"/>
      <c r="K94" s="109"/>
      <c r="L94" s="109"/>
      <c r="M94" s="109"/>
    </row>
    <row r="95" spans="1:13" ht="13.5">
      <c r="A95" s="210"/>
      <c r="B95" s="110" t="s">
        <v>142</v>
      </c>
      <c r="C95" s="111">
        <v>128</v>
      </c>
      <c r="D95" s="111">
        <v>150</v>
      </c>
      <c r="E95" s="111">
        <v>160</v>
      </c>
      <c r="F95" s="111">
        <v>310</v>
      </c>
      <c r="G95" s="109"/>
      <c r="H95" s="109"/>
      <c r="I95" s="109"/>
      <c r="J95" s="109"/>
      <c r="K95" s="109"/>
      <c r="L95" s="109"/>
      <c r="M95" s="109"/>
    </row>
    <row r="96" spans="1:13" ht="13.5">
      <c r="A96" s="210"/>
      <c r="B96" s="110" t="s">
        <v>59</v>
      </c>
      <c r="C96" s="111">
        <v>116</v>
      </c>
      <c r="D96" s="111">
        <v>116</v>
      </c>
      <c r="E96" s="111">
        <v>123</v>
      </c>
      <c r="F96" s="111">
        <v>239</v>
      </c>
      <c r="G96" s="109"/>
      <c r="H96" s="109"/>
      <c r="I96" s="109"/>
      <c r="J96" s="109"/>
      <c r="K96" s="109"/>
      <c r="L96" s="109"/>
      <c r="M96" s="109"/>
    </row>
    <row r="97" spans="1:13" ht="13.5">
      <c r="A97" s="210"/>
      <c r="B97" s="110" t="s">
        <v>62</v>
      </c>
      <c r="C97" s="111">
        <v>400</v>
      </c>
      <c r="D97" s="111">
        <v>419</v>
      </c>
      <c r="E97" s="111">
        <v>431</v>
      </c>
      <c r="F97" s="111">
        <v>850</v>
      </c>
      <c r="G97" s="109"/>
      <c r="H97" s="109"/>
      <c r="I97" s="109"/>
      <c r="J97" s="109"/>
      <c r="K97" s="109"/>
      <c r="L97" s="109"/>
      <c r="M97" s="109"/>
    </row>
    <row r="98" spans="1:13" ht="13.5" customHeight="1">
      <c r="A98" s="210"/>
      <c r="B98" s="110" t="s">
        <v>65</v>
      </c>
      <c r="C98" s="111">
        <v>326</v>
      </c>
      <c r="D98" s="111">
        <v>289</v>
      </c>
      <c r="E98" s="111">
        <v>342</v>
      </c>
      <c r="F98" s="111">
        <v>631</v>
      </c>
      <c r="G98" s="109"/>
      <c r="H98" s="109"/>
      <c r="I98" s="109"/>
      <c r="J98" s="109"/>
      <c r="K98" s="109"/>
      <c r="L98" s="109"/>
      <c r="M98" s="109"/>
    </row>
    <row r="99" spans="1:13" ht="13.5">
      <c r="A99" s="210"/>
      <c r="B99" s="110" t="s">
        <v>68</v>
      </c>
      <c r="C99" s="111">
        <v>227</v>
      </c>
      <c r="D99" s="111">
        <v>299</v>
      </c>
      <c r="E99" s="111">
        <v>327</v>
      </c>
      <c r="F99" s="111">
        <v>626</v>
      </c>
      <c r="G99" s="109"/>
      <c r="H99" s="109"/>
      <c r="I99" s="109"/>
      <c r="J99" s="109"/>
      <c r="K99" s="109"/>
      <c r="L99" s="109"/>
      <c r="M99" s="109"/>
    </row>
    <row r="100" spans="1:13" ht="13.5">
      <c r="A100" s="210"/>
      <c r="B100" s="110" t="s">
        <v>144</v>
      </c>
      <c r="C100" s="111">
        <v>133</v>
      </c>
      <c r="D100" s="111">
        <v>156</v>
      </c>
      <c r="E100" s="111">
        <v>165</v>
      </c>
      <c r="F100" s="111">
        <v>321</v>
      </c>
      <c r="G100" s="109"/>
      <c r="H100" s="109"/>
      <c r="I100" s="109"/>
      <c r="J100" s="109"/>
      <c r="K100" s="109"/>
      <c r="L100" s="109"/>
      <c r="M100" s="109"/>
    </row>
    <row r="101" spans="1:13" ht="13.5">
      <c r="A101" s="210"/>
      <c r="B101" s="110" t="s">
        <v>73</v>
      </c>
      <c r="C101" s="203">
        <v>124</v>
      </c>
      <c r="D101" s="203">
        <v>116</v>
      </c>
      <c r="E101" s="203">
        <v>142</v>
      </c>
      <c r="F101" s="203">
        <v>258</v>
      </c>
      <c r="G101" s="109"/>
      <c r="H101" s="109"/>
      <c r="I101" s="109"/>
      <c r="J101" s="109"/>
      <c r="K101" s="109"/>
      <c r="L101" s="109"/>
      <c r="M101" s="109"/>
    </row>
    <row r="102" spans="1:13" ht="13.5">
      <c r="A102" s="211"/>
      <c r="B102" s="192" t="s">
        <v>189</v>
      </c>
      <c r="C102" s="190">
        <f>SUM(C91:C101)</f>
        <v>2130</v>
      </c>
      <c r="D102" s="190">
        <f>SUM(D91:D101)</f>
        <v>2242</v>
      </c>
      <c r="E102" s="190">
        <f>SUM(E91:E101)</f>
        <v>2469</v>
      </c>
      <c r="F102" s="190">
        <f>SUM(F91:F101)</f>
        <v>4711</v>
      </c>
      <c r="G102" s="109"/>
      <c r="H102" s="109"/>
      <c r="I102" s="109"/>
      <c r="J102" s="109"/>
      <c r="K102" s="109"/>
      <c r="L102" s="109"/>
      <c r="M102" s="109"/>
    </row>
    <row r="115" ht="13.5" customHeight="1"/>
    <row r="135" ht="13.5" customHeight="1"/>
    <row r="143" spans="1:6" ht="13.5">
      <c r="A143" s="14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令和5年5月31日現在</v>
      </c>
      <c r="G1" s="220"/>
      <c r="H1" s="220"/>
      <c r="I1" s="220"/>
      <c r="J1" s="220"/>
    </row>
    <row r="3" spans="1:20" ht="15" customHeight="1">
      <c r="A3" s="27" t="s">
        <v>335</v>
      </c>
      <c r="B3" s="27" t="s">
        <v>4</v>
      </c>
      <c r="C3" s="27" t="s">
        <v>5</v>
      </c>
      <c r="D3" s="27" t="s">
        <v>6</v>
      </c>
      <c r="E3" s="27" t="s">
        <v>335</v>
      </c>
      <c r="F3" s="27" t="s">
        <v>4</v>
      </c>
      <c r="G3" s="27" t="s">
        <v>5</v>
      </c>
      <c r="H3" s="27" t="s">
        <v>6</v>
      </c>
      <c r="I3" s="27" t="s">
        <v>335</v>
      </c>
      <c r="J3" s="27" t="s">
        <v>4</v>
      </c>
      <c r="K3" s="27" t="s">
        <v>5</v>
      </c>
      <c r="L3" s="27" t="s">
        <v>6</v>
      </c>
      <c r="M3" s="27" t="s">
        <v>335</v>
      </c>
      <c r="N3" s="27" t="s">
        <v>4</v>
      </c>
      <c r="O3" s="27" t="s">
        <v>5</v>
      </c>
      <c r="P3" s="27" t="s">
        <v>6</v>
      </c>
      <c r="Q3" s="30" t="s">
        <v>335</v>
      </c>
      <c r="R3" s="27" t="s">
        <v>4</v>
      </c>
      <c r="S3" s="27" t="s">
        <v>5</v>
      </c>
      <c r="T3" s="27" t="s">
        <v>6</v>
      </c>
    </row>
    <row r="4" spans="1:20" ht="15" customHeight="1">
      <c r="A4" s="23">
        <v>0</v>
      </c>
      <c r="B4" s="3">
        <v>150</v>
      </c>
      <c r="C4" s="3">
        <v>132</v>
      </c>
      <c r="D4" s="3">
        <v>282</v>
      </c>
      <c r="E4" s="23">
        <v>25</v>
      </c>
      <c r="F4" s="3">
        <v>177</v>
      </c>
      <c r="G4" s="3">
        <v>182</v>
      </c>
      <c r="H4" s="3">
        <v>359</v>
      </c>
      <c r="I4" s="23">
        <v>50</v>
      </c>
      <c r="J4" s="3">
        <v>339</v>
      </c>
      <c r="K4" s="3">
        <v>334</v>
      </c>
      <c r="L4" s="3">
        <v>673</v>
      </c>
      <c r="M4" s="23">
        <v>75</v>
      </c>
      <c r="N4" s="3">
        <v>467</v>
      </c>
      <c r="O4" s="3">
        <v>535</v>
      </c>
      <c r="P4" s="3">
        <v>1002</v>
      </c>
      <c r="Q4" s="23">
        <v>100</v>
      </c>
      <c r="R4" s="3">
        <v>3</v>
      </c>
      <c r="S4" s="3">
        <v>29</v>
      </c>
      <c r="T4" s="3">
        <v>32</v>
      </c>
    </row>
    <row r="5" spans="1:20" ht="15" customHeight="1">
      <c r="A5" s="23">
        <v>1</v>
      </c>
      <c r="B5" s="3">
        <v>152</v>
      </c>
      <c r="C5" s="3">
        <v>155</v>
      </c>
      <c r="D5" s="3">
        <v>307</v>
      </c>
      <c r="E5" s="23">
        <v>26</v>
      </c>
      <c r="F5" s="3">
        <v>216</v>
      </c>
      <c r="G5" s="3">
        <v>170</v>
      </c>
      <c r="H5" s="3">
        <v>386</v>
      </c>
      <c r="I5" s="23">
        <v>51</v>
      </c>
      <c r="J5" s="3">
        <v>333</v>
      </c>
      <c r="K5" s="3">
        <v>308</v>
      </c>
      <c r="L5" s="3">
        <v>641</v>
      </c>
      <c r="M5" s="23">
        <v>76</v>
      </c>
      <c r="N5" s="3">
        <v>374</v>
      </c>
      <c r="O5" s="3">
        <v>420</v>
      </c>
      <c r="P5" s="3">
        <v>794</v>
      </c>
      <c r="Q5" s="23">
        <v>101</v>
      </c>
      <c r="R5" s="3">
        <v>1</v>
      </c>
      <c r="S5" s="3">
        <v>14</v>
      </c>
      <c r="T5" s="3">
        <v>15</v>
      </c>
    </row>
    <row r="6" spans="1:20" ht="15" customHeight="1">
      <c r="A6" s="23">
        <v>2</v>
      </c>
      <c r="B6" s="3">
        <v>177</v>
      </c>
      <c r="C6" s="3">
        <v>162</v>
      </c>
      <c r="D6" s="3">
        <v>339</v>
      </c>
      <c r="E6" s="23">
        <v>27</v>
      </c>
      <c r="F6" s="3">
        <v>198</v>
      </c>
      <c r="G6" s="3">
        <v>160</v>
      </c>
      <c r="H6" s="3">
        <v>358</v>
      </c>
      <c r="I6" s="23">
        <v>52</v>
      </c>
      <c r="J6" s="3">
        <v>289</v>
      </c>
      <c r="K6" s="3">
        <v>299</v>
      </c>
      <c r="L6" s="3">
        <v>588</v>
      </c>
      <c r="M6" s="23">
        <v>77</v>
      </c>
      <c r="N6" s="3">
        <v>183</v>
      </c>
      <c r="O6" s="3">
        <v>262</v>
      </c>
      <c r="P6" s="3">
        <v>445</v>
      </c>
      <c r="Q6" s="23">
        <v>102</v>
      </c>
      <c r="R6" s="3">
        <v>1</v>
      </c>
      <c r="S6" s="3">
        <v>17</v>
      </c>
      <c r="T6" s="3">
        <v>18</v>
      </c>
    </row>
    <row r="7" spans="1:20" ht="15" customHeight="1">
      <c r="A7" s="23">
        <v>3</v>
      </c>
      <c r="B7" s="3">
        <v>172</v>
      </c>
      <c r="C7" s="3">
        <v>179</v>
      </c>
      <c r="D7" s="3">
        <v>351</v>
      </c>
      <c r="E7" s="23">
        <v>28</v>
      </c>
      <c r="F7" s="3">
        <v>180</v>
      </c>
      <c r="G7" s="3">
        <v>184</v>
      </c>
      <c r="H7" s="3">
        <v>364</v>
      </c>
      <c r="I7" s="23">
        <v>53</v>
      </c>
      <c r="J7" s="3">
        <v>314</v>
      </c>
      <c r="K7" s="3">
        <v>273</v>
      </c>
      <c r="L7" s="3">
        <v>587</v>
      </c>
      <c r="M7" s="23">
        <v>78</v>
      </c>
      <c r="N7" s="3">
        <v>244</v>
      </c>
      <c r="O7" s="3">
        <v>321</v>
      </c>
      <c r="P7" s="3">
        <v>565</v>
      </c>
      <c r="Q7" s="23">
        <v>103</v>
      </c>
      <c r="R7" s="3">
        <v>0</v>
      </c>
      <c r="S7" s="3">
        <v>10</v>
      </c>
      <c r="T7" s="3">
        <v>10</v>
      </c>
    </row>
    <row r="8" spans="1:20" ht="15" customHeight="1">
      <c r="A8" s="23">
        <v>4</v>
      </c>
      <c r="B8" s="3">
        <v>187</v>
      </c>
      <c r="C8" s="3">
        <v>181</v>
      </c>
      <c r="D8" s="3">
        <v>368</v>
      </c>
      <c r="E8" s="23">
        <v>29</v>
      </c>
      <c r="F8" s="3">
        <v>177</v>
      </c>
      <c r="G8" s="3">
        <v>172</v>
      </c>
      <c r="H8" s="3">
        <v>349</v>
      </c>
      <c r="I8" s="23">
        <v>54</v>
      </c>
      <c r="J8" s="3">
        <v>276</v>
      </c>
      <c r="K8" s="3">
        <v>288</v>
      </c>
      <c r="L8" s="3">
        <v>564</v>
      </c>
      <c r="M8" s="23">
        <v>79</v>
      </c>
      <c r="N8" s="3">
        <v>285</v>
      </c>
      <c r="O8" s="3">
        <v>354</v>
      </c>
      <c r="P8" s="3">
        <v>639</v>
      </c>
      <c r="Q8" s="23">
        <v>104</v>
      </c>
      <c r="R8" s="3">
        <v>0</v>
      </c>
      <c r="S8" s="3">
        <v>5</v>
      </c>
      <c r="T8" s="3">
        <v>5</v>
      </c>
    </row>
    <row r="9" spans="1:20" ht="15" customHeight="1">
      <c r="A9" s="23">
        <v>5</v>
      </c>
      <c r="B9" s="3">
        <v>216</v>
      </c>
      <c r="C9" s="3">
        <v>214</v>
      </c>
      <c r="D9" s="3">
        <v>430</v>
      </c>
      <c r="E9" s="23">
        <v>30</v>
      </c>
      <c r="F9" s="3">
        <v>194</v>
      </c>
      <c r="G9" s="3">
        <v>183</v>
      </c>
      <c r="H9" s="3">
        <v>377</v>
      </c>
      <c r="I9" s="23">
        <v>55</v>
      </c>
      <c r="J9" s="3">
        <v>269</v>
      </c>
      <c r="K9" s="3">
        <v>287</v>
      </c>
      <c r="L9" s="3">
        <v>556</v>
      </c>
      <c r="M9" s="23">
        <v>80</v>
      </c>
      <c r="N9" s="3">
        <v>234</v>
      </c>
      <c r="O9" s="3">
        <v>341</v>
      </c>
      <c r="P9" s="3">
        <v>575</v>
      </c>
      <c r="Q9" s="23">
        <v>105</v>
      </c>
      <c r="R9" s="3">
        <v>0</v>
      </c>
      <c r="S9" s="3">
        <v>1</v>
      </c>
      <c r="T9" s="3">
        <v>1</v>
      </c>
    </row>
    <row r="10" spans="1:20" ht="15" customHeight="1">
      <c r="A10" s="23">
        <v>6</v>
      </c>
      <c r="B10" s="3">
        <v>195</v>
      </c>
      <c r="C10" s="3">
        <v>204</v>
      </c>
      <c r="D10" s="3">
        <v>399</v>
      </c>
      <c r="E10" s="23">
        <v>31</v>
      </c>
      <c r="F10" s="3">
        <v>200</v>
      </c>
      <c r="G10" s="3">
        <v>178</v>
      </c>
      <c r="H10" s="3">
        <v>378</v>
      </c>
      <c r="I10" s="23">
        <v>56</v>
      </c>
      <c r="J10" s="3">
        <v>254</v>
      </c>
      <c r="K10" s="3">
        <v>286</v>
      </c>
      <c r="L10" s="3">
        <v>540</v>
      </c>
      <c r="M10" s="23">
        <v>81</v>
      </c>
      <c r="N10" s="3">
        <v>254</v>
      </c>
      <c r="O10" s="3">
        <v>337</v>
      </c>
      <c r="P10" s="3">
        <v>591</v>
      </c>
      <c r="Q10" s="23">
        <v>106</v>
      </c>
      <c r="R10" s="3">
        <v>0</v>
      </c>
      <c r="S10" s="3">
        <v>0</v>
      </c>
      <c r="T10" s="3">
        <v>0</v>
      </c>
    </row>
    <row r="11" spans="1:20" ht="15" customHeight="1">
      <c r="A11" s="23">
        <v>7</v>
      </c>
      <c r="B11" s="3">
        <v>211</v>
      </c>
      <c r="C11" s="3">
        <v>218</v>
      </c>
      <c r="D11" s="3">
        <v>429</v>
      </c>
      <c r="E11" s="23">
        <v>32</v>
      </c>
      <c r="F11" s="3">
        <v>178</v>
      </c>
      <c r="G11" s="3">
        <v>180</v>
      </c>
      <c r="H11" s="3">
        <v>358</v>
      </c>
      <c r="I11" s="23">
        <v>57</v>
      </c>
      <c r="J11" s="3">
        <v>240</v>
      </c>
      <c r="K11" s="3">
        <v>265</v>
      </c>
      <c r="L11" s="3">
        <v>505</v>
      </c>
      <c r="M11" s="23">
        <v>82</v>
      </c>
      <c r="N11" s="3">
        <v>247</v>
      </c>
      <c r="O11" s="3">
        <v>335</v>
      </c>
      <c r="P11" s="3">
        <v>582</v>
      </c>
      <c r="Q11" s="23">
        <v>107</v>
      </c>
      <c r="R11" s="3">
        <v>0</v>
      </c>
      <c r="S11" s="3">
        <v>0</v>
      </c>
      <c r="T11" s="3">
        <v>0</v>
      </c>
    </row>
    <row r="12" spans="1:20" ht="15" customHeight="1">
      <c r="A12" s="23">
        <v>8</v>
      </c>
      <c r="B12" s="3">
        <v>239</v>
      </c>
      <c r="C12" s="3">
        <v>211</v>
      </c>
      <c r="D12" s="3">
        <v>450</v>
      </c>
      <c r="E12" s="23">
        <v>33</v>
      </c>
      <c r="F12" s="3">
        <v>215</v>
      </c>
      <c r="G12" s="3">
        <v>192</v>
      </c>
      <c r="H12" s="3">
        <v>407</v>
      </c>
      <c r="I12" s="23">
        <v>58</v>
      </c>
      <c r="J12" s="3">
        <v>255</v>
      </c>
      <c r="K12" s="3">
        <v>276</v>
      </c>
      <c r="L12" s="3">
        <v>531</v>
      </c>
      <c r="M12" s="23">
        <v>83</v>
      </c>
      <c r="N12" s="3">
        <v>183</v>
      </c>
      <c r="O12" s="3">
        <v>313</v>
      </c>
      <c r="P12" s="3">
        <v>496</v>
      </c>
      <c r="Q12" s="23">
        <v>108</v>
      </c>
      <c r="R12" s="3">
        <v>0</v>
      </c>
      <c r="S12" s="3">
        <v>1</v>
      </c>
      <c r="T12" s="3">
        <v>1</v>
      </c>
    </row>
    <row r="13" spans="1:20" ht="15" customHeight="1">
      <c r="A13" s="23">
        <v>9</v>
      </c>
      <c r="B13" s="3">
        <v>199</v>
      </c>
      <c r="C13" s="3">
        <v>187</v>
      </c>
      <c r="D13" s="3">
        <v>386</v>
      </c>
      <c r="E13" s="23">
        <v>34</v>
      </c>
      <c r="F13" s="3">
        <v>210</v>
      </c>
      <c r="G13" s="3">
        <v>219</v>
      </c>
      <c r="H13" s="3">
        <v>429</v>
      </c>
      <c r="I13" s="23">
        <v>59</v>
      </c>
      <c r="J13" s="3">
        <v>264</v>
      </c>
      <c r="K13" s="3">
        <v>295</v>
      </c>
      <c r="L13" s="3">
        <v>559</v>
      </c>
      <c r="M13" s="23">
        <v>84</v>
      </c>
      <c r="N13" s="3">
        <v>185</v>
      </c>
      <c r="O13" s="3">
        <v>275</v>
      </c>
      <c r="P13" s="3">
        <v>460</v>
      </c>
      <c r="Q13" s="23">
        <v>109</v>
      </c>
      <c r="R13" s="3">
        <v>0</v>
      </c>
      <c r="S13" s="3">
        <v>0</v>
      </c>
      <c r="T13" s="3">
        <v>0</v>
      </c>
    </row>
    <row r="14" spans="1:20" ht="15" customHeight="1">
      <c r="A14" s="23">
        <v>10</v>
      </c>
      <c r="B14" s="3">
        <v>228</v>
      </c>
      <c r="C14" s="3">
        <v>248</v>
      </c>
      <c r="D14" s="3">
        <v>476</v>
      </c>
      <c r="E14" s="23">
        <v>35</v>
      </c>
      <c r="F14" s="3">
        <v>228</v>
      </c>
      <c r="G14" s="3">
        <v>245</v>
      </c>
      <c r="H14" s="3">
        <v>473</v>
      </c>
      <c r="I14" s="23">
        <v>60</v>
      </c>
      <c r="J14" s="3">
        <v>264</v>
      </c>
      <c r="K14" s="3">
        <v>296</v>
      </c>
      <c r="L14" s="3">
        <v>560</v>
      </c>
      <c r="M14" s="23">
        <v>85</v>
      </c>
      <c r="N14" s="3">
        <v>187</v>
      </c>
      <c r="O14" s="3">
        <v>305</v>
      </c>
      <c r="P14" s="3">
        <v>492</v>
      </c>
      <c r="Q14" s="23">
        <v>110</v>
      </c>
      <c r="R14" s="3">
        <v>0</v>
      </c>
      <c r="S14" s="3">
        <v>0</v>
      </c>
      <c r="T14" s="3">
        <v>0</v>
      </c>
    </row>
    <row r="15" spans="1:20" ht="15" customHeight="1">
      <c r="A15" s="23">
        <v>11</v>
      </c>
      <c r="B15" s="3">
        <v>230</v>
      </c>
      <c r="C15" s="3">
        <v>242</v>
      </c>
      <c r="D15" s="3">
        <v>472</v>
      </c>
      <c r="E15" s="23">
        <v>36</v>
      </c>
      <c r="F15" s="3">
        <v>242</v>
      </c>
      <c r="G15" s="3">
        <v>231</v>
      </c>
      <c r="H15" s="3">
        <v>473</v>
      </c>
      <c r="I15" s="23">
        <v>61</v>
      </c>
      <c r="J15" s="3">
        <v>281</v>
      </c>
      <c r="K15" s="3">
        <v>287</v>
      </c>
      <c r="L15" s="3">
        <v>568</v>
      </c>
      <c r="M15" s="23">
        <v>86</v>
      </c>
      <c r="N15" s="3">
        <v>175</v>
      </c>
      <c r="O15" s="3">
        <v>269</v>
      </c>
      <c r="P15" s="3">
        <v>444</v>
      </c>
      <c r="Q15" s="23">
        <v>111</v>
      </c>
      <c r="R15" s="3">
        <v>0</v>
      </c>
      <c r="S15" s="3">
        <v>0</v>
      </c>
      <c r="T15" s="3">
        <v>0</v>
      </c>
    </row>
    <row r="16" spans="1:20" ht="15" customHeight="1">
      <c r="A16" s="23">
        <v>12</v>
      </c>
      <c r="B16" s="3">
        <v>230</v>
      </c>
      <c r="C16" s="3">
        <v>217</v>
      </c>
      <c r="D16" s="3">
        <v>447</v>
      </c>
      <c r="E16" s="23">
        <v>37</v>
      </c>
      <c r="F16" s="3">
        <v>263</v>
      </c>
      <c r="G16" s="3">
        <v>244</v>
      </c>
      <c r="H16" s="3">
        <v>507</v>
      </c>
      <c r="I16" s="23">
        <v>62</v>
      </c>
      <c r="J16" s="3">
        <v>257</v>
      </c>
      <c r="K16" s="3">
        <v>335</v>
      </c>
      <c r="L16" s="3">
        <v>592</v>
      </c>
      <c r="M16" s="23">
        <v>87</v>
      </c>
      <c r="N16" s="3">
        <v>146</v>
      </c>
      <c r="O16" s="3">
        <v>282</v>
      </c>
      <c r="P16" s="3">
        <v>428</v>
      </c>
      <c r="Q16" s="23">
        <v>112</v>
      </c>
      <c r="R16" s="3">
        <v>0</v>
      </c>
      <c r="S16" s="3">
        <v>0</v>
      </c>
      <c r="T16" s="3">
        <v>0</v>
      </c>
    </row>
    <row r="17" spans="1:20" ht="15" customHeight="1">
      <c r="A17" s="23">
        <v>13</v>
      </c>
      <c r="B17" s="3">
        <v>243</v>
      </c>
      <c r="C17" s="3">
        <v>223</v>
      </c>
      <c r="D17" s="3">
        <v>466</v>
      </c>
      <c r="E17" s="23">
        <v>38</v>
      </c>
      <c r="F17" s="3">
        <v>282</v>
      </c>
      <c r="G17" s="3">
        <v>279</v>
      </c>
      <c r="H17" s="3">
        <v>561</v>
      </c>
      <c r="I17" s="23">
        <v>63</v>
      </c>
      <c r="J17" s="3">
        <v>308</v>
      </c>
      <c r="K17" s="3">
        <v>332</v>
      </c>
      <c r="L17" s="3">
        <v>640</v>
      </c>
      <c r="M17" s="23">
        <v>88</v>
      </c>
      <c r="N17" s="3">
        <v>104</v>
      </c>
      <c r="O17" s="3">
        <v>213</v>
      </c>
      <c r="P17" s="3">
        <v>317</v>
      </c>
      <c r="Q17" s="23">
        <v>113</v>
      </c>
      <c r="R17" s="3">
        <v>0</v>
      </c>
      <c r="S17" s="3">
        <v>0</v>
      </c>
      <c r="T17" s="3">
        <v>0</v>
      </c>
    </row>
    <row r="18" spans="1:20" ht="15" customHeight="1">
      <c r="A18" s="23">
        <v>14</v>
      </c>
      <c r="B18" s="3">
        <v>245</v>
      </c>
      <c r="C18" s="3">
        <v>217</v>
      </c>
      <c r="D18" s="3">
        <v>462</v>
      </c>
      <c r="E18" s="23">
        <v>39</v>
      </c>
      <c r="F18" s="3">
        <v>287</v>
      </c>
      <c r="G18" s="3">
        <v>284</v>
      </c>
      <c r="H18" s="3">
        <v>571</v>
      </c>
      <c r="I18" s="23">
        <v>64</v>
      </c>
      <c r="J18" s="3">
        <v>327</v>
      </c>
      <c r="K18" s="3">
        <v>378</v>
      </c>
      <c r="L18" s="3">
        <v>705</v>
      </c>
      <c r="M18" s="23">
        <v>89</v>
      </c>
      <c r="N18" s="3">
        <v>93</v>
      </c>
      <c r="O18" s="3">
        <v>219</v>
      </c>
      <c r="P18" s="3">
        <v>312</v>
      </c>
      <c r="Q18" s="23">
        <v>114</v>
      </c>
      <c r="R18" s="3">
        <v>0</v>
      </c>
      <c r="S18" s="3">
        <v>0</v>
      </c>
      <c r="T18" s="3">
        <v>0</v>
      </c>
    </row>
    <row r="19" spans="1:24" ht="15" customHeight="1">
      <c r="A19" s="23">
        <v>15</v>
      </c>
      <c r="B19" s="3">
        <v>277</v>
      </c>
      <c r="C19" s="3">
        <v>207</v>
      </c>
      <c r="D19" s="3">
        <v>484</v>
      </c>
      <c r="E19" s="23">
        <v>40</v>
      </c>
      <c r="F19" s="3">
        <v>289</v>
      </c>
      <c r="G19" s="3">
        <v>300</v>
      </c>
      <c r="H19" s="3">
        <v>589</v>
      </c>
      <c r="I19" s="23">
        <v>65</v>
      </c>
      <c r="J19" s="3">
        <v>289</v>
      </c>
      <c r="K19" s="3">
        <v>360</v>
      </c>
      <c r="L19" s="3">
        <v>649</v>
      </c>
      <c r="M19" s="23">
        <v>90</v>
      </c>
      <c r="N19" s="3">
        <v>72</v>
      </c>
      <c r="O19" s="3">
        <v>206</v>
      </c>
      <c r="P19" s="3">
        <v>278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23">
        <v>16</v>
      </c>
      <c r="B20" s="3">
        <v>244</v>
      </c>
      <c r="C20" s="3">
        <v>219</v>
      </c>
      <c r="D20" s="3">
        <v>463</v>
      </c>
      <c r="E20" s="23">
        <v>41</v>
      </c>
      <c r="F20" s="3">
        <v>310</v>
      </c>
      <c r="G20" s="3">
        <v>277</v>
      </c>
      <c r="H20" s="3">
        <v>587</v>
      </c>
      <c r="I20" s="23">
        <v>66</v>
      </c>
      <c r="J20" s="3">
        <v>326</v>
      </c>
      <c r="K20" s="3">
        <v>352</v>
      </c>
      <c r="L20" s="3">
        <v>678</v>
      </c>
      <c r="M20" s="23">
        <v>91</v>
      </c>
      <c r="N20" s="3">
        <v>70</v>
      </c>
      <c r="O20" s="3">
        <v>186</v>
      </c>
      <c r="P20" s="3">
        <v>256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23">
        <v>17</v>
      </c>
      <c r="B21" s="3">
        <v>241</v>
      </c>
      <c r="C21" s="3">
        <v>230</v>
      </c>
      <c r="D21" s="3">
        <v>471</v>
      </c>
      <c r="E21" s="23">
        <v>42</v>
      </c>
      <c r="F21" s="3">
        <v>288</v>
      </c>
      <c r="G21" s="3">
        <v>287</v>
      </c>
      <c r="H21" s="3">
        <v>575</v>
      </c>
      <c r="I21" s="23">
        <v>67</v>
      </c>
      <c r="J21" s="3">
        <v>380</v>
      </c>
      <c r="K21" s="3">
        <v>398</v>
      </c>
      <c r="L21" s="3">
        <v>778</v>
      </c>
      <c r="M21" s="23">
        <v>92</v>
      </c>
      <c r="N21" s="3">
        <v>53</v>
      </c>
      <c r="O21" s="3">
        <v>147</v>
      </c>
      <c r="P21" s="3">
        <v>200</v>
      </c>
      <c r="Q21" s="23">
        <v>117</v>
      </c>
      <c r="R21" s="3">
        <v>0</v>
      </c>
      <c r="S21" s="3">
        <v>0</v>
      </c>
      <c r="T21" s="3">
        <v>0</v>
      </c>
    </row>
    <row r="22" spans="1:20" ht="15" customHeight="1">
      <c r="A22" s="23">
        <v>18</v>
      </c>
      <c r="B22" s="3">
        <v>220</v>
      </c>
      <c r="C22" s="3">
        <v>204</v>
      </c>
      <c r="D22" s="3">
        <v>424</v>
      </c>
      <c r="E22" s="23">
        <v>43</v>
      </c>
      <c r="F22" s="3">
        <v>329</v>
      </c>
      <c r="G22" s="3">
        <v>302</v>
      </c>
      <c r="H22" s="3">
        <v>631</v>
      </c>
      <c r="I22" s="23">
        <v>68</v>
      </c>
      <c r="J22" s="3">
        <v>345</v>
      </c>
      <c r="K22" s="3">
        <v>393</v>
      </c>
      <c r="L22" s="3">
        <v>738</v>
      </c>
      <c r="M22" s="23">
        <v>93</v>
      </c>
      <c r="N22" s="3">
        <v>38</v>
      </c>
      <c r="O22" s="3">
        <v>127</v>
      </c>
      <c r="P22" s="3">
        <v>165</v>
      </c>
      <c r="Q22" s="23">
        <v>118</v>
      </c>
      <c r="R22" s="3">
        <v>0</v>
      </c>
      <c r="S22" s="3">
        <v>0</v>
      </c>
      <c r="T22" s="3">
        <v>0</v>
      </c>
    </row>
    <row r="23" spans="1:20" ht="15" customHeight="1">
      <c r="A23" s="23">
        <v>19</v>
      </c>
      <c r="B23" s="3">
        <v>211</v>
      </c>
      <c r="C23" s="3">
        <v>207</v>
      </c>
      <c r="D23" s="3">
        <v>418</v>
      </c>
      <c r="E23" s="23">
        <v>44</v>
      </c>
      <c r="F23" s="3">
        <v>350</v>
      </c>
      <c r="G23" s="3">
        <v>324</v>
      </c>
      <c r="H23" s="3">
        <v>674</v>
      </c>
      <c r="I23" s="23">
        <v>69</v>
      </c>
      <c r="J23" s="3">
        <v>371</v>
      </c>
      <c r="K23" s="3">
        <v>444</v>
      </c>
      <c r="L23" s="3">
        <v>815</v>
      </c>
      <c r="M23" s="23">
        <v>94</v>
      </c>
      <c r="N23" s="3">
        <v>32</v>
      </c>
      <c r="O23" s="3">
        <v>121</v>
      </c>
      <c r="P23" s="3">
        <v>153</v>
      </c>
      <c r="Q23" s="24">
        <v>119</v>
      </c>
      <c r="R23" s="3">
        <v>0</v>
      </c>
      <c r="S23" s="3">
        <v>0</v>
      </c>
      <c r="T23" s="3">
        <v>0</v>
      </c>
    </row>
    <row r="24" spans="1:20" ht="15" customHeight="1">
      <c r="A24" s="23">
        <v>20</v>
      </c>
      <c r="B24" s="3">
        <v>208</v>
      </c>
      <c r="C24" s="3">
        <v>204</v>
      </c>
      <c r="D24" s="3">
        <v>412</v>
      </c>
      <c r="E24" s="23">
        <v>45</v>
      </c>
      <c r="F24" s="3">
        <v>342</v>
      </c>
      <c r="G24" s="3">
        <v>334</v>
      </c>
      <c r="H24" s="3">
        <v>676</v>
      </c>
      <c r="I24" s="23">
        <v>70</v>
      </c>
      <c r="J24" s="3">
        <v>438</v>
      </c>
      <c r="K24" s="3">
        <v>478</v>
      </c>
      <c r="L24" s="3">
        <v>916</v>
      </c>
      <c r="M24" s="23">
        <v>95</v>
      </c>
      <c r="N24" s="3">
        <v>20</v>
      </c>
      <c r="O24" s="3">
        <v>95</v>
      </c>
      <c r="P24" s="3">
        <v>115</v>
      </c>
      <c r="Q24" s="24">
        <v>120</v>
      </c>
      <c r="R24" s="3">
        <v>0</v>
      </c>
      <c r="S24" s="3">
        <v>0</v>
      </c>
      <c r="T24" s="3">
        <v>0</v>
      </c>
    </row>
    <row r="25" spans="1:16" ht="15" customHeight="1">
      <c r="A25" s="23">
        <v>21</v>
      </c>
      <c r="B25" s="3">
        <v>188</v>
      </c>
      <c r="C25" s="3">
        <v>186</v>
      </c>
      <c r="D25" s="3">
        <v>374</v>
      </c>
      <c r="E25" s="23">
        <v>46</v>
      </c>
      <c r="F25" s="3">
        <v>325</v>
      </c>
      <c r="G25" s="3">
        <v>337</v>
      </c>
      <c r="H25" s="3">
        <v>662</v>
      </c>
      <c r="I25" s="23">
        <v>71</v>
      </c>
      <c r="J25" s="3">
        <v>458</v>
      </c>
      <c r="K25" s="3">
        <v>491</v>
      </c>
      <c r="L25" s="3">
        <v>949</v>
      </c>
      <c r="M25" s="23">
        <v>96</v>
      </c>
      <c r="N25" s="3">
        <v>10</v>
      </c>
      <c r="O25" s="3">
        <v>82</v>
      </c>
      <c r="P25" s="3">
        <v>92</v>
      </c>
    </row>
    <row r="26" spans="1:16" ht="15" customHeight="1">
      <c r="A26" s="23">
        <v>22</v>
      </c>
      <c r="B26" s="3">
        <v>183</v>
      </c>
      <c r="C26" s="3">
        <v>177</v>
      </c>
      <c r="D26" s="3">
        <v>360</v>
      </c>
      <c r="E26" s="23">
        <v>47</v>
      </c>
      <c r="F26" s="3">
        <v>343</v>
      </c>
      <c r="G26" s="3">
        <v>303</v>
      </c>
      <c r="H26" s="3">
        <v>646</v>
      </c>
      <c r="I26" s="23">
        <v>72</v>
      </c>
      <c r="J26" s="3">
        <v>452</v>
      </c>
      <c r="K26" s="3">
        <v>527</v>
      </c>
      <c r="L26" s="3">
        <v>979</v>
      </c>
      <c r="M26" s="23">
        <v>97</v>
      </c>
      <c r="N26" s="3">
        <v>7</v>
      </c>
      <c r="O26" s="3">
        <v>63</v>
      </c>
      <c r="P26" s="3">
        <v>70</v>
      </c>
    </row>
    <row r="27" spans="1:16" ht="15" customHeight="1">
      <c r="A27" s="23">
        <v>23</v>
      </c>
      <c r="B27" s="3">
        <v>188</v>
      </c>
      <c r="C27" s="3">
        <v>193</v>
      </c>
      <c r="D27" s="3">
        <v>381</v>
      </c>
      <c r="E27" s="23">
        <v>48</v>
      </c>
      <c r="F27" s="3">
        <v>310</v>
      </c>
      <c r="G27" s="3">
        <v>379</v>
      </c>
      <c r="H27" s="3">
        <v>689</v>
      </c>
      <c r="I27" s="23">
        <v>73</v>
      </c>
      <c r="J27" s="3">
        <v>500</v>
      </c>
      <c r="K27" s="3">
        <v>534</v>
      </c>
      <c r="L27" s="3">
        <v>1034</v>
      </c>
      <c r="M27" s="23">
        <v>98</v>
      </c>
      <c r="N27" s="3">
        <v>8</v>
      </c>
      <c r="O27" s="3">
        <v>45</v>
      </c>
      <c r="P27" s="3">
        <v>53</v>
      </c>
    </row>
    <row r="28" spans="1:16" ht="15" customHeight="1">
      <c r="A28" s="23">
        <v>24</v>
      </c>
      <c r="B28" s="3">
        <v>192</v>
      </c>
      <c r="C28" s="3">
        <v>152</v>
      </c>
      <c r="D28" s="3">
        <v>344</v>
      </c>
      <c r="E28" s="23">
        <v>49</v>
      </c>
      <c r="F28" s="3">
        <v>313</v>
      </c>
      <c r="G28" s="3">
        <v>324</v>
      </c>
      <c r="H28" s="3">
        <v>637</v>
      </c>
      <c r="I28" s="23">
        <v>74</v>
      </c>
      <c r="J28" s="3">
        <v>464</v>
      </c>
      <c r="K28" s="3">
        <v>554</v>
      </c>
      <c r="L28" s="3">
        <v>1018</v>
      </c>
      <c r="M28" s="23">
        <v>99</v>
      </c>
      <c r="N28" s="3">
        <v>9</v>
      </c>
      <c r="O28" s="3">
        <v>28</v>
      </c>
      <c r="P28" s="3">
        <v>37</v>
      </c>
    </row>
    <row r="31" spans="14:18" ht="13.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4:18" ht="13.5">
      <c r="N32" s="21" t="s">
        <v>143</v>
      </c>
      <c r="O32" s="15">
        <f>'人口・世帯数の推移'!B5</f>
        <v>23996</v>
      </c>
      <c r="P32" s="15">
        <f>SUM(B4:B28,F4:F28,J4:J28,N4:N28,R4:R24)</f>
        <v>23650</v>
      </c>
      <c r="Q32" s="15">
        <f>SUM(C4:C28,G4:G28,K4:K28,O4:O28,S4:S24)</f>
        <v>26267</v>
      </c>
      <c r="R32" s="15">
        <f>SUM(D4:D28,H4:H28,L4:L28,P4:P28,T4:T24)</f>
        <v>49917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令和5年5月31日現在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63" t="s">
        <v>133</v>
      </c>
      <c r="C4" s="166" t="s">
        <v>200</v>
      </c>
      <c r="D4" s="68"/>
      <c r="E4" s="163" t="s">
        <v>0</v>
      </c>
      <c r="F4" s="129" t="s">
        <v>200</v>
      </c>
      <c r="G4" s="129" t="s">
        <v>1</v>
      </c>
      <c r="H4" s="164" t="s">
        <v>200</v>
      </c>
      <c r="I4" s="165" t="s">
        <v>2</v>
      </c>
      <c r="J4" s="166" t="s">
        <v>200</v>
      </c>
      <c r="L4" s="162" t="s">
        <v>353</v>
      </c>
      <c r="M4" s="129" t="s">
        <v>200</v>
      </c>
      <c r="N4" s="129" t="s">
        <v>354</v>
      </c>
      <c r="O4" s="129" t="s">
        <v>200</v>
      </c>
      <c r="P4" s="130" t="s">
        <v>355</v>
      </c>
      <c r="Q4" s="129" t="s">
        <v>352</v>
      </c>
      <c r="R4" s="129" t="s">
        <v>200</v>
      </c>
      <c r="S4" s="129" t="s">
        <v>351</v>
      </c>
      <c r="T4" s="129" t="s">
        <v>200</v>
      </c>
      <c r="U4" s="161" t="s">
        <v>356</v>
      </c>
    </row>
    <row r="5" spans="1:21" ht="14.25" thickBot="1">
      <c r="A5" s="178" t="s">
        <v>397</v>
      </c>
      <c r="B5" s="79">
        <v>23996</v>
      </c>
      <c r="C5" s="67">
        <v>-6</v>
      </c>
      <c r="D5" s="80"/>
      <c r="E5" s="81">
        <v>23650</v>
      </c>
      <c r="F5" s="59">
        <v>-49</v>
      </c>
      <c r="G5" s="82">
        <v>26267</v>
      </c>
      <c r="H5" s="63">
        <v>-24</v>
      </c>
      <c r="I5" s="82">
        <v>49917</v>
      </c>
      <c r="J5" s="67">
        <v>-73</v>
      </c>
      <c r="L5" s="174">
        <v>22</v>
      </c>
      <c r="M5" s="158">
        <v>4</v>
      </c>
      <c r="N5" s="175">
        <v>84</v>
      </c>
      <c r="O5" s="59">
        <v>29</v>
      </c>
      <c r="P5" s="139">
        <v>-62</v>
      </c>
      <c r="Q5" s="176">
        <v>110</v>
      </c>
      <c r="R5" s="63">
        <v>-29</v>
      </c>
      <c r="S5" s="177">
        <v>121</v>
      </c>
      <c r="T5" s="140">
        <v>-43</v>
      </c>
      <c r="U5" s="150">
        <v>-11</v>
      </c>
    </row>
    <row r="6" spans="1:21" ht="14.25" thickBot="1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>
      <c r="A7" s="50"/>
      <c r="B7" s="51" t="s">
        <v>133</v>
      </c>
      <c r="C7" s="52" t="s">
        <v>200</v>
      </c>
      <c r="D7" s="68"/>
      <c r="E7" s="170" t="s">
        <v>0</v>
      </c>
      <c r="F7" s="169" t="s">
        <v>200</v>
      </c>
      <c r="G7" s="169" t="s">
        <v>1</v>
      </c>
      <c r="H7" s="171" t="s">
        <v>200</v>
      </c>
      <c r="I7" s="169" t="s">
        <v>2</v>
      </c>
      <c r="J7" s="172" t="s">
        <v>200</v>
      </c>
      <c r="L7" s="170" t="s">
        <v>353</v>
      </c>
      <c r="M7" s="169" t="s">
        <v>200</v>
      </c>
      <c r="N7" s="169" t="s">
        <v>354</v>
      </c>
      <c r="O7" s="169" t="s">
        <v>200</v>
      </c>
      <c r="P7" s="168" t="s">
        <v>355</v>
      </c>
      <c r="Q7" s="169" t="s">
        <v>352</v>
      </c>
      <c r="R7" s="169" t="s">
        <v>200</v>
      </c>
      <c r="S7" s="169" t="s">
        <v>351</v>
      </c>
      <c r="T7" s="169" t="s">
        <v>200</v>
      </c>
      <c r="U7" s="167" t="s">
        <v>356</v>
      </c>
    </row>
    <row r="8" spans="1:21" ht="13.5">
      <c r="A8" s="38" t="s">
        <v>201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357</v>
      </c>
      <c r="M8" s="47" t="s">
        <v>357</v>
      </c>
      <c r="N8" s="56" t="s">
        <v>357</v>
      </c>
      <c r="O8" s="173" t="s">
        <v>357</v>
      </c>
      <c r="P8" s="141" t="s">
        <v>357</v>
      </c>
      <c r="Q8" s="60" t="s">
        <v>357</v>
      </c>
      <c r="R8" s="60" t="s">
        <v>357</v>
      </c>
      <c r="S8" s="48" t="s">
        <v>357</v>
      </c>
      <c r="T8" s="134" t="s">
        <v>357</v>
      </c>
      <c r="U8" s="152" t="s">
        <v>357</v>
      </c>
    </row>
    <row r="9" spans="1:21" ht="13.5">
      <c r="A9" s="41" t="s">
        <v>202</v>
      </c>
      <c r="B9" s="42">
        <v>23818</v>
      </c>
      <c r="C9" s="65">
        <f aca="true" t="shared" si="0" ref="C9:C55">SUM(B9-B8)</f>
        <v>4</v>
      </c>
      <c r="D9" s="70"/>
      <c r="E9" s="54">
        <v>26364</v>
      </c>
      <c r="F9" s="57">
        <f aca="true" t="shared" si="1" ref="F9:F55">SUM(E9-E8)</f>
        <v>-26</v>
      </c>
      <c r="G9" s="43">
        <v>29797</v>
      </c>
      <c r="H9" s="61">
        <f aca="true" t="shared" si="2" ref="H9:H55">SUM(G9-G8)</f>
        <v>-1</v>
      </c>
      <c r="I9" s="43">
        <v>56161</v>
      </c>
      <c r="J9" s="65">
        <f aca="true" t="shared" si="3" ref="J9:J55">SUM(I9-I8)</f>
        <v>-27</v>
      </c>
      <c r="L9" s="54" t="s">
        <v>357</v>
      </c>
      <c r="M9" s="42" t="s">
        <v>357</v>
      </c>
      <c r="N9" s="57" t="s">
        <v>357</v>
      </c>
      <c r="O9" s="57" t="s">
        <v>357</v>
      </c>
      <c r="P9" s="137" t="s">
        <v>357</v>
      </c>
      <c r="Q9" s="61" t="s">
        <v>357</v>
      </c>
      <c r="R9" s="61" t="s">
        <v>357</v>
      </c>
      <c r="S9" s="43" t="s">
        <v>357</v>
      </c>
      <c r="T9" s="131" t="s">
        <v>357</v>
      </c>
      <c r="U9" s="153" t="s">
        <v>357</v>
      </c>
    </row>
    <row r="10" spans="1:21" ht="13.5">
      <c r="A10" s="41" t="s">
        <v>203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357</v>
      </c>
      <c r="M10" s="42" t="s">
        <v>357</v>
      </c>
      <c r="N10" s="57" t="s">
        <v>357</v>
      </c>
      <c r="O10" s="57" t="s">
        <v>357</v>
      </c>
      <c r="P10" s="137" t="s">
        <v>357</v>
      </c>
      <c r="Q10" s="61" t="s">
        <v>357</v>
      </c>
      <c r="R10" s="61" t="s">
        <v>357</v>
      </c>
      <c r="S10" s="43" t="s">
        <v>357</v>
      </c>
      <c r="T10" s="131" t="s">
        <v>357</v>
      </c>
      <c r="U10" s="153" t="s">
        <v>357</v>
      </c>
    </row>
    <row r="11" spans="1:21" ht="13.5">
      <c r="A11" s="41" t="s">
        <v>204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357</v>
      </c>
      <c r="M11" s="42" t="s">
        <v>357</v>
      </c>
      <c r="N11" s="57" t="s">
        <v>357</v>
      </c>
      <c r="O11" s="57" t="s">
        <v>357</v>
      </c>
      <c r="P11" s="137" t="s">
        <v>357</v>
      </c>
      <c r="Q11" s="61" t="s">
        <v>357</v>
      </c>
      <c r="R11" s="61" t="s">
        <v>357</v>
      </c>
      <c r="S11" s="43" t="s">
        <v>357</v>
      </c>
      <c r="T11" s="131" t="s">
        <v>357</v>
      </c>
      <c r="U11" s="153" t="s">
        <v>357</v>
      </c>
    </row>
    <row r="12" spans="1:21" ht="13.5">
      <c r="A12" s="41" t="s">
        <v>205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357</v>
      </c>
      <c r="M12" s="42" t="s">
        <v>357</v>
      </c>
      <c r="N12" s="57" t="s">
        <v>357</v>
      </c>
      <c r="O12" s="57" t="s">
        <v>357</v>
      </c>
      <c r="P12" s="137" t="s">
        <v>357</v>
      </c>
      <c r="Q12" s="61" t="s">
        <v>357</v>
      </c>
      <c r="R12" s="61" t="s">
        <v>357</v>
      </c>
      <c r="S12" s="43" t="s">
        <v>357</v>
      </c>
      <c r="T12" s="131" t="s">
        <v>357</v>
      </c>
      <c r="U12" s="153" t="s">
        <v>357</v>
      </c>
    </row>
    <row r="13" spans="1:21" ht="13.5">
      <c r="A13" s="41" t="s">
        <v>206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357</v>
      </c>
      <c r="M13" s="42" t="s">
        <v>357</v>
      </c>
      <c r="N13" s="57" t="s">
        <v>357</v>
      </c>
      <c r="O13" s="57" t="s">
        <v>357</v>
      </c>
      <c r="P13" s="137" t="s">
        <v>357</v>
      </c>
      <c r="Q13" s="61" t="s">
        <v>357</v>
      </c>
      <c r="R13" s="61" t="s">
        <v>357</v>
      </c>
      <c r="S13" s="43" t="s">
        <v>357</v>
      </c>
      <c r="T13" s="131" t="s">
        <v>357</v>
      </c>
      <c r="U13" s="153" t="s">
        <v>357</v>
      </c>
    </row>
    <row r="14" spans="1:21" ht="13.5">
      <c r="A14" s="41" t="s">
        <v>207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357</v>
      </c>
      <c r="M14" s="42" t="s">
        <v>357</v>
      </c>
      <c r="N14" s="57" t="s">
        <v>357</v>
      </c>
      <c r="O14" s="57" t="s">
        <v>357</v>
      </c>
      <c r="P14" s="137" t="s">
        <v>357</v>
      </c>
      <c r="Q14" s="61" t="s">
        <v>357</v>
      </c>
      <c r="R14" s="61" t="s">
        <v>357</v>
      </c>
      <c r="S14" s="43" t="s">
        <v>357</v>
      </c>
      <c r="T14" s="131" t="s">
        <v>357</v>
      </c>
      <c r="U14" s="153" t="s">
        <v>357</v>
      </c>
    </row>
    <row r="15" spans="1:21" ht="13.5">
      <c r="A15" s="41" t="s">
        <v>208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357</v>
      </c>
      <c r="M15" s="42" t="s">
        <v>357</v>
      </c>
      <c r="N15" s="57" t="s">
        <v>357</v>
      </c>
      <c r="O15" s="57" t="s">
        <v>357</v>
      </c>
      <c r="P15" s="137" t="s">
        <v>357</v>
      </c>
      <c r="Q15" s="61" t="s">
        <v>357</v>
      </c>
      <c r="R15" s="61" t="s">
        <v>357</v>
      </c>
      <c r="S15" s="43" t="s">
        <v>357</v>
      </c>
      <c r="T15" s="131" t="s">
        <v>357</v>
      </c>
      <c r="U15" s="153" t="s">
        <v>357</v>
      </c>
    </row>
    <row r="16" spans="1:21" ht="13.5">
      <c r="A16" s="41" t="s">
        <v>209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357</v>
      </c>
      <c r="M16" s="42" t="s">
        <v>357</v>
      </c>
      <c r="N16" s="57" t="s">
        <v>357</v>
      </c>
      <c r="O16" s="57" t="s">
        <v>357</v>
      </c>
      <c r="P16" s="137" t="s">
        <v>357</v>
      </c>
      <c r="Q16" s="61" t="s">
        <v>357</v>
      </c>
      <c r="R16" s="61" t="s">
        <v>357</v>
      </c>
      <c r="S16" s="43" t="s">
        <v>357</v>
      </c>
      <c r="T16" s="131" t="s">
        <v>357</v>
      </c>
      <c r="U16" s="153" t="s">
        <v>357</v>
      </c>
    </row>
    <row r="17" spans="1:21" ht="13.5">
      <c r="A17" s="41" t="s">
        <v>210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357</v>
      </c>
      <c r="M17" s="35" t="s">
        <v>357</v>
      </c>
      <c r="N17" s="57" t="s">
        <v>357</v>
      </c>
      <c r="O17" s="57" t="s">
        <v>357</v>
      </c>
      <c r="P17" s="137" t="s">
        <v>357</v>
      </c>
      <c r="Q17" s="61" t="s">
        <v>357</v>
      </c>
      <c r="R17" s="61" t="s">
        <v>357</v>
      </c>
      <c r="S17" s="36" t="s">
        <v>357</v>
      </c>
      <c r="T17" s="132" t="s">
        <v>357</v>
      </c>
      <c r="U17" s="153" t="s">
        <v>357</v>
      </c>
    </row>
    <row r="18" spans="1:21" ht="13.5">
      <c r="A18" s="41" t="s">
        <v>211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357</v>
      </c>
      <c r="M18" s="35" t="s">
        <v>357</v>
      </c>
      <c r="N18" s="57" t="s">
        <v>357</v>
      </c>
      <c r="O18" s="57" t="s">
        <v>357</v>
      </c>
      <c r="P18" s="137" t="s">
        <v>357</v>
      </c>
      <c r="Q18" s="61" t="s">
        <v>357</v>
      </c>
      <c r="R18" s="61" t="s">
        <v>357</v>
      </c>
      <c r="S18" s="36" t="s">
        <v>357</v>
      </c>
      <c r="T18" s="132" t="s">
        <v>357</v>
      </c>
      <c r="U18" s="153" t="s">
        <v>357</v>
      </c>
    </row>
    <row r="19" spans="1:21" ht="14.25" thickBot="1">
      <c r="A19" s="44" t="s">
        <v>212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357</v>
      </c>
      <c r="M19" s="49" t="s">
        <v>357</v>
      </c>
      <c r="N19" s="59" t="s">
        <v>357</v>
      </c>
      <c r="O19" s="59" t="s">
        <v>357</v>
      </c>
      <c r="P19" s="139" t="s">
        <v>357</v>
      </c>
      <c r="Q19" s="63" t="s">
        <v>357</v>
      </c>
      <c r="R19" s="63" t="s">
        <v>357</v>
      </c>
      <c r="S19" s="46" t="s">
        <v>357</v>
      </c>
      <c r="T19" s="133" t="s">
        <v>357</v>
      </c>
      <c r="U19" s="150" t="s">
        <v>357</v>
      </c>
    </row>
    <row r="20" spans="1:21" ht="13.5">
      <c r="A20" s="38" t="s">
        <v>199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357</v>
      </c>
      <c r="M20" s="47" t="s">
        <v>357</v>
      </c>
      <c r="N20" s="56" t="s">
        <v>357</v>
      </c>
      <c r="O20" s="56" t="s">
        <v>357</v>
      </c>
      <c r="P20" s="141" t="s">
        <v>357</v>
      </c>
      <c r="Q20" s="60" t="s">
        <v>357</v>
      </c>
      <c r="R20" s="60" t="s">
        <v>357</v>
      </c>
      <c r="S20" s="48" t="s">
        <v>357</v>
      </c>
      <c r="T20" s="134" t="s">
        <v>357</v>
      </c>
      <c r="U20" s="152" t="s">
        <v>357</v>
      </c>
    </row>
    <row r="21" spans="1:21" ht="13.5">
      <c r="A21" s="41" t="s">
        <v>213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357</v>
      </c>
      <c r="M21" s="47" t="s">
        <v>357</v>
      </c>
      <c r="N21" s="56" t="s">
        <v>357</v>
      </c>
      <c r="O21" s="56" t="s">
        <v>357</v>
      </c>
      <c r="P21" s="137" t="s">
        <v>357</v>
      </c>
      <c r="Q21" s="60" t="s">
        <v>357</v>
      </c>
      <c r="R21" s="60" t="s">
        <v>357</v>
      </c>
      <c r="S21" s="43" t="s">
        <v>357</v>
      </c>
      <c r="T21" s="134" t="s">
        <v>357</v>
      </c>
      <c r="U21" s="152" t="s">
        <v>357</v>
      </c>
    </row>
    <row r="22" spans="1:21" ht="13.5">
      <c r="A22" s="41" t="s">
        <v>214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357</v>
      </c>
      <c r="M22" s="47" t="s">
        <v>357</v>
      </c>
      <c r="N22" s="56" t="s">
        <v>357</v>
      </c>
      <c r="O22" s="56" t="s">
        <v>357</v>
      </c>
      <c r="P22" s="137" t="s">
        <v>357</v>
      </c>
      <c r="Q22" s="60" t="s">
        <v>357</v>
      </c>
      <c r="R22" s="60" t="s">
        <v>357</v>
      </c>
      <c r="S22" s="43" t="s">
        <v>357</v>
      </c>
      <c r="T22" s="134" t="s">
        <v>357</v>
      </c>
      <c r="U22" s="152" t="s">
        <v>357</v>
      </c>
    </row>
    <row r="23" spans="1:21" ht="13.5">
      <c r="A23" s="41" t="s">
        <v>215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358</v>
      </c>
      <c r="N23" s="56">
        <v>52</v>
      </c>
      <c r="O23" s="56" t="s">
        <v>357</v>
      </c>
      <c r="P23" s="137">
        <f aca="true" t="shared" si="4" ref="P23:P54">L23-N23</f>
        <v>-18</v>
      </c>
      <c r="Q23" s="60">
        <v>281</v>
      </c>
      <c r="R23" s="60" t="s">
        <v>360</v>
      </c>
      <c r="S23" s="43">
        <v>183</v>
      </c>
      <c r="T23" s="134" t="s">
        <v>361</v>
      </c>
      <c r="U23" s="152">
        <f aca="true" t="shared" si="5" ref="U23:U54">Q23-S23</f>
        <v>98</v>
      </c>
    </row>
    <row r="24" spans="1:21" ht="13.5">
      <c r="A24" s="41" t="s">
        <v>216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aca="true" t="shared" si="6" ref="M24:M55">SUM(L24-L23)</f>
        <v>11</v>
      </c>
      <c r="N24" s="56">
        <v>46</v>
      </c>
      <c r="O24" s="142">
        <f aca="true" t="shared" si="7" ref="O24:O55">SUM(N24-N23)</f>
        <v>-6</v>
      </c>
      <c r="P24" s="137">
        <f t="shared" si="4"/>
        <v>-1</v>
      </c>
      <c r="Q24" s="60">
        <v>133</v>
      </c>
      <c r="R24" s="142">
        <f aca="true" t="shared" si="8" ref="R24:R55">SUM(Q24-Q23)</f>
        <v>-148</v>
      </c>
      <c r="S24" s="43">
        <v>162</v>
      </c>
      <c r="T24" s="142">
        <f aca="true" t="shared" si="9" ref="T24:T55">SUM(S24-S23)</f>
        <v>-21</v>
      </c>
      <c r="U24" s="152">
        <f t="shared" si="5"/>
        <v>-29</v>
      </c>
    </row>
    <row r="25" spans="1:21" ht="13.5">
      <c r="A25" s="41" t="s">
        <v>217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ht="13.5">
      <c r="A26" s="41" t="s">
        <v>218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ht="13.5">
      <c r="A27" s="41" t="s">
        <v>219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ht="13.5">
      <c r="A28" s="41" t="s">
        <v>220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ht="13.5">
      <c r="A29" s="41" t="s">
        <v>221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ht="13.5">
      <c r="A30" s="41" t="s">
        <v>222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>
      <c r="A31" s="44" t="s">
        <v>223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ht="13.5">
      <c r="A32" s="38" t="s">
        <v>228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ht="13.5">
      <c r="A33" s="41" t="s">
        <v>229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ht="13.5">
      <c r="A34" s="41" t="s">
        <v>230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ht="13.5">
      <c r="A35" s="41" t="s">
        <v>231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ht="13.5">
      <c r="A36" s="41" t="s">
        <v>232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ht="13.5">
      <c r="A37" s="41" t="s">
        <v>233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ht="13.5">
      <c r="A38" s="41" t="s">
        <v>234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ht="13.5">
      <c r="A39" s="41" t="s">
        <v>235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ht="13.5">
      <c r="A40" s="41" t="s">
        <v>236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ht="13.5">
      <c r="A41" s="41" t="s">
        <v>237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ht="13.5">
      <c r="A42" s="41" t="s">
        <v>238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>
      <c r="A43" s="44" t="s">
        <v>239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ht="13.5">
      <c r="A44" s="38" t="s">
        <v>242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>
      <c r="A45" s="41" t="s">
        <v>243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ht="13.5">
      <c r="A46" s="41" t="s">
        <v>244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ht="13.5">
      <c r="A47" s="41" t="s">
        <v>245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ht="13.5">
      <c r="A48" s="41" t="s">
        <v>246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ht="13.5">
      <c r="A49" s="41" t="s">
        <v>247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ht="13.5">
      <c r="A50" s="41" t="s">
        <v>248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ht="13.5">
      <c r="A51" s="41" t="s">
        <v>249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ht="13.5">
      <c r="A52" s="41" t="s">
        <v>250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ht="13.5">
      <c r="A53" s="41" t="s">
        <v>251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ht="13.5">
      <c r="A54" s="41" t="s">
        <v>252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>
      <c r="A55" s="44" t="s">
        <v>253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aca="true" t="shared" si="10" ref="P55:P71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aca="true" t="shared" si="11" ref="U55:U71">Q55-S55</f>
        <v>-8</v>
      </c>
    </row>
    <row r="56" spans="1:21" ht="13.5">
      <c r="A56" s="38" t="s">
        <v>256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aca="true" t="shared" si="12" ref="M56:M87">SUM(L56-L55)</f>
        <v>13</v>
      </c>
      <c r="N56" s="56">
        <v>80</v>
      </c>
      <c r="O56" s="142">
        <f aca="true" t="shared" si="13" ref="O56:O87">SUM(N56-N55)</f>
        <v>19</v>
      </c>
      <c r="P56" s="141">
        <f t="shared" si="10"/>
        <v>-35</v>
      </c>
      <c r="Q56" s="60">
        <v>119</v>
      </c>
      <c r="R56" s="142">
        <f aca="true" t="shared" si="14" ref="R56:R87">SUM(Q56-Q55)</f>
        <v>1</v>
      </c>
      <c r="S56" s="48">
        <v>110</v>
      </c>
      <c r="T56" s="142">
        <f aca="true" t="shared" si="15" ref="T56:T87">SUM(S56-S55)</f>
        <v>-16</v>
      </c>
      <c r="U56" s="152">
        <f t="shared" si="11"/>
        <v>9</v>
      </c>
    </row>
    <row r="57" spans="1:21" ht="13.5">
      <c r="A57" s="41" t="s">
        <v>257</v>
      </c>
      <c r="B57" s="42">
        <v>24115</v>
      </c>
      <c r="C57" s="64">
        <f aca="true" t="shared" si="16" ref="C57:C70">SUM(B57-B56)</f>
        <v>-30</v>
      </c>
      <c r="D57" s="70"/>
      <c r="E57" s="54">
        <v>25724</v>
      </c>
      <c r="F57" s="56">
        <f aca="true" t="shared" si="17" ref="F57:F107">SUM(E57-E56)</f>
        <v>-47</v>
      </c>
      <c r="G57" s="43">
        <v>28988</v>
      </c>
      <c r="H57" s="60">
        <f aca="true" t="shared" si="18" ref="H57:H107">SUM(G57-G56)</f>
        <v>-32</v>
      </c>
      <c r="I57" s="43">
        <v>54712</v>
      </c>
      <c r="J57" s="64">
        <f aca="true" t="shared" si="19" ref="J57:J107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ht="13.5">
      <c r="A58" s="41" t="s">
        <v>258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ht="13.5">
      <c r="A59" s="41" t="s">
        <v>259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ht="13.5">
      <c r="A60" s="41" t="s">
        <v>260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ht="13.5">
      <c r="A61" s="41" t="s">
        <v>261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ht="13.5">
      <c r="A62" s="41" t="s">
        <v>262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ht="13.5">
      <c r="A63" s="41" t="s">
        <v>263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ht="13.5">
      <c r="A64" s="41" t="s">
        <v>264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ht="13.5">
      <c r="A65" s="41" t="s">
        <v>265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ht="13.5">
      <c r="A66" s="41" t="s">
        <v>266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>
      <c r="A67" s="44" t="s">
        <v>267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ht="13.5">
      <c r="A68" s="38" t="s">
        <v>268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ht="13.5">
      <c r="A69" s="41" t="s">
        <v>269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ht="13.5">
      <c r="A70" s="41" t="s">
        <v>270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ht="13.5">
      <c r="A71" s="41" t="s">
        <v>271</v>
      </c>
      <c r="B71" s="42">
        <v>24144</v>
      </c>
      <c r="C71" s="64">
        <f aca="true" t="shared" si="20" ref="C71:C107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ht="13.5">
      <c r="A72" s="41" t="s">
        <v>272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aca="true" t="shared" si="21" ref="P72:P119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aca="true" t="shared" si="22" ref="U72:U119">Q72-S72</f>
        <v>-5</v>
      </c>
    </row>
    <row r="73" spans="1:21" ht="13.5">
      <c r="A73" s="41" t="s">
        <v>273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ht="13.5">
      <c r="A74" s="41" t="s">
        <v>274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ht="13.5">
      <c r="A75" s="41" t="s">
        <v>275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ht="13.5">
      <c r="A76" s="41" t="s">
        <v>276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ht="13.5">
      <c r="A77" s="41" t="s">
        <v>277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ht="13.5">
      <c r="A78" s="41" t="s">
        <v>278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>
      <c r="A79" s="90" t="s">
        <v>279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ht="13.5">
      <c r="A80" s="105" t="s">
        <v>280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ht="13.5">
      <c r="A81" s="90" t="s">
        <v>281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ht="13.5">
      <c r="A82" s="90" t="s">
        <v>282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ht="13.5">
      <c r="A83" s="90" t="s">
        <v>283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ht="13.5">
      <c r="A84" s="90" t="s">
        <v>284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ht="13.5">
      <c r="A85" s="90" t="s">
        <v>285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ht="13.5">
      <c r="A86" s="90" t="s">
        <v>286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ht="13.5">
      <c r="A87" s="90" t="s">
        <v>287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ht="13.5">
      <c r="A88" s="90" t="s">
        <v>288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aca="true" t="shared" si="23" ref="M88:M119">SUM(L88-L87)</f>
        <v>23</v>
      </c>
      <c r="N88" s="57">
        <v>55</v>
      </c>
      <c r="O88" s="146">
        <f aca="true" t="shared" si="24" ref="O88:O119">SUM(N88-N87)</f>
        <v>0</v>
      </c>
      <c r="P88" s="143">
        <f t="shared" si="21"/>
        <v>-4</v>
      </c>
      <c r="Q88" s="61">
        <v>118</v>
      </c>
      <c r="R88" s="146">
        <f aca="true" t="shared" si="25" ref="R88:R119">SUM(Q88-Q87)</f>
        <v>-6</v>
      </c>
      <c r="S88" s="94">
        <v>131</v>
      </c>
      <c r="T88" s="146">
        <f aca="true" t="shared" si="26" ref="T88:T119">SUM(S88-S87)</f>
        <v>-23</v>
      </c>
      <c r="U88" s="154">
        <f t="shared" si="22"/>
        <v>-13</v>
      </c>
    </row>
    <row r="89" spans="1:21" ht="13.5">
      <c r="A89" s="90" t="s">
        <v>289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ht="13.5">
      <c r="A90" s="90" t="s">
        <v>290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>
      <c r="A91" s="44" t="s">
        <v>291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ht="13.5">
      <c r="A92" s="105" t="s">
        <v>292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ht="13.5">
      <c r="A93" s="90" t="s">
        <v>293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ht="13.5">
      <c r="A94" s="90" t="s">
        <v>294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ht="13.5">
      <c r="A95" s="90" t="s">
        <v>295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ht="13.5">
      <c r="A96" s="90" t="s">
        <v>296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ht="13.5">
      <c r="A97" s="90" t="s">
        <v>297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ht="13.5">
      <c r="A98" s="90" t="s">
        <v>298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ht="13.5">
      <c r="A99" s="90" t="s">
        <v>299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ht="13.5">
      <c r="A100" s="90" t="s">
        <v>300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ht="13.5">
      <c r="A101" s="90" t="s">
        <v>301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ht="13.5">
      <c r="A102" s="90" t="s">
        <v>302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>
      <c r="A103" s="44" t="s">
        <v>303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ht="13.5">
      <c r="A104" s="98" t="s">
        <v>304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ht="13.5">
      <c r="A105" s="90" t="s">
        <v>305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ht="13.5">
      <c r="A106" s="90" t="s">
        <v>306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ht="13.5">
      <c r="A107" s="90" t="s">
        <v>307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ht="13.5">
      <c r="A108" s="90" t="s">
        <v>333</v>
      </c>
      <c r="B108" s="91">
        <v>24197</v>
      </c>
      <c r="C108" s="65">
        <f aca="true" t="shared" si="27" ref="C108:C116">SUM(B108-B107)</f>
        <v>9</v>
      </c>
      <c r="D108" s="69"/>
      <c r="E108" s="92">
        <v>24774</v>
      </c>
      <c r="F108" s="57">
        <f aca="true" t="shared" si="28" ref="F108:F116">SUM(E108-E107)</f>
        <v>-32</v>
      </c>
      <c r="G108" s="94">
        <v>27694</v>
      </c>
      <c r="H108" s="61">
        <f aca="true" t="shared" si="29" ref="H108:H116">SUM(G108-G107)</f>
        <v>-28</v>
      </c>
      <c r="I108" s="94">
        <f>SUM(E108+G108)</f>
        <v>52468</v>
      </c>
      <c r="J108" s="65">
        <f aca="true" t="shared" si="30" ref="J108:J116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ht="13.5">
      <c r="A109" s="90" t="s">
        <v>334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ht="13.5">
      <c r="A110" s="90" t="s">
        <v>336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ht="13.5">
      <c r="A111" s="90" t="s">
        <v>337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ht="13.5">
      <c r="A112" s="90" t="s">
        <v>338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ht="13.5">
      <c r="A113" s="90" t="s">
        <v>339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ht="13.5">
      <c r="A114" s="90" t="s">
        <v>340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>
      <c r="A115" s="44" t="s">
        <v>341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ht="13.5">
      <c r="A116" s="116" t="s">
        <v>342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ht="13.5">
      <c r="A117" s="41" t="s">
        <v>343</v>
      </c>
      <c r="B117" s="35">
        <v>24176</v>
      </c>
      <c r="C117" s="65">
        <f aca="true" t="shared" si="31" ref="C117:C122">SUM(B117-B116)</f>
        <v>-10</v>
      </c>
      <c r="D117" s="69"/>
      <c r="E117" s="37">
        <v>24658</v>
      </c>
      <c r="F117" s="56">
        <f aca="true" t="shared" si="32" ref="F117:F122">SUM(E117-E116)</f>
        <v>-21</v>
      </c>
      <c r="G117" s="36">
        <v>27477</v>
      </c>
      <c r="H117" s="60">
        <f aca="true" t="shared" si="33" ref="H117:H122">SUM(G117-G116)</f>
        <v>-35</v>
      </c>
      <c r="I117" s="36">
        <v>52135</v>
      </c>
      <c r="J117" s="65">
        <f aca="true" t="shared" si="34" ref="J117:J122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ht="13.5">
      <c r="A118" s="41" t="s">
        <v>344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ht="13.5">
      <c r="A119" s="41" t="s">
        <v>345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ht="13.5">
      <c r="A120" s="41" t="s">
        <v>347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aca="true" t="shared" si="35" ref="M120:M126">SUM(L120-L119)</f>
        <v>-9</v>
      </c>
      <c r="N120" s="56">
        <v>53</v>
      </c>
      <c r="O120" s="60">
        <f aca="true" t="shared" si="36" ref="O120:O126">SUM(N120-N119)</f>
        <v>5</v>
      </c>
      <c r="P120" s="137">
        <f aca="true" t="shared" si="37" ref="P120:P125">L120-N120</f>
        <v>-29</v>
      </c>
      <c r="Q120" s="57">
        <v>92</v>
      </c>
      <c r="R120" s="60">
        <f aca="true" t="shared" si="38" ref="R120:R126">SUM(Q120-Q119)</f>
        <v>-125</v>
      </c>
      <c r="S120" s="36">
        <v>99</v>
      </c>
      <c r="T120" s="60">
        <f aca="true" t="shared" si="39" ref="T120:T126">SUM(S120-S119)</f>
        <v>-62</v>
      </c>
      <c r="U120" s="153">
        <f aca="true" t="shared" si="40" ref="U120:U125">Q120-S120</f>
        <v>-7</v>
      </c>
    </row>
    <row r="121" spans="1:21" ht="13.5">
      <c r="A121" s="41" t="s">
        <v>362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ht="13.5">
      <c r="A122" s="41" t="s">
        <v>363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ht="13.5">
      <c r="A123" s="41" t="s">
        <v>364</v>
      </c>
      <c r="B123" s="35">
        <v>24207</v>
      </c>
      <c r="C123" s="65">
        <f aca="true" t="shared" si="41" ref="C123:C128">SUM(B123-B122)</f>
        <v>-23</v>
      </c>
      <c r="D123" s="69"/>
      <c r="E123" s="37">
        <v>24506</v>
      </c>
      <c r="F123" s="56">
        <f aca="true" t="shared" si="42" ref="F123:F128">SUM(E123-E122)</f>
        <v>-17</v>
      </c>
      <c r="G123" s="36">
        <v>27296</v>
      </c>
      <c r="H123" s="60">
        <f aca="true" t="shared" si="43" ref="H123:H128">SUM(G123-G122)</f>
        <v>-20</v>
      </c>
      <c r="I123" s="36">
        <v>51802</v>
      </c>
      <c r="J123" s="64">
        <f aca="true" t="shared" si="44" ref="J123:J128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ht="13.5">
      <c r="A124" s="41" t="s">
        <v>365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ht="13.5">
      <c r="A125" s="41" t="s">
        <v>366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ht="13.5">
      <c r="A126" s="41" t="s">
        <v>367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aca="true" t="shared" si="45" ref="P126:P131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aca="true" t="shared" si="46" ref="U126:U131">Q126-S126</f>
        <v>-3</v>
      </c>
    </row>
    <row r="127" spans="1:21" ht="14.25" thickBot="1">
      <c r="A127" s="90" t="s">
        <v>368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aca="true" t="shared" si="47" ref="M127:M132">SUM(L127-L126)</f>
        <v>5</v>
      </c>
      <c r="N127" s="180">
        <v>61</v>
      </c>
      <c r="O127" s="180">
        <f aca="true" t="shared" si="48" ref="O127:O132">SUM(N127-N126)</f>
        <v>-21</v>
      </c>
      <c r="P127" s="143">
        <f t="shared" si="45"/>
        <v>-29</v>
      </c>
      <c r="Q127" s="180">
        <v>106</v>
      </c>
      <c r="R127" s="180">
        <f aca="true" t="shared" si="49" ref="R127:R132">SUM(Q127-Q126)</f>
        <v>9</v>
      </c>
      <c r="S127" s="94">
        <v>129</v>
      </c>
      <c r="T127" s="180">
        <f aca="true" t="shared" si="50" ref="T127:T132">SUM(S127-S126)</f>
        <v>29</v>
      </c>
      <c r="U127" s="154">
        <f t="shared" si="46"/>
        <v>-23</v>
      </c>
    </row>
    <row r="128" spans="1:21" ht="13.5">
      <c r="A128" s="105" t="s">
        <v>369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ht="13.5">
      <c r="A129" s="90" t="s">
        <v>370</v>
      </c>
      <c r="B129" s="103">
        <v>24203</v>
      </c>
      <c r="C129" s="179">
        <f aca="true" t="shared" si="51" ref="C129:C135">SUM(B129-B128)</f>
        <v>-2</v>
      </c>
      <c r="D129" s="69"/>
      <c r="E129" s="104">
        <v>24420</v>
      </c>
      <c r="F129" s="56">
        <f aca="true" t="shared" si="52" ref="F129:F135">SUM(E129-E128)</f>
        <v>-9</v>
      </c>
      <c r="G129" s="182">
        <v>27147</v>
      </c>
      <c r="H129" s="56">
        <f aca="true" t="shared" si="53" ref="H129:H135">SUM(G129-G128)</f>
        <v>-36</v>
      </c>
      <c r="I129" s="100">
        <v>51567</v>
      </c>
      <c r="J129" s="64">
        <f aca="true" t="shared" si="54" ref="J129:J135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ht="13.5">
      <c r="A130" s="90" t="s">
        <v>371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ht="13.5">
      <c r="A131" s="90" t="s">
        <v>372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ht="13.5">
      <c r="A132" s="90" t="s">
        <v>373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aca="true" t="shared" si="55" ref="P132:P140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aca="true" t="shared" si="56" ref="U132:U140">Q132-S132</f>
        <v>-14</v>
      </c>
    </row>
    <row r="133" spans="1:21" ht="13.5">
      <c r="A133" s="90" t="s">
        <v>374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aca="true" t="shared" si="57" ref="M133:M138">SUM(L133-L132)</f>
        <v>6</v>
      </c>
      <c r="N133" s="57">
        <v>45</v>
      </c>
      <c r="O133" s="57">
        <f aca="true" t="shared" si="58" ref="O133:O138">SUM(N133-N132)</f>
        <v>-27</v>
      </c>
      <c r="P133" s="143">
        <f t="shared" si="55"/>
        <v>-16</v>
      </c>
      <c r="Q133" s="180">
        <v>79</v>
      </c>
      <c r="R133" s="57">
        <f aca="true" t="shared" si="59" ref="R133:R138">SUM(Q133-Q132)</f>
        <v>-14</v>
      </c>
      <c r="S133" s="36">
        <v>101</v>
      </c>
      <c r="T133" s="57">
        <f aca="true" t="shared" si="60" ref="T133:T138">SUM(S133-S132)</f>
        <v>-6</v>
      </c>
      <c r="U133" s="154">
        <f t="shared" si="56"/>
        <v>-22</v>
      </c>
    </row>
    <row r="134" spans="1:21" ht="13.5">
      <c r="A134" s="90" t="s">
        <v>375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ht="13.5">
      <c r="A135" s="90" t="s">
        <v>376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ht="13.5">
      <c r="A136" s="90" t="s">
        <v>377</v>
      </c>
      <c r="B136" s="91">
        <v>24082</v>
      </c>
      <c r="C136" s="102">
        <f aca="true" t="shared" si="61" ref="C136:C142">SUM(B136-B135)</f>
        <v>12</v>
      </c>
      <c r="D136" s="69">
        <v>24241</v>
      </c>
      <c r="E136" s="92">
        <v>24193</v>
      </c>
      <c r="F136" s="57">
        <f aca="true" t="shared" si="62" ref="F136:F142">SUM(E136-E135)</f>
        <v>9</v>
      </c>
      <c r="G136" s="36">
        <v>26896</v>
      </c>
      <c r="H136" s="57">
        <f aca="true" t="shared" si="63" ref="H136:H142">SUM(G136-G135)</f>
        <v>12</v>
      </c>
      <c r="I136" s="94">
        <v>51089</v>
      </c>
      <c r="J136" s="65">
        <f aca="true" t="shared" si="64" ref="J136:J142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ht="13.5">
      <c r="A137" s="90" t="s">
        <v>378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ht="13.5">
      <c r="A138" s="90" t="s">
        <v>379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>
      <c r="A139" s="44" t="s">
        <v>380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aca="true" t="shared" si="65" ref="M139:M144">SUM(L139-L138)</f>
        <v>2</v>
      </c>
      <c r="N139" s="59">
        <v>67</v>
      </c>
      <c r="O139" s="59">
        <f aca="true" t="shared" si="66" ref="O139:O144">SUM(N139-N138)</f>
        <v>-4</v>
      </c>
      <c r="P139" s="139">
        <f t="shared" si="55"/>
        <v>-43</v>
      </c>
      <c r="Q139" s="59">
        <v>96</v>
      </c>
      <c r="R139" s="59">
        <f aca="true" t="shared" si="67" ref="R139:R144">SUM(Q139-Q138)</f>
        <v>-8</v>
      </c>
      <c r="S139" s="46">
        <v>96</v>
      </c>
      <c r="T139" s="59">
        <f aca="true" t="shared" si="68" ref="T139:T144">SUM(S139-S138)</f>
        <v>-19</v>
      </c>
      <c r="U139" s="150">
        <f t="shared" si="56"/>
        <v>0</v>
      </c>
    </row>
    <row r="140" spans="1:21" ht="13.5">
      <c r="A140" s="98" t="s">
        <v>381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ht="13.5">
      <c r="A141" s="90" t="s">
        <v>382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aca="true" t="shared" si="69" ref="P141:P146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aca="true" t="shared" si="70" ref="U141:U146">Q141-S141</f>
        <v>-8</v>
      </c>
    </row>
    <row r="142" spans="1:21" ht="13.5">
      <c r="A142" s="90" t="s">
        <v>383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ht="13.5">
      <c r="A143" s="90" t="s">
        <v>384</v>
      </c>
      <c r="B143" s="91">
        <v>24059</v>
      </c>
      <c r="C143" s="102">
        <f aca="true" t="shared" si="71" ref="C143:C148">SUM(B143-B142)</f>
        <v>64</v>
      </c>
      <c r="D143" s="69"/>
      <c r="E143" s="92">
        <v>23964</v>
      </c>
      <c r="F143" s="180">
        <f aca="true" t="shared" si="72" ref="F143:F148">SUM(E143-E142)</f>
        <v>20</v>
      </c>
      <c r="G143" s="94">
        <v>26662</v>
      </c>
      <c r="H143" s="185">
        <f aca="true" t="shared" si="73" ref="H143:H148">SUM(G143-G142)</f>
        <v>-16</v>
      </c>
      <c r="I143" s="94">
        <v>50626</v>
      </c>
      <c r="J143" s="102">
        <f aca="true" t="shared" si="74" ref="J143:J148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ht="13.5">
      <c r="A144" s="90" t="s">
        <v>385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ht="13.5">
      <c r="A145" s="90" t="s">
        <v>386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aca="true" t="shared" si="75" ref="M145:M150">SUM(L145-L144)</f>
        <v>-14</v>
      </c>
      <c r="N145" s="180">
        <v>65</v>
      </c>
      <c r="O145" s="180">
        <f aca="true" t="shared" si="76" ref="O145:O150">SUM(N145-N144)</f>
        <v>4</v>
      </c>
      <c r="P145" s="143">
        <f t="shared" si="69"/>
        <v>-49</v>
      </c>
      <c r="Q145" s="180">
        <v>134</v>
      </c>
      <c r="R145" s="180">
        <f aca="true" t="shared" si="77" ref="R145:R150">SUM(Q145-Q144)</f>
        <v>-19</v>
      </c>
      <c r="S145" s="94">
        <v>90</v>
      </c>
      <c r="T145" s="180">
        <f aca="true" t="shared" si="78" ref="T145:T150">SUM(S145-S144)</f>
        <v>-58</v>
      </c>
      <c r="U145" s="154">
        <f t="shared" si="70"/>
        <v>44</v>
      </c>
    </row>
    <row r="146" spans="1:21" ht="13.5">
      <c r="A146" s="90" t="s">
        <v>387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ht="13.5">
      <c r="A147" s="90" t="s">
        <v>388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aca="true" t="shared" si="79" ref="P147:P152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aca="true" t="shared" si="80" ref="U147:U152">Q147-S147</f>
        <v>-3</v>
      </c>
    </row>
    <row r="148" spans="1:21" ht="13.5">
      <c r="A148" s="90" t="s">
        <v>389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ht="13.5">
      <c r="A149" s="90" t="s">
        <v>390</v>
      </c>
      <c r="B149" s="91">
        <v>24054</v>
      </c>
      <c r="C149" s="102">
        <f aca="true" t="shared" si="81" ref="C149:C155">SUM(B149-B148)</f>
        <v>-10</v>
      </c>
      <c r="D149" s="69"/>
      <c r="E149" s="92">
        <v>23888</v>
      </c>
      <c r="F149" s="180">
        <f aca="true" t="shared" si="82" ref="F149:F155">SUM(E149-E148)</f>
        <v>-9</v>
      </c>
      <c r="G149" s="94">
        <v>26556</v>
      </c>
      <c r="H149" s="185">
        <f aca="true" t="shared" si="83" ref="H149:H155">SUM(G149-G148)</f>
        <v>-26</v>
      </c>
      <c r="I149" s="94">
        <v>50444</v>
      </c>
      <c r="J149" s="102">
        <f aca="true" t="shared" si="84" ref="J149:J155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ht="13.5">
      <c r="A150" s="90" t="s">
        <v>391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>
      <c r="A151" s="44" t="s">
        <v>392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>SUM(L151-L150)</f>
        <v>0</v>
      </c>
      <c r="N151" s="59">
        <v>84</v>
      </c>
      <c r="O151" s="59">
        <f>SUM(N151-N150)</f>
        <v>10</v>
      </c>
      <c r="P151" s="139">
        <f t="shared" si="79"/>
        <v>-67</v>
      </c>
      <c r="Q151" s="59">
        <v>144</v>
      </c>
      <c r="R151" s="59">
        <f>SUM(Q151-Q150)</f>
        <v>-1</v>
      </c>
      <c r="S151" s="46">
        <v>102</v>
      </c>
      <c r="T151" s="59">
        <f>SUM(S151-S150)</f>
        <v>5</v>
      </c>
      <c r="U151" s="150">
        <f t="shared" si="80"/>
        <v>42</v>
      </c>
    </row>
    <row r="152" spans="1:21" ht="13.5">
      <c r="A152" s="98" t="s">
        <v>393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>SUM(L152-L151)</f>
        <v>17</v>
      </c>
      <c r="N152" s="58">
        <v>100</v>
      </c>
      <c r="O152" s="58">
        <f>SUM(N152-N151)</f>
        <v>16</v>
      </c>
      <c r="P152" s="135">
        <f t="shared" si="79"/>
        <v>-66</v>
      </c>
      <c r="Q152" s="58">
        <v>111</v>
      </c>
      <c r="R152" s="58">
        <f>SUM(Q152-Q151)</f>
        <v>-33</v>
      </c>
      <c r="S152" s="128">
        <v>130</v>
      </c>
      <c r="T152" s="58">
        <f>SUM(S152-S151)</f>
        <v>28</v>
      </c>
      <c r="U152" s="155">
        <f t="shared" si="80"/>
        <v>-19</v>
      </c>
    </row>
    <row r="153" spans="1:21" ht="13.5">
      <c r="A153" s="90" t="s">
        <v>394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>SUM(L153-L152)</f>
        <v>-4</v>
      </c>
      <c r="N153" s="57">
        <v>71</v>
      </c>
      <c r="O153" s="57">
        <f>SUM(N153-N152)</f>
        <v>-29</v>
      </c>
      <c r="P153" s="137">
        <f>L153-N153</f>
        <v>-41</v>
      </c>
      <c r="Q153" s="57">
        <v>113</v>
      </c>
      <c r="R153" s="57">
        <f>SUM(Q153-Q152)</f>
        <v>2</v>
      </c>
      <c r="S153" s="36">
        <v>126</v>
      </c>
      <c r="T153" s="57">
        <f>SUM(S153-S152)</f>
        <v>-4</v>
      </c>
      <c r="U153" s="153">
        <f>Q153-S153</f>
        <v>-13</v>
      </c>
    </row>
    <row r="154" spans="1:21" ht="13.5">
      <c r="A154" s="90" t="s">
        <v>395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>SUM(L154-L153)</f>
        <v>5</v>
      </c>
      <c r="N154" s="93">
        <v>64</v>
      </c>
      <c r="O154" s="93">
        <f>SUM(N154-N153)</f>
        <v>-7</v>
      </c>
      <c r="P154" s="148">
        <f>L154-N154</f>
        <v>-29</v>
      </c>
      <c r="Q154" s="93">
        <v>235</v>
      </c>
      <c r="R154" s="93">
        <f>SUM(Q154-Q153)</f>
        <v>122</v>
      </c>
      <c r="S154" s="100">
        <v>425</v>
      </c>
      <c r="T154" s="93">
        <f>SUM(S154-S153)</f>
        <v>299</v>
      </c>
      <c r="U154" s="157">
        <f>Q154-S154</f>
        <v>-190</v>
      </c>
    </row>
    <row r="155" spans="1:21" ht="13.5">
      <c r="A155" s="90" t="s">
        <v>396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>SUM(L155-L154)</f>
        <v>-17</v>
      </c>
      <c r="N155" s="180">
        <v>55</v>
      </c>
      <c r="O155" s="180">
        <f>SUM(N155-N154)</f>
        <v>-9</v>
      </c>
      <c r="P155" s="143">
        <f>L155-N155</f>
        <v>-37</v>
      </c>
      <c r="Q155" s="180">
        <v>139</v>
      </c>
      <c r="R155" s="180">
        <f>SUM(Q155-Q154)</f>
        <v>-96</v>
      </c>
      <c r="S155" s="94">
        <v>164</v>
      </c>
      <c r="T155" s="180">
        <f>SUM(S155-S154)</f>
        <v>-261</v>
      </c>
      <c r="U155" s="154">
        <f>Q155-S155</f>
        <v>-25</v>
      </c>
    </row>
    <row r="156" spans="1:21" ht="13.5">
      <c r="A156" s="90" t="s">
        <v>397</v>
      </c>
      <c r="B156" s="91">
        <v>23996</v>
      </c>
      <c r="C156" s="102">
        <f>SUM(B156-B155)</f>
        <v>-6</v>
      </c>
      <c r="D156" s="69"/>
      <c r="E156" s="92">
        <v>23650</v>
      </c>
      <c r="F156" s="180">
        <f>SUM(E156-E155)</f>
        <v>-49</v>
      </c>
      <c r="G156" s="94">
        <v>26267</v>
      </c>
      <c r="H156" s="185">
        <f>SUM(G156-G155)</f>
        <v>-24</v>
      </c>
      <c r="I156" s="94">
        <v>49917</v>
      </c>
      <c r="J156" s="102">
        <f>SUM(I156-I155)</f>
        <v>-73</v>
      </c>
      <c r="K156" s="6"/>
      <c r="L156" s="92">
        <v>22</v>
      </c>
      <c r="M156" s="180">
        <f>SUM(L156-L155)</f>
        <v>4</v>
      </c>
      <c r="N156" s="180">
        <v>84</v>
      </c>
      <c r="O156" s="180">
        <f>SUM(N156-N155)</f>
        <v>29</v>
      </c>
      <c r="P156" s="143">
        <f>L156-N156</f>
        <v>-62</v>
      </c>
      <c r="Q156" s="180">
        <v>110</v>
      </c>
      <c r="R156" s="180">
        <f>SUM(Q156-Q155)</f>
        <v>-29</v>
      </c>
      <c r="S156" s="94">
        <v>121</v>
      </c>
      <c r="T156" s="180">
        <f>SUM(S156-S155)</f>
        <v>-43</v>
      </c>
      <c r="U156" s="154">
        <f>Q156-S156</f>
        <v>-11</v>
      </c>
    </row>
    <row r="157" spans="1:21" ht="13.5">
      <c r="A157" s="90" t="s">
        <v>398</v>
      </c>
      <c r="B157" s="91"/>
      <c r="C157" s="102"/>
      <c r="D157" s="69"/>
      <c r="E157" s="92"/>
      <c r="F157" s="180"/>
      <c r="G157" s="94"/>
      <c r="H157" s="185"/>
      <c r="I157" s="94"/>
      <c r="J157" s="102"/>
      <c r="K157" s="6"/>
      <c r="L157" s="92"/>
      <c r="M157" s="180"/>
      <c r="N157" s="180"/>
      <c r="O157" s="180"/>
      <c r="P157" s="143"/>
      <c r="Q157" s="180"/>
      <c r="R157" s="180"/>
      <c r="S157" s="94"/>
      <c r="T157" s="180"/>
      <c r="U157" s="154"/>
    </row>
    <row r="158" spans="1:21" ht="13.5">
      <c r="A158" s="90" t="s">
        <v>399</v>
      </c>
      <c r="B158" s="91"/>
      <c r="C158" s="102"/>
      <c r="D158" s="69"/>
      <c r="E158" s="92"/>
      <c r="F158" s="180"/>
      <c r="G158" s="94"/>
      <c r="H158" s="185"/>
      <c r="I158" s="94"/>
      <c r="J158" s="102"/>
      <c r="K158" s="6"/>
      <c r="L158" s="92"/>
      <c r="M158" s="180"/>
      <c r="N158" s="180"/>
      <c r="O158" s="180"/>
      <c r="P158" s="143"/>
      <c r="Q158" s="180"/>
      <c r="R158" s="180"/>
      <c r="S158" s="94"/>
      <c r="T158" s="180"/>
      <c r="U158" s="154"/>
    </row>
    <row r="159" spans="1:21" ht="13.5">
      <c r="A159" s="90" t="s">
        <v>400</v>
      </c>
      <c r="B159" s="91"/>
      <c r="C159" s="102"/>
      <c r="D159" s="69"/>
      <c r="E159" s="92"/>
      <c r="F159" s="180"/>
      <c r="G159" s="94"/>
      <c r="H159" s="185"/>
      <c r="I159" s="94"/>
      <c r="J159" s="102"/>
      <c r="K159" s="6"/>
      <c r="L159" s="92"/>
      <c r="M159" s="180"/>
      <c r="N159" s="180"/>
      <c r="O159" s="180"/>
      <c r="P159" s="143"/>
      <c r="Q159" s="180"/>
      <c r="R159" s="180"/>
      <c r="S159" s="94"/>
      <c r="T159" s="180"/>
      <c r="U159" s="154"/>
    </row>
    <row r="160" spans="1:21" ht="13.5">
      <c r="A160" s="90" t="s">
        <v>401</v>
      </c>
      <c r="B160" s="91"/>
      <c r="C160" s="102"/>
      <c r="D160" s="69"/>
      <c r="E160" s="92"/>
      <c r="F160" s="180"/>
      <c r="G160" s="94"/>
      <c r="H160" s="185"/>
      <c r="I160" s="94"/>
      <c r="J160" s="102"/>
      <c r="K160" s="6"/>
      <c r="L160" s="92"/>
      <c r="M160" s="180"/>
      <c r="N160" s="180"/>
      <c r="O160" s="180"/>
      <c r="P160" s="143"/>
      <c r="Q160" s="180"/>
      <c r="R160" s="180"/>
      <c r="S160" s="94"/>
      <c r="T160" s="180"/>
      <c r="U160" s="154"/>
    </row>
    <row r="161" spans="1:21" ht="13.5">
      <c r="A161" s="90" t="s">
        <v>402</v>
      </c>
      <c r="B161" s="91"/>
      <c r="C161" s="102"/>
      <c r="D161" s="69"/>
      <c r="E161" s="92"/>
      <c r="F161" s="180"/>
      <c r="G161" s="94"/>
      <c r="H161" s="185"/>
      <c r="I161" s="94"/>
      <c r="J161" s="102"/>
      <c r="K161" s="6"/>
      <c r="L161" s="92"/>
      <c r="M161" s="180"/>
      <c r="N161" s="180"/>
      <c r="O161" s="180"/>
      <c r="P161" s="143"/>
      <c r="Q161" s="180"/>
      <c r="R161" s="180"/>
      <c r="S161" s="94"/>
      <c r="T161" s="180"/>
      <c r="U161" s="154"/>
    </row>
    <row r="162" spans="1:21" ht="13.5">
      <c r="A162" s="90" t="s">
        <v>403</v>
      </c>
      <c r="B162" s="91"/>
      <c r="C162" s="102"/>
      <c r="D162" s="69"/>
      <c r="E162" s="92"/>
      <c r="F162" s="180"/>
      <c r="G162" s="94"/>
      <c r="H162" s="185"/>
      <c r="I162" s="94"/>
      <c r="J162" s="102"/>
      <c r="K162" s="6"/>
      <c r="L162" s="92"/>
      <c r="M162" s="180"/>
      <c r="N162" s="180"/>
      <c r="O162" s="180"/>
      <c r="P162" s="143"/>
      <c r="Q162" s="180"/>
      <c r="R162" s="180"/>
      <c r="S162" s="94"/>
      <c r="T162" s="180"/>
      <c r="U162" s="154"/>
    </row>
    <row r="163" spans="1:21" ht="15" customHeight="1" thickBot="1">
      <c r="A163" s="44" t="s">
        <v>404</v>
      </c>
      <c r="B163" s="49"/>
      <c r="C163" s="67"/>
      <c r="D163" s="107"/>
      <c r="E163" s="45"/>
      <c r="F163" s="59"/>
      <c r="G163" s="46"/>
      <c r="H163" s="63"/>
      <c r="I163" s="46"/>
      <c r="J163" s="67"/>
      <c r="K163" s="6"/>
      <c r="L163" s="45"/>
      <c r="M163" s="59"/>
      <c r="N163" s="59"/>
      <c r="O163" s="59"/>
      <c r="P163" s="139"/>
      <c r="Q163" s="59"/>
      <c r="R163" s="59"/>
      <c r="S163" s="46"/>
      <c r="T163" s="59"/>
      <c r="U163" s="150"/>
    </row>
    <row r="164" spans="1:10" ht="15" customHeight="1">
      <c r="A164" s="228" t="s">
        <v>227</v>
      </c>
      <c r="B164" s="228"/>
      <c r="C164" s="228"/>
      <c r="D164" s="228"/>
      <c r="E164" s="228"/>
      <c r="F164" s="228"/>
      <c r="G164" s="228"/>
      <c r="H164" s="228"/>
      <c r="I164" s="228"/>
      <c r="J164" s="228"/>
    </row>
    <row r="165" spans="1:10" ht="13.5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</row>
    <row r="166" spans="1:10" ht="13.5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</row>
  </sheetData>
  <sheetProtection/>
  <mergeCells count="7">
    <mergeCell ref="B3:C3"/>
    <mergeCell ref="E3:J3"/>
    <mergeCell ref="A3:A4"/>
    <mergeCell ref="A164:J166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2023-06-02T08:36:27Z</cp:lastPrinted>
  <dcterms:modified xsi:type="dcterms:W3CDTF">2023-06-02T08:36:28Z</dcterms:modified>
  <cp:category/>
  <cp:version/>
  <cp:contentType/>
  <cp:contentStatus/>
</cp:coreProperties>
</file>