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<sst xmlns="http://schemas.openxmlformats.org/spreadsheetml/2006/main" count="698" uniqueCount="395">
  <si>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</si>
  <si>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</si>
  <si>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</si>
  <si>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</si>
  <si>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</si>
  <si>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</si>
  <si>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</si>
  <si>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</si>
  <si>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</si>
  <si>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</si>
  <si>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</si>
  <si>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</si>
  <si>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</si>
  <si>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</si>
  <si>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</si>
  <si>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</si>
  <si>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</si>
  <si>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</si>
  <si>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</si>
  <si>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</si>
  <si>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</si>
  <si>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</si>
  <si>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</si>
  <si>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</si>
  <si>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</si>
  <si>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</si>
  <si>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</si>
  <si>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</si>
  <si>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</si>
  <si>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</si>
  <si>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</si>
  <si>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</si>
  <si>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</si>
  <si>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</si>
  <si>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</si>
  <si>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</si>
  <si>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</si>
  <si>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</si>
  <si>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</si>
  <si>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</si>
  <si>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</si>
  <si>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</si>
  <si>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</si>
  <si>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</si>
  <si>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</si>
  <si>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</si>
  <si>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</si>
  <si>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</si>
  <si>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</si>
  <si>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</si>
  <si>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</si>
  <si>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</si>
  <si>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</si>
  <si>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</si>
  <si>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</si>
  <si>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</si>
  <si>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</si>
  <si>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</si>
  <si>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</si>
  <si>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</si>
  <si>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</si>
  <si>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</si>
  <si>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</si>
  <si>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</si>
  <si>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</si>
  <si>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</si>
  <si>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</si>
  <si>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</si>
  <si>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</si>
  <si>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</si>
  <si>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</si>
  <si>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</si>
  <si>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</si>
  <si>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</si>
  <si>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</si>
  <si>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</si>
  <si>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</si>
  <si>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</si>
  <si>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</si>
  <si>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</si>
  <si>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</si>
  <si>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</si>
  <si>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</si>
  <si>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</si>
  <si>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</si>
  <si>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</si>
  <si>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</si>
  <si>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</si>
  <si>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</si>
  <si>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</si>
  <si>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</si>
  <si>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</si>
  <si>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</si>
  <si>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</si>
  <si>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</si>
  <si>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</si>
  <si>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</si>
  <si>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</si>
  <si>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</si>
  <si>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</si>
  <si>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</si>
  <si>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</si>
  <si>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</si>
  <si>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</si>
  <si>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</si>
  <si>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</si>
  <si>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</si>
  <si>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</si>
  <si>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</si>
  <si>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</si>
  <si>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</si>
  <si>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</si>
  <si>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</si>
  <si>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</si>
  <si>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</si>
  <si>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</si>
  <si>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</si>
  <si>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</si>
  <si>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</si>
  <si>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</si>
  <si>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</si>
  <si>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</si>
  <si>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</si>
  <si>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</si>
  <si>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</si>
  <si>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</si>
  <si>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</si>
  <si>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</si>
  <si>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</si>
  <si>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</si>
  <si>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</si>
  <si>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</si>
  <si>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</si>
  <si>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</si>
  <si>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</si>
  <si>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</si>
  <si>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</si>
  <si>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</si>
  <si>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</si>
  <si>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</si>
  <si>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</si>
  <si>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</si>
  <si>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</si>
  <si>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</si>
  <si>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</si>
  <si>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</si>
  <si>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</si>
  <si>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</si>
  <si>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</si>
  <si>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</si>
  <si>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</si>
  <si>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</si>
  <si>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</si>
  <si>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</si>
  <si>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</si>
  <si>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</si>
  <si>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</si>
  <si>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</si>
  <si>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</si>
  <si>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</si>
  <si>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</si>
  <si>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</si>
  <si>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</si>
  <si>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</si>
  <si>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</si>
  <si>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</si>
  <si>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</si>
  <si>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</si>
  <si>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</si>
  <si>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</si>
  <si>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</si>
  <si>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</si>
  <si>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</si>
  <si>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</si>
  <si>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</si>
  <si>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</si>
  <si>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</si>
  <si>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</si>
  <si>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</si>
  <si>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</si>
  <si>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</si>
  <si>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</si>
  <si>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</si>
  <si>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</si>
  <si>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</si>
  <si>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</si>
  <si>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</si>
  <si>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</si>
  <si>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</si>
  <si>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</si>
  <si>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</si>
  <si>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</si>
  <si>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</si>
  <si>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</si>
  <si>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</si>
  <si>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</si>
  <si>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</si>
  <si>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</si>
  <si>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</si>
  <si>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</si>
  <si>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</si>
  <si>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</si>
  <si>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</si>
  <si>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</si>
  <si>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</si>
  <si>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</si>
  <si>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</si>
  <si>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</si>
  <si>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</si>
  <si>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</si>
  <si>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</si>
  <si>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</si>
  <si>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</si>
  <si>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</si>
  <si>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</si>
  <si>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</si>
  <si>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</si>
  <si>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</si>
  <si>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</si>
  <si>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</si>
  <si>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</si>
  <si>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</si>
  <si>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</si>
  <si>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</si>
  <si>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</si>
  <si>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</si>
  <si>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</si>
  <si>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</si>
  <si>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</si>
  <si>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</si>
  <si>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</si>
  <si>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</si>
  <si>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</si>
  <si>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</si>
  <si>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</si>
  <si>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</si>
  <si>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</si>
  <si>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</si>
  <si>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</si>
  <si>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</si>
  <si>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</si>
  <si>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</si>
  <si>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</si>
  <si>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</si>
  <si>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</si>
  <si>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</si>
  <si>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</si>
  <si>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</si>
  <si>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</si>
  <si>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</si>
  <si>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</si>
  <si>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</si>
  <si>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</si>
  <si>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</si>
  <si>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</si>
  <si>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</si>
  <si>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</si>
  <si>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</si>
  <si>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</si>
  <si>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</si>
  <si>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</si>
  <si>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</si>
  <si>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</si>
  <si>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</si>
  <si>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</si>
  <si>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</si>
  <si>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</si>
  <si>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</si>
  <si>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</si>
  <si>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</si>
  <si>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</si>
  <si>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</si>
  <si>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</si>
  <si>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</si>
  <si>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</si>
  <si>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</si>
  <si>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</si>
  <si>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</si>
  <si>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</si>
  <si>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</si>
  <si>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</si>
  <si>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</si>
  <si>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</si>
  <si>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</si>
  <si>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</si>
  <si>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</si>
  <si>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</si>
  <si>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</si>
  <si>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</si>
  <si>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</si>
  <si>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</si>
  <si>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</si>
  <si>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</si>
  <si>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</si>
  <si>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</si>
  <si>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</si>
  <si>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</si>
  <si>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</si>
  <si>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</si>
  <si>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</si>
  <si>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</si>
  <si>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</si>
  <si>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</si>
  <si>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</si>
  <si>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</si>
  <si>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</si>
  <si>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</si>
  <si>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</si>
  <si>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</si>
  <si>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</si>
  <si>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</si>
  <si>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</si>
  <si>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</si>
  <si>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</si>
  <si>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</si>
  <si>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</si>
  <si>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</si>
  <si>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</si>
  <si>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</si>
  <si>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</si>
  <si>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</si>
  <si>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</si>
  <si>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</si>
  <si>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</si>
  <si>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</si>
  <si>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</si>
  <si>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</si>
  <si>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</si>
  <si>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</si>
  <si>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</si>
  <si>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</si>
  <si>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</si>
  <si>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</si>
  <si>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</si>
  <si>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</si>
  <si>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</si>
  <si>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</si>
  <si>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</si>
  <si>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</si>
  <si>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</si>
  <si>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</si>
  <si>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</si>
  <si>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</si>
  <si>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</si>
  <si>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</si>
  <si>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</si>
  <si>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</si>
  <si>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</si>
  <si>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</si>
  <si>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</si>
  <si>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</si>
  <si>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</si>
  <si>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</si>
  <si>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</si>
  <si>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</si>
  <si>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</si>
  <si>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</si>
  <si>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</si>
  <si>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</si>
  <si>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</si>
  <si>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</si>
  <si>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</si>
  <si>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</si>
  <si>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</si>
  <si>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</si>
  <si>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</si>
  <si>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</si>
  <si>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</si>
  <si>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</si>
  <si>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</si>
  <si>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</si>
  <si>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</si>
  <si>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</si>
  <si>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</si>
  <si>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</si>
  <si>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</si>
  <si>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</si>
  <si>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</si>
  <si>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</si>
  <si>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</si>
  <si>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</si>
  <si>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令和４年1月31日現在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</si>
  <si>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</si>
  <si>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</si>
  <si>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</si>
  <si>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</si>
  <si>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</si>
  <si>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</si>
  <si>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</si>
  <si>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</si>
  <si>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</si>
  <si>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</si>
  <si>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</si>
  <si>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</si>
  <si>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4年1月末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</si>
</sst>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381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394</v>
      </c>
      <c r="D5" s="83">
        <f>'人口・世帯数の推移'!B5</f>
        <v>24004</v>
      </c>
      <c r="E5" s="87">
        <f>'人口・世帯数の推移'!E5</f>
        <v>24089</v>
      </c>
      <c r="F5" s="4">
        <f>'人口・世帯数の推移'!G5</f>
        <v>26790</v>
      </c>
      <c r="G5" s="88">
        <f>SUM(E5:F5)</f>
        <v>50879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-40</v>
      </c>
      <c r="E6" s="97">
        <f>'人口・世帯数の推移'!F5</f>
        <v>-40</v>
      </c>
      <c r="F6" s="95">
        <f>'人口・世帯数の推移'!H5</f>
        <v>-48</v>
      </c>
      <c r="G6" s="96">
        <f>SUM(E6:F6)</f>
        <v>-88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7"/>
      <c r="D8" s="209" t="s">
        <v>349</v>
      </c>
      <c r="E8" s="210"/>
      <c r="F8" s="211"/>
      <c r="G8" s="209" t="s">
        <v>350</v>
      </c>
      <c r="H8" s="210"/>
      <c r="I8" s="211"/>
    </row>
    <row r="9" spans="1:9" ht="22.5">
      <c r="A9" s="10"/>
      <c r="B9" s="132"/>
      <c r="C9" s="208"/>
      <c r="D9" s="138" t="s">
        <v>353</v>
      </c>
      <c r="E9" s="135" t="s">
        <v>354</v>
      </c>
      <c r="F9" s="174" t="s">
        <v>355</v>
      </c>
      <c r="G9" s="140" t="s">
        <v>352</v>
      </c>
      <c r="H9" s="135" t="s">
        <v>351</v>
      </c>
      <c r="I9" s="174" t="s">
        <v>356</v>
      </c>
    </row>
    <row r="10" spans="1:9" ht="13.5">
      <c r="A10" s="10"/>
      <c r="B10" s="132"/>
      <c r="C10" s="136" t="str">
        <f>C5</f>
        <v>4年1月末</v>
      </c>
      <c r="D10" s="87">
        <f>'人口・世帯数の推移'!L5</f>
        <v>25</v>
      </c>
      <c r="E10" s="137">
        <f>'人口・世帯数の推移'!N5</f>
        <v>90</v>
      </c>
      <c r="F10" s="163">
        <f>'人口・世帯数の推移'!P5</f>
        <v>-65</v>
      </c>
      <c r="G10" s="87">
        <f>'人口・世帯数の推移'!Q5</f>
        <v>104</v>
      </c>
      <c r="H10" s="4">
        <f>'人口・世帯数の推移'!S5</f>
        <v>127</v>
      </c>
      <c r="I10" s="163">
        <f>'人口・世帯数の推移'!U5</f>
        <v>-23</v>
      </c>
    </row>
    <row r="11" spans="3:9" ht="14.25" thickBot="1">
      <c r="C11" s="136" t="s">
        <v>241</v>
      </c>
      <c r="D11" s="139">
        <f>'人口・世帯数の推移'!M5</f>
        <v>1</v>
      </c>
      <c r="E11" s="95">
        <f>'人口・世帯数の推移'!O5</f>
        <v>23</v>
      </c>
      <c r="F11" s="173" t="s">
        <v>358</v>
      </c>
      <c r="G11" s="141">
        <f>'人口・世帯数の推移'!R5</f>
        <v>8</v>
      </c>
      <c r="H11" s="95">
        <f>'人口・世帯数の推移'!T5</f>
        <v>31</v>
      </c>
      <c r="I11" s="173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24089</v>
      </c>
      <c r="C15" s="125">
        <f>SUM(C16:C36)</f>
        <v>26790</v>
      </c>
      <c r="D15" s="125">
        <f>SUM(D16:D36)</f>
        <v>50879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900</v>
      </c>
      <c r="C16" s="4">
        <f>SUM('年齢各歳別人口'!C4:C8)</f>
        <v>898</v>
      </c>
      <c r="D16" s="4">
        <f>SUM(B16:C16)</f>
        <v>1798</v>
      </c>
      <c r="E16" s="38">
        <f>ROUND(D16/$D$15*100,2)</f>
        <v>3.53</v>
      </c>
    </row>
    <row r="17" spans="1:5" ht="13.5">
      <c r="A17" s="7" t="s">
        <v>313</v>
      </c>
      <c r="B17" s="4">
        <f>SUM('年齢各歳別人口'!B9:B13)</f>
        <v>1074</v>
      </c>
      <c r="C17" s="4">
        <f>SUM('年齢各歳別人口'!C9:C13)</f>
        <v>1086</v>
      </c>
      <c r="D17" s="4">
        <f aca="true" t="shared" si="0" ref="D17:D36">SUM(B17:C17)</f>
        <v>2160</v>
      </c>
      <c r="E17" s="38">
        <f aca="true" t="shared" si="1" ref="E17:E36">ROUND(D17/$D$15*100,2)</f>
        <v>4.25</v>
      </c>
    </row>
    <row r="18" spans="1:5" ht="13.5">
      <c r="A18" s="7" t="s">
        <v>314</v>
      </c>
      <c r="B18" s="4">
        <f>SUM('年齢各歳別人口'!B14:B18)</f>
        <v>1219</v>
      </c>
      <c r="C18" s="4">
        <f>SUM('年齢各歳別人口'!C14:C18)</f>
        <v>1081</v>
      </c>
      <c r="D18" s="4">
        <f t="shared" si="0"/>
        <v>2300</v>
      </c>
      <c r="E18" s="38">
        <f t="shared" si="1"/>
        <v>4.52</v>
      </c>
    </row>
    <row r="19" spans="1:5" ht="13.5">
      <c r="A19" s="7" t="s">
        <v>315</v>
      </c>
      <c r="B19" s="4">
        <f>SUM('年齢各歳別人口'!B19:B23)</f>
        <v>1199</v>
      </c>
      <c r="C19" s="4">
        <f>SUM('年齢各歳別人口'!C19:C23)</f>
        <v>1120</v>
      </c>
      <c r="D19" s="4">
        <f t="shared" si="0"/>
        <v>2319</v>
      </c>
      <c r="E19" s="38">
        <f t="shared" si="1"/>
        <v>4.56</v>
      </c>
    </row>
    <row r="20" spans="1:5" ht="13.5">
      <c r="A20" s="7" t="s">
        <v>316</v>
      </c>
      <c r="B20" s="4">
        <f>SUM('年齢各歳別人口'!B24:B28)</f>
        <v>984</v>
      </c>
      <c r="C20" s="4">
        <f>SUM('年齢各歳別人口'!C24:C28)</f>
        <v>943</v>
      </c>
      <c r="D20" s="4">
        <f t="shared" si="0"/>
        <v>1927</v>
      </c>
      <c r="E20" s="38">
        <f t="shared" si="1"/>
        <v>3.79</v>
      </c>
    </row>
    <row r="21" spans="1:5" ht="13.5">
      <c r="A21" s="7" t="s">
        <v>317</v>
      </c>
      <c r="B21" s="4">
        <f>SUM('年齢各歳別人口'!F4:F8)</f>
        <v>981</v>
      </c>
      <c r="C21" s="4">
        <f>SUM('年齢各歳別人口'!G4:G8)</f>
        <v>896</v>
      </c>
      <c r="D21" s="4">
        <f t="shared" si="0"/>
        <v>1877</v>
      </c>
      <c r="E21" s="38">
        <f t="shared" si="1"/>
        <v>3.69</v>
      </c>
    </row>
    <row r="22" spans="1:5" ht="13.5">
      <c r="A22" s="7" t="s">
        <v>318</v>
      </c>
      <c r="B22" s="4">
        <f>SUM('年齢各歳別人口'!F9:F13)</f>
        <v>1038</v>
      </c>
      <c r="C22" s="4">
        <f>SUM('年齢各歳別人口'!G9:G13)</f>
        <v>1036</v>
      </c>
      <c r="D22" s="4">
        <f t="shared" si="0"/>
        <v>2074</v>
      </c>
      <c r="E22" s="38">
        <f t="shared" si="1"/>
        <v>4.08</v>
      </c>
    </row>
    <row r="23" spans="1:5" ht="13.5">
      <c r="A23" s="7" t="s">
        <v>319</v>
      </c>
      <c r="B23" s="4">
        <f>SUM('年齢各歳別人口'!F14:F18)</f>
        <v>1406</v>
      </c>
      <c r="C23" s="4">
        <f>SUM('年齢各歳別人口'!G14:G18)</f>
        <v>1337</v>
      </c>
      <c r="D23" s="4">
        <f t="shared" si="0"/>
        <v>2743</v>
      </c>
      <c r="E23" s="38">
        <f t="shared" si="1"/>
        <v>5.39</v>
      </c>
    </row>
    <row r="24" spans="1:5" ht="13.5">
      <c r="A24" s="7" t="s">
        <v>320</v>
      </c>
      <c r="B24" s="4">
        <f>SUM('年齢各歳別人口'!F19:F23)</f>
        <v>1615</v>
      </c>
      <c r="C24" s="4">
        <f>SUM('年齢各歳別人口'!G19:G23)</f>
        <v>1557</v>
      </c>
      <c r="D24" s="4">
        <f t="shared" si="0"/>
        <v>3172</v>
      </c>
      <c r="E24" s="38">
        <f t="shared" si="1"/>
        <v>6.23</v>
      </c>
    </row>
    <row r="25" spans="1:5" ht="13.5">
      <c r="A25" s="7" t="s">
        <v>321</v>
      </c>
      <c r="B25" s="4">
        <f>SUM('年齢各歳別人口'!F24:F28)</f>
        <v>1663</v>
      </c>
      <c r="C25" s="4">
        <f>SUM('年齢各歳別人口'!G24:G28)</f>
        <v>1674</v>
      </c>
      <c r="D25" s="4">
        <f t="shared" si="0"/>
        <v>3337</v>
      </c>
      <c r="E25" s="38">
        <f t="shared" si="1"/>
        <v>6.56</v>
      </c>
    </row>
    <row r="26" spans="1:5" ht="13.5">
      <c r="A26" s="7" t="s">
        <v>322</v>
      </c>
      <c r="B26" s="4">
        <f>SUM('年齢各歳別人口'!J4:J8)</f>
        <v>1486</v>
      </c>
      <c r="C26" s="4">
        <f>SUM('年齢各歳別人口'!K4:K8)</f>
        <v>1481</v>
      </c>
      <c r="D26" s="4">
        <f t="shared" si="0"/>
        <v>2967</v>
      </c>
      <c r="E26" s="38">
        <f t="shared" si="1"/>
        <v>5.83</v>
      </c>
    </row>
    <row r="27" spans="1:5" ht="13.5">
      <c r="A27" s="7" t="s">
        <v>323</v>
      </c>
      <c r="B27" s="4">
        <f>SUM('年齢各歳別人口'!J9:J13)</f>
        <v>1258</v>
      </c>
      <c r="C27" s="4">
        <f>SUM('年齢各歳別人口'!K9:K13)</f>
        <v>1384</v>
      </c>
      <c r="D27" s="4">
        <f t="shared" si="0"/>
        <v>2642</v>
      </c>
      <c r="E27" s="38">
        <f t="shared" si="1"/>
        <v>5.19</v>
      </c>
    </row>
    <row r="28" spans="1:5" ht="13.5">
      <c r="A28" s="7" t="s">
        <v>324</v>
      </c>
      <c r="B28" s="4">
        <f>SUM('年齢各歳別人口'!J14:J18)</f>
        <v>1483</v>
      </c>
      <c r="C28" s="4">
        <f>SUM('年齢各歳別人口'!K14:K18)</f>
        <v>1736</v>
      </c>
      <c r="D28" s="4">
        <f t="shared" si="0"/>
        <v>3219</v>
      </c>
      <c r="E28" s="38">
        <f t="shared" si="1"/>
        <v>6.33</v>
      </c>
    </row>
    <row r="29" spans="1:5" ht="13.5">
      <c r="A29" s="7" t="s">
        <v>325</v>
      </c>
      <c r="B29" s="4">
        <f>SUM('年齢各歳別人口'!J19:J23)</f>
        <v>1948</v>
      </c>
      <c r="C29" s="4">
        <f>SUM('年齢各歳別人口'!K19:K23)</f>
        <v>2121</v>
      </c>
      <c r="D29" s="4">
        <f t="shared" si="0"/>
        <v>4069</v>
      </c>
      <c r="E29" s="38">
        <f t="shared" si="1"/>
        <v>8</v>
      </c>
    </row>
    <row r="30" spans="1:5" ht="13.5">
      <c r="A30" s="7" t="s">
        <v>326</v>
      </c>
      <c r="B30" s="4">
        <f>SUM('年齢各歳別人口'!J24:J28)</f>
        <v>2380</v>
      </c>
      <c r="C30" s="4">
        <f>SUM('年齢各歳別人口'!K24:K28)</f>
        <v>2653</v>
      </c>
      <c r="D30" s="4">
        <f t="shared" si="0"/>
        <v>5033</v>
      </c>
      <c r="E30" s="38">
        <f t="shared" si="1"/>
        <v>9.89</v>
      </c>
    </row>
    <row r="31" spans="1:5" ht="13.5">
      <c r="A31" s="7" t="s">
        <v>327</v>
      </c>
      <c r="B31" s="4">
        <f>SUM('年齢各歳別人口'!N4:N8)</f>
        <v>1330</v>
      </c>
      <c r="C31" s="4">
        <f>SUM('年齢各歳別人口'!O4:O8)</f>
        <v>1677</v>
      </c>
      <c r="D31" s="4">
        <f t="shared" si="0"/>
        <v>3007</v>
      </c>
      <c r="E31" s="38">
        <f t="shared" si="1"/>
        <v>5.91</v>
      </c>
    </row>
    <row r="32" spans="1:5" ht="13.5">
      <c r="A32" s="7" t="s">
        <v>328</v>
      </c>
      <c r="B32" s="4">
        <f>SUM('年齢各歳別人口'!N9:N13)</f>
        <v>1133</v>
      </c>
      <c r="C32" s="4">
        <f>SUM('年齢各歳別人口'!O9:O13)</f>
        <v>1653</v>
      </c>
      <c r="D32" s="4">
        <f t="shared" si="0"/>
        <v>2786</v>
      </c>
      <c r="E32" s="38">
        <f t="shared" si="1"/>
        <v>5.48</v>
      </c>
    </row>
    <row r="33" spans="1:5" ht="13.5">
      <c r="A33" s="7" t="s">
        <v>329</v>
      </c>
      <c r="B33" s="4">
        <f>SUM('年齢各歳別人口'!N14:N18)</f>
        <v>660</v>
      </c>
      <c r="C33" s="4">
        <f>SUM('年齢各歳別人口'!O14:O18)</f>
        <v>1294</v>
      </c>
      <c r="D33" s="4">
        <f t="shared" si="0"/>
        <v>1954</v>
      </c>
      <c r="E33" s="38">
        <f t="shared" si="1"/>
        <v>3.84</v>
      </c>
    </row>
    <row r="34" spans="1:5" ht="13.5">
      <c r="A34" s="7" t="s">
        <v>330</v>
      </c>
      <c r="B34" s="4">
        <f>SUM('年齢各歳別人口'!N19:N23)</f>
        <v>268</v>
      </c>
      <c r="C34" s="4">
        <f>SUM('年齢各歳別人口'!O19:O23)</f>
        <v>765</v>
      </c>
      <c r="D34" s="4">
        <f t="shared" si="0"/>
        <v>1033</v>
      </c>
      <c r="E34" s="38">
        <f t="shared" si="1"/>
        <v>2.03</v>
      </c>
    </row>
    <row r="35" spans="1:5" ht="13.5">
      <c r="A35" s="7" t="s">
        <v>331</v>
      </c>
      <c r="B35" s="4">
        <f>SUM('年齢各歳別人口'!N24:N28)</f>
        <v>56</v>
      </c>
      <c r="C35" s="4">
        <f>SUM('年齢各歳別人口'!O24:O28)</f>
        <v>329</v>
      </c>
      <c r="D35" s="4">
        <f t="shared" si="0"/>
        <v>385</v>
      </c>
      <c r="E35" s="38">
        <f t="shared" si="1"/>
        <v>0.76</v>
      </c>
    </row>
    <row r="36" spans="1:5" ht="13.5">
      <c r="A36" s="7" t="s">
        <v>332</v>
      </c>
      <c r="B36" s="4">
        <f>SUM('年齢各歳別人口'!R4:R24)</f>
        <v>8</v>
      </c>
      <c r="C36" s="4">
        <f>SUM('年齢各歳別人口'!S4:S24)</f>
        <v>69</v>
      </c>
      <c r="D36" s="4">
        <f t="shared" si="0"/>
        <v>77</v>
      </c>
      <c r="E36" s="38">
        <f t="shared" si="1"/>
        <v>0.15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24089</v>
      </c>
      <c r="C39" s="4">
        <f>SUM(C40:C42)</f>
        <v>26790</v>
      </c>
      <c r="D39" s="4">
        <f>SUM(D40:D42)</f>
        <v>50879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3193</v>
      </c>
      <c r="C40" s="93">
        <f>SUM('年齢各歳別人口'!C4:C18)</f>
        <v>3065</v>
      </c>
      <c r="D40" s="93">
        <f>SUM(B40:C40)</f>
        <v>6258</v>
      </c>
      <c r="E40" s="39">
        <f>ROUND(D40/$D$39*100,2)</f>
        <v>12.3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13113</v>
      </c>
      <c r="C41" s="93">
        <f>SUM('年齢各歳別人口'!C19:C28,'年齢各歳別人口'!G4:G28,'年齢各歳別人口'!K4:K18)</f>
        <v>13164</v>
      </c>
      <c r="D41" s="93">
        <f>SUM(B41:C41)</f>
        <v>26277</v>
      </c>
      <c r="E41" s="39">
        <f>ROUND(D41/$D$39*100,2)</f>
        <v>51.65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7783</v>
      </c>
      <c r="C42" s="93">
        <f>SUM('年齢各歳別人口'!K19:K28,'年齢各歳別人口'!O4:O28,'年齢各歳別人口'!S4:S24)</f>
        <v>10561</v>
      </c>
      <c r="D42" s="93">
        <f>SUM(B42:C42)</f>
        <v>18344</v>
      </c>
      <c r="E42" s="39">
        <f>ROUND(D42/$D$39*100,2)</f>
        <v>36.05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3566</v>
      </c>
      <c r="C47" s="99">
        <f>'行政区別人口'!D27</f>
        <v>3651</v>
      </c>
      <c r="D47" s="99">
        <f>'行政区別人口'!E27</f>
        <v>4059</v>
      </c>
      <c r="E47" s="99">
        <f>'行政区別人口'!F27</f>
        <v>7710</v>
      </c>
      <c r="F47" s="1" t="s">
        <v>162</v>
      </c>
    </row>
    <row r="48" spans="1:6" ht="13.5">
      <c r="A48" s="7" t="s">
        <v>146</v>
      </c>
      <c r="B48" s="99">
        <f>'行政区別人口'!C48</f>
        <v>3054</v>
      </c>
      <c r="C48" s="99">
        <f>'行政区別人口'!D48</f>
        <v>2893</v>
      </c>
      <c r="D48" s="99">
        <f>'行政区別人口'!E48</f>
        <v>3158</v>
      </c>
      <c r="E48" s="99">
        <f>'行政区別人口'!F48</f>
        <v>6051</v>
      </c>
      <c r="F48" s="1" t="s">
        <v>163</v>
      </c>
    </row>
    <row r="49" spans="1:6" ht="13.5">
      <c r="A49" s="7" t="s">
        <v>147</v>
      </c>
      <c r="B49" s="99">
        <f>'行政区別人口'!C58</f>
        <v>1170</v>
      </c>
      <c r="C49" s="99">
        <f>'行政区別人口'!D58</f>
        <v>1149</v>
      </c>
      <c r="D49" s="99">
        <f>'行政区別人口'!E58</f>
        <v>1221</v>
      </c>
      <c r="E49" s="99">
        <f>'行政区別人口'!F58</f>
        <v>2370</v>
      </c>
      <c r="F49" s="1" t="s">
        <v>164</v>
      </c>
    </row>
    <row r="50" spans="1:6" ht="13.5">
      <c r="A50" s="7" t="s">
        <v>148</v>
      </c>
      <c r="B50" s="100">
        <f>'行政区別人口'!C71</f>
        <v>760</v>
      </c>
      <c r="C50" s="100">
        <f>'行政区別人口'!D71</f>
        <v>717</v>
      </c>
      <c r="D50" s="100">
        <f>'行政区別人口'!E71</f>
        <v>781</v>
      </c>
      <c r="E50" s="100">
        <f>'行政区別人口'!F71</f>
        <v>1498</v>
      </c>
      <c r="F50" s="1" t="s">
        <v>165</v>
      </c>
    </row>
    <row r="51" spans="1:6" ht="13.5">
      <c r="A51" s="7" t="s">
        <v>149</v>
      </c>
      <c r="B51" s="99">
        <f>'行政区別人口'!C88</f>
        <v>4247</v>
      </c>
      <c r="C51" s="99">
        <f>'行政区別人口'!D88</f>
        <v>4364</v>
      </c>
      <c r="D51" s="99">
        <f>'行政区別人口'!E88</f>
        <v>4940</v>
      </c>
      <c r="E51" s="99">
        <f>'行政区別人口'!F88</f>
        <v>9304</v>
      </c>
      <c r="F51" s="1" t="s">
        <v>166</v>
      </c>
    </row>
    <row r="52" spans="1:6" ht="13.5">
      <c r="A52" s="7" t="s">
        <v>150</v>
      </c>
      <c r="B52" s="99">
        <f>'行政区別人口'!C102</f>
        <v>2125</v>
      </c>
      <c r="C52" s="99">
        <f>'行政区別人口'!D102</f>
        <v>2313</v>
      </c>
      <c r="D52" s="99">
        <f>'行政区別人口'!E102</f>
        <v>2538</v>
      </c>
      <c r="E52" s="99">
        <f>'行政区別人口'!F102</f>
        <v>4851</v>
      </c>
      <c r="F52" s="1" t="s">
        <v>190</v>
      </c>
    </row>
    <row r="53" spans="1:6" ht="13.5">
      <c r="A53" s="7" t="s">
        <v>151</v>
      </c>
      <c r="B53" s="99">
        <f>'行政区別人口'!J23</f>
        <v>1478</v>
      </c>
      <c r="C53" s="99">
        <f>'行政区別人口'!K23</f>
        <v>1480</v>
      </c>
      <c r="D53" s="99">
        <f>'行政区別人口'!L23</f>
        <v>1654</v>
      </c>
      <c r="E53" s="99">
        <f>'行政区別人口'!M23</f>
        <v>3134</v>
      </c>
      <c r="F53" s="1" t="s">
        <v>167</v>
      </c>
    </row>
    <row r="54" spans="1:6" ht="13.5">
      <c r="A54" s="7" t="s">
        <v>152</v>
      </c>
      <c r="B54" s="99">
        <f>'行政区別人口'!J33</f>
        <v>922</v>
      </c>
      <c r="C54" s="99">
        <f>'行政区別人口'!K33</f>
        <v>969</v>
      </c>
      <c r="D54" s="99">
        <f>'行政区別人口'!L33</f>
        <v>1013</v>
      </c>
      <c r="E54" s="99">
        <f>'行政区別人口'!M33</f>
        <v>1982</v>
      </c>
      <c r="F54" s="1" t="s">
        <v>168</v>
      </c>
    </row>
    <row r="55" spans="1:6" ht="13.5">
      <c r="A55" s="7" t="s">
        <v>153</v>
      </c>
      <c r="B55" s="99">
        <f>'行政区別人口'!J50</f>
        <v>2392</v>
      </c>
      <c r="C55" s="99">
        <f>'行政区別人口'!K50</f>
        <v>2412</v>
      </c>
      <c r="D55" s="99">
        <f>'行政区別人口'!L50</f>
        <v>2730</v>
      </c>
      <c r="E55" s="99">
        <f>'行政区別人口'!M50</f>
        <v>5142</v>
      </c>
      <c r="F55" s="1" t="s">
        <v>169</v>
      </c>
    </row>
    <row r="56" spans="1:6" ht="13.5">
      <c r="A56" s="7" t="s">
        <v>154</v>
      </c>
      <c r="B56" s="99">
        <f>'行政区別人口'!J63</f>
        <v>1567</v>
      </c>
      <c r="C56" s="99">
        <f>'行政区別人口'!K63</f>
        <v>1629</v>
      </c>
      <c r="D56" s="99">
        <f>'行政区別人口'!L63</f>
        <v>1777</v>
      </c>
      <c r="E56" s="99">
        <f>'行政区別人口'!M63</f>
        <v>3406</v>
      </c>
      <c r="F56" s="1" t="s">
        <v>170</v>
      </c>
    </row>
    <row r="57" spans="1:6" ht="13.5">
      <c r="A57" s="7" t="s">
        <v>155</v>
      </c>
      <c r="B57" s="99">
        <f>'行政区別人口'!J72</f>
        <v>1192</v>
      </c>
      <c r="C57" s="99">
        <f>'行政区別人口'!K72</f>
        <v>1170</v>
      </c>
      <c r="D57" s="99">
        <f>'行政区別人口'!L72</f>
        <v>1316</v>
      </c>
      <c r="E57" s="99">
        <f>'行政区別人口'!M72</f>
        <v>2486</v>
      </c>
      <c r="F57" s="1" t="s">
        <v>171</v>
      </c>
    </row>
    <row r="58" spans="1:6" ht="13.5">
      <c r="A58" s="7" t="s">
        <v>156</v>
      </c>
      <c r="B58" s="99">
        <f>'行政区別人口'!J81</f>
        <v>1531</v>
      </c>
      <c r="C58" s="99">
        <f>'行政区別人口'!K81</f>
        <v>1342</v>
      </c>
      <c r="D58" s="99">
        <f>'行政区別人口'!L81</f>
        <v>1603</v>
      </c>
      <c r="E58" s="99">
        <f>'行政区別人口'!M81</f>
        <v>2945</v>
      </c>
      <c r="F58" s="1" t="s">
        <v>172</v>
      </c>
    </row>
    <row r="59" spans="1:5" ht="13.5">
      <c r="A59" s="7" t="s">
        <v>139</v>
      </c>
      <c r="B59" s="99">
        <f>SUM(B47:B58)</f>
        <v>24004</v>
      </c>
      <c r="C59" s="5">
        <f>SUM(C47:C58)</f>
        <v>24089</v>
      </c>
      <c r="D59" s="5">
        <f>SUM(D47:D58)</f>
        <v>26790</v>
      </c>
      <c r="E59" s="5">
        <f>SUM(E47:E58)</f>
        <v>50879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令和４年1月31日現在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12" t="s">
        <v>173</v>
      </c>
      <c r="B9" s="3" t="s">
        <v>7</v>
      </c>
      <c r="C9" s="18">
        <v>152</v>
      </c>
      <c r="D9" s="18">
        <v>159</v>
      </c>
      <c r="E9" s="18">
        <v>176</v>
      </c>
      <c r="F9" s="18">
        <v>335</v>
      </c>
      <c r="H9" s="219" t="s">
        <v>182</v>
      </c>
      <c r="I9" s="17" t="s">
        <v>71</v>
      </c>
      <c r="J9" s="18">
        <v>41</v>
      </c>
      <c r="K9" s="18">
        <v>31</v>
      </c>
      <c r="L9" s="18">
        <v>45</v>
      </c>
      <c r="M9" s="18">
        <v>76</v>
      </c>
    </row>
    <row r="10" spans="1:13" ht="13.5">
      <c r="A10" s="212"/>
      <c r="B10" s="3" t="s">
        <v>10</v>
      </c>
      <c r="C10" s="18">
        <v>152</v>
      </c>
      <c r="D10" s="18">
        <v>147</v>
      </c>
      <c r="E10" s="18">
        <v>150</v>
      </c>
      <c r="F10" s="18">
        <v>297</v>
      </c>
      <c r="H10" s="219"/>
      <c r="I10" s="17" t="s">
        <v>74</v>
      </c>
      <c r="J10" s="18">
        <v>38</v>
      </c>
      <c r="K10" s="18">
        <v>38</v>
      </c>
      <c r="L10" s="18">
        <v>46</v>
      </c>
      <c r="M10" s="18">
        <v>84</v>
      </c>
    </row>
    <row r="11" spans="1:16" ht="13.5">
      <c r="A11" s="212"/>
      <c r="B11" s="3" t="s">
        <v>13</v>
      </c>
      <c r="C11" s="18">
        <v>353</v>
      </c>
      <c r="D11" s="18">
        <v>329</v>
      </c>
      <c r="E11" s="18">
        <v>382</v>
      </c>
      <c r="F11" s="18">
        <v>711</v>
      </c>
      <c r="H11" s="219"/>
      <c r="I11" s="17" t="s">
        <v>76</v>
      </c>
      <c r="J11" s="18">
        <v>29</v>
      </c>
      <c r="K11" s="18">
        <v>29</v>
      </c>
      <c r="L11" s="18">
        <v>29</v>
      </c>
      <c r="M11" s="18">
        <v>58</v>
      </c>
      <c r="P11" s="124"/>
    </row>
    <row r="12" spans="1:13" ht="13.5">
      <c r="A12" s="212"/>
      <c r="B12" s="3" t="s">
        <v>16</v>
      </c>
      <c r="C12" s="18">
        <v>179</v>
      </c>
      <c r="D12" s="18">
        <v>171</v>
      </c>
      <c r="E12" s="18">
        <v>208</v>
      </c>
      <c r="F12" s="18">
        <v>379</v>
      </c>
      <c r="H12" s="219"/>
      <c r="I12" s="17" t="s">
        <v>79</v>
      </c>
      <c r="J12" s="18">
        <v>37</v>
      </c>
      <c r="K12" s="18">
        <v>43</v>
      </c>
      <c r="L12" s="18">
        <v>36</v>
      </c>
      <c r="M12" s="18">
        <v>79</v>
      </c>
    </row>
    <row r="13" spans="1:13" ht="13.5">
      <c r="A13" s="212"/>
      <c r="B13" s="3" t="s">
        <v>19</v>
      </c>
      <c r="C13" s="18">
        <v>101</v>
      </c>
      <c r="D13" s="18">
        <v>99</v>
      </c>
      <c r="E13" s="18">
        <v>124</v>
      </c>
      <c r="F13" s="18">
        <v>223</v>
      </c>
      <c r="H13" s="219"/>
      <c r="I13" s="17" t="s">
        <v>82</v>
      </c>
      <c r="J13" s="18">
        <v>44</v>
      </c>
      <c r="K13" s="18">
        <v>31</v>
      </c>
      <c r="L13" s="18">
        <v>50</v>
      </c>
      <c r="M13" s="18">
        <v>81</v>
      </c>
    </row>
    <row r="14" spans="1:13" ht="13.5">
      <c r="A14" s="212"/>
      <c r="B14" s="3" t="s">
        <v>22</v>
      </c>
      <c r="C14" s="18">
        <v>215</v>
      </c>
      <c r="D14" s="18">
        <v>238</v>
      </c>
      <c r="E14" s="18">
        <v>266</v>
      </c>
      <c r="F14" s="18">
        <v>504</v>
      </c>
      <c r="H14" s="219"/>
      <c r="I14" s="17" t="s">
        <v>85</v>
      </c>
      <c r="J14" s="18">
        <v>48</v>
      </c>
      <c r="K14" s="18">
        <v>51</v>
      </c>
      <c r="L14" s="18">
        <v>52</v>
      </c>
      <c r="M14" s="18">
        <v>103</v>
      </c>
    </row>
    <row r="15" spans="1:13" ht="13.5">
      <c r="A15" s="212"/>
      <c r="B15" s="3" t="s">
        <v>25</v>
      </c>
      <c r="C15" s="18">
        <v>313</v>
      </c>
      <c r="D15" s="18">
        <v>287</v>
      </c>
      <c r="E15" s="18">
        <v>324</v>
      </c>
      <c r="F15" s="18">
        <v>611</v>
      </c>
      <c r="H15" s="219"/>
      <c r="I15" s="17" t="s">
        <v>88</v>
      </c>
      <c r="J15" s="18">
        <v>92</v>
      </c>
      <c r="K15" s="18">
        <v>103</v>
      </c>
      <c r="L15" s="18">
        <v>112</v>
      </c>
      <c r="M15" s="18">
        <v>215</v>
      </c>
    </row>
    <row r="16" spans="1:13" ht="13.5">
      <c r="A16" s="212"/>
      <c r="B16" s="3" t="s">
        <v>28</v>
      </c>
      <c r="C16" s="18">
        <v>189</v>
      </c>
      <c r="D16" s="18">
        <v>170</v>
      </c>
      <c r="E16" s="18">
        <v>179</v>
      </c>
      <c r="F16" s="18">
        <v>349</v>
      </c>
      <c r="H16" s="219"/>
      <c r="I16" s="17" t="s">
        <v>90</v>
      </c>
      <c r="J16" s="18">
        <v>242</v>
      </c>
      <c r="K16" s="18">
        <v>251</v>
      </c>
      <c r="L16" s="18">
        <v>272</v>
      </c>
      <c r="M16" s="18">
        <v>523</v>
      </c>
    </row>
    <row r="17" spans="1:13" ht="13.5">
      <c r="A17" s="212"/>
      <c r="B17" s="3" t="s">
        <v>31</v>
      </c>
      <c r="C17" s="18">
        <v>344</v>
      </c>
      <c r="D17" s="18">
        <v>394</v>
      </c>
      <c r="E17" s="18">
        <v>421</v>
      </c>
      <c r="F17" s="18">
        <v>815</v>
      </c>
      <c r="H17" s="219"/>
      <c r="I17" s="17" t="s">
        <v>92</v>
      </c>
      <c r="J17" s="18">
        <v>97</v>
      </c>
      <c r="K17" s="18">
        <v>89</v>
      </c>
      <c r="L17" s="18">
        <v>85</v>
      </c>
      <c r="M17" s="18">
        <v>174</v>
      </c>
    </row>
    <row r="18" spans="1:13" ht="13.5">
      <c r="A18" s="212"/>
      <c r="B18" s="3" t="s">
        <v>34</v>
      </c>
      <c r="C18" s="18">
        <v>250</v>
      </c>
      <c r="D18" s="18">
        <v>234</v>
      </c>
      <c r="E18" s="18">
        <v>268</v>
      </c>
      <c r="F18" s="18">
        <v>502</v>
      </c>
      <c r="H18" s="219"/>
      <c r="I18" s="17" t="s">
        <v>94</v>
      </c>
      <c r="J18" s="18">
        <v>168</v>
      </c>
      <c r="K18" s="18">
        <v>170</v>
      </c>
      <c r="L18" s="18">
        <v>224</v>
      </c>
      <c r="M18" s="18">
        <v>394</v>
      </c>
    </row>
    <row r="19" spans="1:13" ht="13.5">
      <c r="A19" s="212"/>
      <c r="B19" s="3" t="s">
        <v>37</v>
      </c>
      <c r="C19" s="18">
        <v>275</v>
      </c>
      <c r="D19" s="18">
        <v>236</v>
      </c>
      <c r="E19" s="18">
        <v>269</v>
      </c>
      <c r="F19" s="18">
        <v>505</v>
      </c>
      <c r="H19" s="219"/>
      <c r="I19" s="17" t="s">
        <v>97</v>
      </c>
      <c r="J19" s="18">
        <v>266</v>
      </c>
      <c r="K19" s="18">
        <v>263</v>
      </c>
      <c r="L19" s="18">
        <v>293</v>
      </c>
      <c r="M19" s="18">
        <v>556</v>
      </c>
    </row>
    <row r="20" spans="1:13" ht="13.5">
      <c r="A20" s="212"/>
      <c r="B20" s="3" t="s">
        <v>40</v>
      </c>
      <c r="C20" s="18">
        <v>146</v>
      </c>
      <c r="D20" s="18">
        <v>157</v>
      </c>
      <c r="E20" s="18">
        <v>173</v>
      </c>
      <c r="F20" s="18">
        <v>330</v>
      </c>
      <c r="H20" s="219"/>
      <c r="I20" s="17" t="s">
        <v>100</v>
      </c>
      <c r="J20" s="18">
        <v>136</v>
      </c>
      <c r="K20" s="18">
        <v>152</v>
      </c>
      <c r="L20" s="18">
        <v>160</v>
      </c>
      <c r="M20" s="18">
        <v>312</v>
      </c>
    </row>
    <row r="21" spans="1:13" ht="13.5">
      <c r="A21" s="212"/>
      <c r="B21" s="3" t="s">
        <v>81</v>
      </c>
      <c r="C21" s="18">
        <v>199</v>
      </c>
      <c r="D21" s="18">
        <v>232</v>
      </c>
      <c r="E21" s="18">
        <v>231</v>
      </c>
      <c r="F21" s="18">
        <v>463</v>
      </c>
      <c r="H21" s="219"/>
      <c r="I21" s="17" t="s">
        <v>103</v>
      </c>
      <c r="J21" s="18">
        <v>67</v>
      </c>
      <c r="K21" s="18">
        <v>61</v>
      </c>
      <c r="L21" s="18">
        <v>74</v>
      </c>
      <c r="M21" s="18">
        <v>135</v>
      </c>
    </row>
    <row r="22" spans="1:13" ht="13.5">
      <c r="A22" s="212"/>
      <c r="B22" s="3" t="s">
        <v>42</v>
      </c>
      <c r="C22" s="18">
        <v>291</v>
      </c>
      <c r="D22" s="18">
        <v>323</v>
      </c>
      <c r="E22" s="18">
        <v>361</v>
      </c>
      <c r="F22" s="18">
        <v>684</v>
      </c>
      <c r="H22" s="219"/>
      <c r="I22" s="17" t="s">
        <v>106</v>
      </c>
      <c r="J22" s="18">
        <v>173</v>
      </c>
      <c r="K22" s="18">
        <v>168</v>
      </c>
      <c r="L22" s="18">
        <v>176</v>
      </c>
      <c r="M22" s="18">
        <v>344</v>
      </c>
    </row>
    <row r="23" spans="1:13" ht="13.5">
      <c r="A23" s="212"/>
      <c r="B23" s="3" t="s">
        <v>44</v>
      </c>
      <c r="C23" s="18">
        <v>195</v>
      </c>
      <c r="D23" s="18">
        <v>266</v>
      </c>
      <c r="E23" s="18">
        <v>295</v>
      </c>
      <c r="F23" s="18">
        <v>561</v>
      </c>
      <c r="H23" s="219"/>
      <c r="I23" s="16" t="s">
        <v>189</v>
      </c>
      <c r="J23" s="18">
        <f>SUM(J9:J22)</f>
        <v>1478</v>
      </c>
      <c r="K23" s="18">
        <f>SUM(K9:K22)</f>
        <v>1480</v>
      </c>
      <c r="L23" s="18">
        <f>SUM(L9:L22)</f>
        <v>1654</v>
      </c>
      <c r="M23" s="18">
        <f>SUM(M9:M22)</f>
        <v>3134</v>
      </c>
    </row>
    <row r="24" spans="1:6" ht="13.5">
      <c r="A24" s="212"/>
      <c r="B24" s="3" t="s">
        <v>47</v>
      </c>
      <c r="C24" s="18">
        <v>82</v>
      </c>
      <c r="D24" s="18">
        <v>78</v>
      </c>
      <c r="E24" s="18">
        <v>88</v>
      </c>
      <c r="F24" s="18">
        <v>166</v>
      </c>
    </row>
    <row r="25" spans="1:13" ht="13.5" customHeight="1">
      <c r="A25" s="212"/>
      <c r="B25" s="3" t="s">
        <v>49</v>
      </c>
      <c r="C25" s="18">
        <v>80</v>
      </c>
      <c r="D25" s="18">
        <v>73</v>
      </c>
      <c r="E25" s="18">
        <v>82</v>
      </c>
      <c r="F25" s="18">
        <v>155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12"/>
      <c r="B26" s="3" t="s">
        <v>51</v>
      </c>
      <c r="C26" s="18">
        <v>50</v>
      </c>
      <c r="D26" s="18">
        <v>58</v>
      </c>
      <c r="E26" s="18">
        <v>62</v>
      </c>
      <c r="F26" s="18">
        <v>120</v>
      </c>
      <c r="H26" s="212" t="s">
        <v>183</v>
      </c>
      <c r="I26" s="3" t="s">
        <v>108</v>
      </c>
      <c r="J26" s="18">
        <v>117</v>
      </c>
      <c r="K26" s="18">
        <v>120</v>
      </c>
      <c r="L26" s="18">
        <v>133</v>
      </c>
      <c r="M26" s="18">
        <v>253</v>
      </c>
    </row>
    <row r="27" spans="1:13" ht="13.5" customHeight="1">
      <c r="A27" s="212"/>
      <c r="B27" s="16" t="s">
        <v>189</v>
      </c>
      <c r="C27" s="19">
        <f>SUM(C9:C26)</f>
        <v>3566</v>
      </c>
      <c r="D27" s="19">
        <f>SUM(D9:D26)</f>
        <v>3651</v>
      </c>
      <c r="E27" s="19">
        <f>SUM(E9:E26)</f>
        <v>4059</v>
      </c>
      <c r="F27" s="19">
        <f>SUM(F9:F26)</f>
        <v>7710</v>
      </c>
      <c r="H27" s="212"/>
      <c r="I27" s="3" t="s">
        <v>60</v>
      </c>
      <c r="J27" s="18">
        <v>148</v>
      </c>
      <c r="K27" s="18">
        <v>162</v>
      </c>
      <c r="L27" s="18">
        <v>152</v>
      </c>
      <c r="M27" s="18">
        <v>314</v>
      </c>
    </row>
    <row r="28" spans="8:13" ht="13.5" customHeight="1">
      <c r="H28" s="212"/>
      <c r="I28" s="3" t="s">
        <v>63</v>
      </c>
      <c r="J28" s="18">
        <v>107</v>
      </c>
      <c r="K28" s="18">
        <v>102</v>
      </c>
      <c r="L28" s="18">
        <v>125</v>
      </c>
      <c r="M28" s="18">
        <v>227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12"/>
      <c r="I29" s="3" t="s">
        <v>66</v>
      </c>
      <c r="J29" s="18">
        <v>119</v>
      </c>
      <c r="K29" s="18">
        <v>129</v>
      </c>
      <c r="L29" s="18">
        <v>143</v>
      </c>
      <c r="M29" s="18">
        <v>272</v>
      </c>
    </row>
    <row r="30" spans="1:13" ht="13.5" customHeight="1">
      <c r="A30" s="213" t="s">
        <v>175</v>
      </c>
      <c r="B30" s="120" t="s">
        <v>8</v>
      </c>
      <c r="C30" s="123">
        <v>235</v>
      </c>
      <c r="D30" s="123">
        <v>204</v>
      </c>
      <c r="E30" s="123">
        <v>240</v>
      </c>
      <c r="F30" s="123">
        <v>444</v>
      </c>
      <c r="H30" s="212"/>
      <c r="I30" s="3" t="s">
        <v>69</v>
      </c>
      <c r="J30" s="18">
        <v>305</v>
      </c>
      <c r="K30" s="18">
        <v>338</v>
      </c>
      <c r="L30" s="18">
        <v>333</v>
      </c>
      <c r="M30" s="18">
        <v>671</v>
      </c>
    </row>
    <row r="31" spans="1:13" ht="13.5">
      <c r="A31" s="214"/>
      <c r="B31" s="122" t="s">
        <v>11</v>
      </c>
      <c r="C31" s="36">
        <v>242</v>
      </c>
      <c r="D31" s="36">
        <v>241</v>
      </c>
      <c r="E31" s="36">
        <v>268</v>
      </c>
      <c r="F31" s="36">
        <v>509</v>
      </c>
      <c r="H31" s="212"/>
      <c r="I31" s="3" t="s">
        <v>72</v>
      </c>
      <c r="J31" s="18">
        <v>106</v>
      </c>
      <c r="K31" s="18">
        <v>116</v>
      </c>
      <c r="L31" s="18">
        <v>109</v>
      </c>
      <c r="M31" s="18">
        <v>225</v>
      </c>
    </row>
    <row r="32" spans="1:13" ht="13.5">
      <c r="A32" s="214"/>
      <c r="B32" s="3" t="s">
        <v>14</v>
      </c>
      <c r="C32" s="36">
        <v>138</v>
      </c>
      <c r="D32" s="36">
        <v>123</v>
      </c>
      <c r="E32" s="36">
        <v>150</v>
      </c>
      <c r="F32" s="36">
        <v>273</v>
      </c>
      <c r="H32" s="212"/>
      <c r="I32" s="3" t="s">
        <v>311</v>
      </c>
      <c r="J32" s="18">
        <v>20</v>
      </c>
      <c r="K32" s="18">
        <v>2</v>
      </c>
      <c r="L32" s="18">
        <v>18</v>
      </c>
      <c r="M32" s="18">
        <v>20</v>
      </c>
    </row>
    <row r="33" spans="1:13" ht="13.5">
      <c r="A33" s="214"/>
      <c r="B33" s="3" t="s">
        <v>17</v>
      </c>
      <c r="C33" s="36">
        <v>123</v>
      </c>
      <c r="D33" s="36">
        <v>117</v>
      </c>
      <c r="E33" s="36">
        <v>140</v>
      </c>
      <c r="F33" s="36">
        <v>257</v>
      </c>
      <c r="H33" s="212"/>
      <c r="I33" s="16" t="s">
        <v>189</v>
      </c>
      <c r="J33" s="18">
        <f>SUM(J26:J32)</f>
        <v>922</v>
      </c>
      <c r="K33" s="18">
        <f>SUM(K26:K32)</f>
        <v>969</v>
      </c>
      <c r="L33" s="18">
        <f>SUM(L26:L32)</f>
        <v>1013</v>
      </c>
      <c r="M33" s="18">
        <f>SUM(M26:M32)</f>
        <v>1982</v>
      </c>
    </row>
    <row r="34" spans="1:13" ht="13.5" customHeight="1">
      <c r="A34" s="214"/>
      <c r="B34" s="3" t="s">
        <v>20</v>
      </c>
      <c r="C34" s="36">
        <v>223</v>
      </c>
      <c r="D34" s="36">
        <v>223</v>
      </c>
      <c r="E34" s="36">
        <v>239</v>
      </c>
      <c r="F34" s="36">
        <v>462</v>
      </c>
      <c r="H34" s="30"/>
      <c r="I34" s="27"/>
      <c r="J34" s="33"/>
      <c r="K34" s="33"/>
      <c r="L34" s="33"/>
      <c r="M34" s="33"/>
    </row>
    <row r="35" spans="1:13" ht="13.5">
      <c r="A35" s="214"/>
      <c r="B35" s="3" t="s">
        <v>23</v>
      </c>
      <c r="C35" s="36">
        <v>77</v>
      </c>
      <c r="D35" s="36">
        <v>77</v>
      </c>
      <c r="E35" s="36">
        <v>89</v>
      </c>
      <c r="F35" s="36">
        <v>166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4"/>
      <c r="B36" s="3" t="s">
        <v>26</v>
      </c>
      <c r="C36" s="36">
        <v>208</v>
      </c>
      <c r="D36" s="36">
        <v>219</v>
      </c>
      <c r="E36" s="36">
        <v>236</v>
      </c>
      <c r="F36" s="36">
        <v>455</v>
      </c>
      <c r="H36" s="213" t="s">
        <v>184</v>
      </c>
      <c r="I36" s="14" t="s">
        <v>77</v>
      </c>
      <c r="J36" s="22">
        <v>245</v>
      </c>
      <c r="K36" s="22">
        <v>242</v>
      </c>
      <c r="L36" s="22">
        <v>262</v>
      </c>
      <c r="M36" s="22">
        <v>504</v>
      </c>
    </row>
    <row r="37" spans="1:13" ht="13.5">
      <c r="A37" s="214"/>
      <c r="B37" s="3" t="s">
        <v>29</v>
      </c>
      <c r="C37" s="36">
        <v>112</v>
      </c>
      <c r="D37" s="36">
        <v>110</v>
      </c>
      <c r="E37" s="36">
        <v>105</v>
      </c>
      <c r="F37" s="36">
        <v>215</v>
      </c>
      <c r="H37" s="214"/>
      <c r="I37" s="3" t="s">
        <v>80</v>
      </c>
      <c r="J37" s="18">
        <v>241</v>
      </c>
      <c r="K37" s="18">
        <v>243</v>
      </c>
      <c r="L37" s="18">
        <v>251</v>
      </c>
      <c r="M37" s="18">
        <v>494</v>
      </c>
    </row>
    <row r="38" spans="1:13" ht="13.5">
      <c r="A38" s="214"/>
      <c r="B38" s="3" t="s">
        <v>32</v>
      </c>
      <c r="C38" s="36">
        <v>179</v>
      </c>
      <c r="D38" s="36">
        <v>166</v>
      </c>
      <c r="E38" s="36">
        <v>166</v>
      </c>
      <c r="F38" s="36">
        <v>332</v>
      </c>
      <c r="H38" s="214"/>
      <c r="I38" s="3" t="s">
        <v>83</v>
      </c>
      <c r="J38" s="18">
        <v>93</v>
      </c>
      <c r="K38" s="18">
        <v>92</v>
      </c>
      <c r="L38" s="18">
        <v>117</v>
      </c>
      <c r="M38" s="18">
        <v>209</v>
      </c>
    </row>
    <row r="39" spans="1:13" ht="13.5">
      <c r="A39" s="214"/>
      <c r="B39" s="3" t="s">
        <v>35</v>
      </c>
      <c r="C39" s="36">
        <v>164</v>
      </c>
      <c r="D39" s="36">
        <v>148</v>
      </c>
      <c r="E39" s="36">
        <v>159</v>
      </c>
      <c r="F39" s="36">
        <v>307</v>
      </c>
      <c r="H39" s="214"/>
      <c r="I39" s="3" t="s">
        <v>86</v>
      </c>
      <c r="J39" s="18">
        <v>142</v>
      </c>
      <c r="K39" s="18">
        <v>147</v>
      </c>
      <c r="L39" s="18">
        <v>162</v>
      </c>
      <c r="M39" s="18">
        <v>309</v>
      </c>
    </row>
    <row r="40" spans="1:13" ht="13.5">
      <c r="A40" s="214"/>
      <c r="B40" s="3" t="s">
        <v>38</v>
      </c>
      <c r="C40" s="36">
        <v>161</v>
      </c>
      <c r="D40" s="36">
        <v>146</v>
      </c>
      <c r="E40" s="36">
        <v>164</v>
      </c>
      <c r="F40" s="36">
        <v>310</v>
      </c>
      <c r="H40" s="214"/>
      <c r="I40" s="3" t="s">
        <v>89</v>
      </c>
      <c r="J40" s="18">
        <v>87</v>
      </c>
      <c r="K40" s="18">
        <v>90</v>
      </c>
      <c r="L40" s="18">
        <v>103</v>
      </c>
      <c r="M40" s="18">
        <v>193</v>
      </c>
    </row>
    <row r="41" spans="1:13" ht="13.5">
      <c r="A41" s="214"/>
      <c r="B41" s="3" t="s">
        <v>41</v>
      </c>
      <c r="C41" s="36">
        <v>312</v>
      </c>
      <c r="D41" s="36">
        <v>299</v>
      </c>
      <c r="E41" s="36">
        <v>309</v>
      </c>
      <c r="F41" s="36">
        <v>608</v>
      </c>
      <c r="H41" s="214"/>
      <c r="I41" s="3" t="s">
        <v>91</v>
      </c>
      <c r="J41" s="18">
        <v>130</v>
      </c>
      <c r="K41" s="18">
        <v>151</v>
      </c>
      <c r="L41" s="18">
        <v>141</v>
      </c>
      <c r="M41" s="18">
        <v>292</v>
      </c>
    </row>
    <row r="42" spans="1:13" ht="13.5">
      <c r="A42" s="214"/>
      <c r="B42" s="3" t="s">
        <v>43</v>
      </c>
      <c r="C42" s="36">
        <v>224</v>
      </c>
      <c r="D42" s="36">
        <v>210</v>
      </c>
      <c r="E42" s="36">
        <v>216</v>
      </c>
      <c r="F42" s="36">
        <v>426</v>
      </c>
      <c r="H42" s="214"/>
      <c r="I42" s="3" t="s">
        <v>93</v>
      </c>
      <c r="J42" s="18">
        <v>136</v>
      </c>
      <c r="K42" s="18">
        <v>130</v>
      </c>
      <c r="L42" s="18">
        <v>166</v>
      </c>
      <c r="M42" s="18">
        <v>296</v>
      </c>
    </row>
    <row r="43" spans="1:13" ht="13.5">
      <c r="A43" s="214"/>
      <c r="B43" s="3" t="s">
        <v>45</v>
      </c>
      <c r="C43" s="36">
        <v>153</v>
      </c>
      <c r="D43" s="36">
        <v>136</v>
      </c>
      <c r="E43" s="36">
        <v>167</v>
      </c>
      <c r="F43" s="36">
        <v>303</v>
      </c>
      <c r="H43" s="214"/>
      <c r="I43" s="3" t="s">
        <v>95</v>
      </c>
      <c r="J43" s="18">
        <v>90</v>
      </c>
      <c r="K43" s="18">
        <v>97</v>
      </c>
      <c r="L43" s="18">
        <v>119</v>
      </c>
      <c r="M43" s="18">
        <v>216</v>
      </c>
    </row>
    <row r="44" spans="1:13" ht="13.5">
      <c r="A44" s="214"/>
      <c r="B44" s="3" t="s">
        <v>48</v>
      </c>
      <c r="C44" s="36">
        <v>164</v>
      </c>
      <c r="D44" s="36">
        <v>162</v>
      </c>
      <c r="E44" s="36">
        <v>173</v>
      </c>
      <c r="F44" s="36">
        <v>335</v>
      </c>
      <c r="H44" s="214"/>
      <c r="I44" s="3" t="s">
        <v>98</v>
      </c>
      <c r="J44" s="18">
        <v>159</v>
      </c>
      <c r="K44" s="18">
        <v>172</v>
      </c>
      <c r="L44" s="18">
        <v>186</v>
      </c>
      <c r="M44" s="18">
        <v>358</v>
      </c>
    </row>
    <row r="45" spans="1:13" ht="13.5">
      <c r="A45" s="214"/>
      <c r="B45" s="3" t="s">
        <v>50</v>
      </c>
      <c r="C45" s="36">
        <v>94</v>
      </c>
      <c r="D45" s="36">
        <v>84</v>
      </c>
      <c r="E45" s="36">
        <v>75</v>
      </c>
      <c r="F45" s="36">
        <v>159</v>
      </c>
      <c r="H45" s="214"/>
      <c r="I45" s="3" t="s">
        <v>101</v>
      </c>
      <c r="J45" s="18">
        <v>86</v>
      </c>
      <c r="K45" s="18">
        <v>105</v>
      </c>
      <c r="L45" s="18">
        <v>109</v>
      </c>
      <c r="M45" s="18">
        <v>214</v>
      </c>
    </row>
    <row r="46" spans="1:13" ht="13.5">
      <c r="A46" s="214"/>
      <c r="B46" s="3" t="s">
        <v>52</v>
      </c>
      <c r="C46" s="36">
        <v>125</v>
      </c>
      <c r="D46" s="36">
        <v>122</v>
      </c>
      <c r="E46" s="36">
        <v>144</v>
      </c>
      <c r="F46" s="36">
        <v>266</v>
      </c>
      <c r="H46" s="214"/>
      <c r="I46" s="3" t="s">
        <v>104</v>
      </c>
      <c r="J46" s="18">
        <v>283</v>
      </c>
      <c r="K46" s="18">
        <v>290</v>
      </c>
      <c r="L46" s="18">
        <v>319</v>
      </c>
      <c r="M46" s="18">
        <v>609</v>
      </c>
    </row>
    <row r="47" spans="1:13" ht="13.5">
      <c r="A47" s="214"/>
      <c r="B47" s="3" t="s">
        <v>54</v>
      </c>
      <c r="C47" s="36">
        <v>120</v>
      </c>
      <c r="D47" s="36">
        <v>106</v>
      </c>
      <c r="E47" s="36">
        <v>118</v>
      </c>
      <c r="F47" s="36">
        <v>224</v>
      </c>
      <c r="H47" s="214"/>
      <c r="I47" s="3" t="s">
        <v>107</v>
      </c>
      <c r="J47" s="18">
        <v>177</v>
      </c>
      <c r="K47" s="18">
        <v>160</v>
      </c>
      <c r="L47" s="18">
        <v>200</v>
      </c>
      <c r="M47" s="18">
        <v>360</v>
      </c>
    </row>
    <row r="48" spans="1:13" ht="13.5" customHeight="1">
      <c r="A48" s="215"/>
      <c r="B48" s="16" t="s">
        <v>189</v>
      </c>
      <c r="C48" s="36">
        <f>SUM(C30:C47)</f>
        <v>3054</v>
      </c>
      <c r="D48" s="36">
        <f>SUM(D30:D47)</f>
        <v>2893</v>
      </c>
      <c r="E48" s="36">
        <f>SUM(E30:E47)</f>
        <v>3158</v>
      </c>
      <c r="F48" s="36">
        <f>SUM(F30:F47)</f>
        <v>6051</v>
      </c>
      <c r="H48" s="214"/>
      <c r="I48" s="3" t="s">
        <v>109</v>
      </c>
      <c r="J48" s="197">
        <v>156</v>
      </c>
      <c r="K48" s="197">
        <v>153</v>
      </c>
      <c r="L48" s="197">
        <v>188</v>
      </c>
      <c r="M48" s="197">
        <v>341</v>
      </c>
    </row>
    <row r="49" spans="8:13" ht="13.5">
      <c r="H49" s="214"/>
      <c r="I49" s="122" t="s">
        <v>110</v>
      </c>
      <c r="J49" s="123">
        <v>367</v>
      </c>
      <c r="K49" s="123">
        <v>340</v>
      </c>
      <c r="L49" s="123">
        <v>407</v>
      </c>
      <c r="M49" s="123">
        <v>747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5"/>
      <c r="I50" s="16" t="s">
        <v>189</v>
      </c>
      <c r="J50" s="22">
        <f>SUM(J36:J49)</f>
        <v>2392</v>
      </c>
      <c r="K50" s="22">
        <f>SUM(K36:K49)</f>
        <v>2412</v>
      </c>
      <c r="L50" s="22">
        <f>SUM(L36:L49)</f>
        <v>2730</v>
      </c>
      <c r="M50" s="22">
        <f>SUM(M36:M49)</f>
        <v>5142</v>
      </c>
    </row>
    <row r="51" spans="1:6" ht="13.5" customHeight="1">
      <c r="A51" s="216" t="s">
        <v>178</v>
      </c>
      <c r="B51" s="3" t="s">
        <v>56</v>
      </c>
      <c r="C51" s="18">
        <v>46</v>
      </c>
      <c r="D51" s="18">
        <v>44</v>
      </c>
      <c r="E51" s="18">
        <v>49</v>
      </c>
      <c r="F51" s="18">
        <v>93</v>
      </c>
    </row>
    <row r="52" spans="1:13" ht="13.5">
      <c r="A52" s="217"/>
      <c r="B52" s="3" t="s">
        <v>9</v>
      </c>
      <c r="C52" s="18">
        <v>56</v>
      </c>
      <c r="D52" s="18">
        <v>39</v>
      </c>
      <c r="E52" s="18">
        <v>55</v>
      </c>
      <c r="F52" s="18">
        <v>94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7"/>
      <c r="B53" s="3" t="s">
        <v>12</v>
      </c>
      <c r="C53" s="18">
        <v>128</v>
      </c>
      <c r="D53" s="18">
        <v>127</v>
      </c>
      <c r="E53" s="18">
        <v>137</v>
      </c>
      <c r="F53" s="18">
        <v>264</v>
      </c>
      <c r="H53" s="216" t="s">
        <v>185</v>
      </c>
      <c r="I53" s="3" t="s">
        <v>113</v>
      </c>
      <c r="J53" s="18">
        <v>333</v>
      </c>
      <c r="K53" s="18">
        <v>367</v>
      </c>
      <c r="L53" s="18">
        <v>388</v>
      </c>
      <c r="M53" s="18">
        <v>755</v>
      </c>
    </row>
    <row r="54" spans="1:13" ht="13.5">
      <c r="A54" s="217"/>
      <c r="B54" s="3" t="s">
        <v>15</v>
      </c>
      <c r="C54" s="18">
        <v>298</v>
      </c>
      <c r="D54" s="18">
        <v>307</v>
      </c>
      <c r="E54" s="18">
        <v>300</v>
      </c>
      <c r="F54" s="18">
        <v>607</v>
      </c>
      <c r="H54" s="217"/>
      <c r="I54" s="3" t="s">
        <v>114</v>
      </c>
      <c r="J54" s="18">
        <v>65</v>
      </c>
      <c r="K54" s="18">
        <v>65</v>
      </c>
      <c r="L54" s="18">
        <v>72</v>
      </c>
      <c r="M54" s="18">
        <v>137</v>
      </c>
    </row>
    <row r="55" spans="1:13" ht="13.5">
      <c r="A55" s="217"/>
      <c r="B55" s="3" t="s">
        <v>18</v>
      </c>
      <c r="C55" s="18">
        <v>189</v>
      </c>
      <c r="D55" s="18">
        <v>182</v>
      </c>
      <c r="E55" s="18">
        <v>205</v>
      </c>
      <c r="F55" s="18">
        <v>387</v>
      </c>
      <c r="H55" s="217"/>
      <c r="I55" s="3" t="s">
        <v>116</v>
      </c>
      <c r="J55" s="18">
        <v>93</v>
      </c>
      <c r="K55" s="18">
        <v>105</v>
      </c>
      <c r="L55" s="18">
        <v>100</v>
      </c>
      <c r="M55" s="18">
        <v>205</v>
      </c>
    </row>
    <row r="56" spans="1:13" ht="13.5">
      <c r="A56" s="217"/>
      <c r="B56" s="3" t="s">
        <v>21</v>
      </c>
      <c r="C56" s="18">
        <v>440</v>
      </c>
      <c r="D56" s="18">
        <v>434</v>
      </c>
      <c r="E56" s="18">
        <v>457</v>
      </c>
      <c r="F56" s="18">
        <v>891</v>
      </c>
      <c r="H56" s="217"/>
      <c r="I56" s="3" t="s">
        <v>118</v>
      </c>
      <c r="J56" s="18">
        <v>170</v>
      </c>
      <c r="K56" s="18">
        <v>168</v>
      </c>
      <c r="L56" s="18">
        <v>193</v>
      </c>
      <c r="M56" s="18">
        <v>361</v>
      </c>
    </row>
    <row r="57" spans="1:13" ht="13.5" customHeight="1">
      <c r="A57" s="217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7"/>
      <c r="I57" s="3" t="s">
        <v>120</v>
      </c>
      <c r="J57" s="18">
        <v>54</v>
      </c>
      <c r="K57" s="18">
        <v>52</v>
      </c>
      <c r="L57" s="18">
        <v>60</v>
      </c>
      <c r="M57" s="18">
        <v>112</v>
      </c>
    </row>
    <row r="58" spans="1:13" ht="13.5">
      <c r="A58" s="218"/>
      <c r="B58" s="16" t="s">
        <v>189</v>
      </c>
      <c r="C58" s="18">
        <f>SUM(C51:C57)</f>
        <v>1170</v>
      </c>
      <c r="D58" s="18">
        <f>SUM(D51:D57)</f>
        <v>1149</v>
      </c>
      <c r="E58" s="18">
        <f>SUM(E51:E57)</f>
        <v>1221</v>
      </c>
      <c r="F58" s="18">
        <f>SUM(F51:F57)</f>
        <v>2370</v>
      </c>
      <c r="H58" s="217"/>
      <c r="I58" s="3" t="s">
        <v>121</v>
      </c>
      <c r="J58" s="18">
        <v>114</v>
      </c>
      <c r="K58" s="18">
        <v>94</v>
      </c>
      <c r="L58" s="18">
        <v>113</v>
      </c>
      <c r="M58" s="18">
        <v>207</v>
      </c>
    </row>
    <row r="59" spans="1:13" ht="13.5" customHeight="1">
      <c r="A59" s="15"/>
      <c r="B59" s="6"/>
      <c r="C59" s="6"/>
      <c r="D59" s="6"/>
      <c r="E59" s="6"/>
      <c r="F59" s="6"/>
      <c r="H59" s="217"/>
      <c r="I59" s="3" t="s">
        <v>122</v>
      </c>
      <c r="J59" s="18">
        <v>378</v>
      </c>
      <c r="K59" s="18">
        <v>391</v>
      </c>
      <c r="L59" s="18">
        <v>449</v>
      </c>
      <c r="M59" s="18">
        <v>840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7"/>
      <c r="I60" s="3" t="s">
        <v>123</v>
      </c>
      <c r="J60" s="18">
        <v>213</v>
      </c>
      <c r="K60" s="18">
        <v>224</v>
      </c>
      <c r="L60" s="18">
        <v>235</v>
      </c>
      <c r="M60" s="18">
        <v>459</v>
      </c>
    </row>
    <row r="61" spans="1:13" ht="13.5" customHeight="1">
      <c r="A61" s="213" t="s">
        <v>179</v>
      </c>
      <c r="B61" s="3" t="s">
        <v>27</v>
      </c>
      <c r="C61" s="34">
        <v>81</v>
      </c>
      <c r="D61" s="18">
        <v>70</v>
      </c>
      <c r="E61" s="18">
        <v>71</v>
      </c>
      <c r="F61" s="18">
        <v>141</v>
      </c>
      <c r="H61" s="217"/>
      <c r="I61" s="3" t="s">
        <v>124</v>
      </c>
      <c r="J61" s="18">
        <v>75</v>
      </c>
      <c r="K61" s="18">
        <v>80</v>
      </c>
      <c r="L61" s="18">
        <v>82</v>
      </c>
      <c r="M61" s="18">
        <v>162</v>
      </c>
    </row>
    <row r="62" spans="1:13" ht="13.5">
      <c r="A62" s="214"/>
      <c r="B62" s="3" t="s">
        <v>30</v>
      </c>
      <c r="C62" s="34">
        <v>54</v>
      </c>
      <c r="D62" s="18">
        <v>49</v>
      </c>
      <c r="E62" s="18">
        <v>55</v>
      </c>
      <c r="F62" s="18">
        <v>104</v>
      </c>
      <c r="H62" s="217"/>
      <c r="I62" s="3" t="s">
        <v>125</v>
      </c>
      <c r="J62" s="18">
        <v>72</v>
      </c>
      <c r="K62" s="18">
        <v>83</v>
      </c>
      <c r="L62" s="18">
        <v>85</v>
      </c>
      <c r="M62" s="18">
        <v>168</v>
      </c>
    </row>
    <row r="63" spans="1:13" ht="13.5">
      <c r="A63" s="214"/>
      <c r="B63" s="3" t="s">
        <v>33</v>
      </c>
      <c r="C63" s="34">
        <v>42</v>
      </c>
      <c r="D63" s="18">
        <v>41</v>
      </c>
      <c r="E63" s="18">
        <v>41</v>
      </c>
      <c r="F63" s="18">
        <v>82</v>
      </c>
      <c r="H63" s="218"/>
      <c r="I63" s="16" t="s">
        <v>189</v>
      </c>
      <c r="J63" s="18">
        <f>SUM(J53:J62)</f>
        <v>1567</v>
      </c>
      <c r="K63" s="18">
        <f>SUM(K53:K62)</f>
        <v>1629</v>
      </c>
      <c r="L63" s="18">
        <f>SUM(L53:L62)</f>
        <v>1777</v>
      </c>
      <c r="M63" s="18">
        <f>SUM(M53:M62)</f>
        <v>3406</v>
      </c>
    </row>
    <row r="64" spans="1:14" ht="13.5">
      <c r="A64" s="214"/>
      <c r="B64" s="3" t="s">
        <v>36</v>
      </c>
      <c r="C64" s="34">
        <v>18</v>
      </c>
      <c r="D64" s="18">
        <v>17</v>
      </c>
      <c r="E64" s="18">
        <v>16</v>
      </c>
      <c r="F64" s="18">
        <v>33</v>
      </c>
      <c r="N64" s="6"/>
    </row>
    <row r="65" spans="1:13" ht="13.5">
      <c r="A65" s="214"/>
      <c r="B65" s="3" t="s">
        <v>39</v>
      </c>
      <c r="C65" s="34">
        <v>24</v>
      </c>
      <c r="D65" s="18">
        <v>21</v>
      </c>
      <c r="E65" s="18">
        <v>18</v>
      </c>
      <c r="F65" s="18">
        <v>39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4"/>
      <c r="B66" s="3" t="s">
        <v>159</v>
      </c>
      <c r="C66" s="34">
        <v>128</v>
      </c>
      <c r="D66" s="18">
        <v>116</v>
      </c>
      <c r="E66" s="18">
        <v>118</v>
      </c>
      <c r="F66" s="18">
        <v>234</v>
      </c>
      <c r="H66" s="216" t="s">
        <v>186</v>
      </c>
      <c r="I66" s="14" t="s">
        <v>126</v>
      </c>
      <c r="J66" s="22">
        <v>377</v>
      </c>
      <c r="K66" s="22">
        <v>380</v>
      </c>
      <c r="L66" s="22">
        <v>423</v>
      </c>
      <c r="M66" s="22">
        <v>803</v>
      </c>
    </row>
    <row r="67" spans="1:13" ht="13.5">
      <c r="A67" s="214"/>
      <c r="B67" s="3" t="s">
        <v>46</v>
      </c>
      <c r="C67" s="34">
        <v>246</v>
      </c>
      <c r="D67" s="18">
        <v>263</v>
      </c>
      <c r="E67" s="18">
        <v>290</v>
      </c>
      <c r="F67" s="18">
        <v>553</v>
      </c>
      <c r="H67" s="217"/>
      <c r="I67" s="3" t="s">
        <v>127</v>
      </c>
      <c r="J67" s="18">
        <v>131</v>
      </c>
      <c r="K67" s="18">
        <v>124</v>
      </c>
      <c r="L67" s="18">
        <v>125</v>
      </c>
      <c r="M67" s="18">
        <v>249</v>
      </c>
    </row>
    <row r="68" spans="1:13" ht="13.5">
      <c r="A68" s="214"/>
      <c r="B68" s="3" t="s">
        <v>308</v>
      </c>
      <c r="C68" s="34">
        <v>107</v>
      </c>
      <c r="D68" s="18">
        <v>89</v>
      </c>
      <c r="E68" s="18">
        <v>116</v>
      </c>
      <c r="F68" s="18">
        <v>205</v>
      </c>
      <c r="H68" s="217"/>
      <c r="I68" s="3" t="s">
        <v>128</v>
      </c>
      <c r="J68" s="18">
        <v>158</v>
      </c>
      <c r="K68" s="18">
        <v>146</v>
      </c>
      <c r="L68" s="18">
        <v>186</v>
      </c>
      <c r="M68" s="18">
        <v>332</v>
      </c>
    </row>
    <row r="69" spans="1:13" ht="13.5">
      <c r="A69" s="214"/>
      <c r="B69" s="3" t="s">
        <v>309</v>
      </c>
      <c r="C69" s="35">
        <v>36</v>
      </c>
      <c r="D69" s="36">
        <v>43</v>
      </c>
      <c r="E69" s="36">
        <v>39</v>
      </c>
      <c r="F69" s="36">
        <v>82</v>
      </c>
      <c r="H69" s="217"/>
      <c r="I69" s="3" t="s">
        <v>129</v>
      </c>
      <c r="J69" s="18">
        <v>149</v>
      </c>
      <c r="K69" s="18">
        <v>141</v>
      </c>
      <c r="L69" s="18">
        <v>163</v>
      </c>
      <c r="M69" s="18">
        <v>304</v>
      </c>
    </row>
    <row r="70" spans="1:13" ht="13.5">
      <c r="A70" s="214"/>
      <c r="B70" s="3" t="s">
        <v>310</v>
      </c>
      <c r="C70" s="35">
        <v>24</v>
      </c>
      <c r="D70" s="36">
        <v>8</v>
      </c>
      <c r="E70" s="36">
        <v>17</v>
      </c>
      <c r="F70" s="36">
        <v>25</v>
      </c>
      <c r="H70" s="217"/>
      <c r="I70" s="3" t="s">
        <v>130</v>
      </c>
      <c r="J70" s="18">
        <v>160</v>
      </c>
      <c r="K70" s="18">
        <v>170</v>
      </c>
      <c r="L70" s="18">
        <v>186</v>
      </c>
      <c r="M70" s="18">
        <v>356</v>
      </c>
    </row>
    <row r="71" spans="1:13" ht="13.5">
      <c r="A71" s="215"/>
      <c r="B71" s="16" t="s">
        <v>189</v>
      </c>
      <c r="C71" s="18">
        <f>SUM(C61:C70)</f>
        <v>760</v>
      </c>
      <c r="D71" s="18">
        <f>SUM(D61:D70)</f>
        <v>717</v>
      </c>
      <c r="E71" s="18">
        <f>SUM(E61:E70)</f>
        <v>781</v>
      </c>
      <c r="F71" s="18">
        <f>SUM(F61:F70)</f>
        <v>1498</v>
      </c>
      <c r="H71" s="217"/>
      <c r="I71" s="3" t="s">
        <v>131</v>
      </c>
      <c r="J71" s="18">
        <v>217</v>
      </c>
      <c r="K71" s="18">
        <v>209</v>
      </c>
      <c r="L71" s="18">
        <v>233</v>
      </c>
      <c r="M71" s="18">
        <v>442</v>
      </c>
    </row>
    <row r="72" spans="8:13" ht="13.5">
      <c r="H72" s="218"/>
      <c r="I72" s="16" t="s">
        <v>189</v>
      </c>
      <c r="J72" s="18">
        <f>SUM(J66:J71)</f>
        <v>1192</v>
      </c>
      <c r="K72" s="18">
        <f>SUM(K66:K71)</f>
        <v>1170</v>
      </c>
      <c r="L72" s="18">
        <f>SUM(L66:L71)</f>
        <v>1316</v>
      </c>
      <c r="M72" s="18">
        <f>SUM(M66:M71)</f>
        <v>2486</v>
      </c>
    </row>
    <row r="73" spans="1:6" ht="13.5" customHeight="1">
      <c r="A73" s="20" t="s">
        <v>174</v>
      </c>
      <c r="B73" s="43" t="s">
        <v>141</v>
      </c>
      <c r="C73" s="198" t="s">
        <v>3</v>
      </c>
      <c r="D73" s="198" t="s">
        <v>4</v>
      </c>
      <c r="E73" s="198" t="s">
        <v>5</v>
      </c>
      <c r="F73" s="198" t="s">
        <v>6</v>
      </c>
    </row>
    <row r="74" spans="1:13" ht="13.5" customHeight="1">
      <c r="A74" s="213" t="s">
        <v>180</v>
      </c>
      <c r="B74" s="122" t="s">
        <v>53</v>
      </c>
      <c r="C74" s="123">
        <v>779</v>
      </c>
      <c r="D74" s="123">
        <v>783</v>
      </c>
      <c r="E74" s="123">
        <v>899</v>
      </c>
      <c r="F74" s="123">
        <v>1682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4"/>
      <c r="B75" s="122" t="s">
        <v>55</v>
      </c>
      <c r="C75" s="123">
        <v>246</v>
      </c>
      <c r="D75" s="123">
        <v>223</v>
      </c>
      <c r="E75" s="123">
        <v>258</v>
      </c>
      <c r="F75" s="123">
        <v>481</v>
      </c>
      <c r="H75" s="216" t="s">
        <v>187</v>
      </c>
      <c r="I75" s="121" t="s">
        <v>132</v>
      </c>
      <c r="J75" s="199">
        <v>152</v>
      </c>
      <c r="K75" s="199">
        <v>149</v>
      </c>
      <c r="L75" s="199">
        <v>161</v>
      </c>
      <c r="M75" s="199">
        <v>310</v>
      </c>
    </row>
    <row r="76" spans="1:13" ht="13.5">
      <c r="A76" s="214"/>
      <c r="B76" s="122" t="s">
        <v>57</v>
      </c>
      <c r="C76" s="123">
        <v>301</v>
      </c>
      <c r="D76" s="123">
        <v>258</v>
      </c>
      <c r="E76" s="123">
        <v>369</v>
      </c>
      <c r="F76" s="123">
        <v>627</v>
      </c>
      <c r="H76" s="220"/>
      <c r="I76" s="200" t="s">
        <v>119</v>
      </c>
      <c r="J76" s="123">
        <v>322</v>
      </c>
      <c r="K76" s="123">
        <v>294</v>
      </c>
      <c r="L76" s="123">
        <v>342</v>
      </c>
      <c r="M76" s="123">
        <v>636</v>
      </c>
    </row>
    <row r="77" spans="1:13" ht="13.5" customHeight="1">
      <c r="A77" s="214"/>
      <c r="B77" s="122" t="s">
        <v>58</v>
      </c>
      <c r="C77" s="123">
        <v>364</v>
      </c>
      <c r="D77" s="123">
        <v>366</v>
      </c>
      <c r="E77" s="123">
        <v>400</v>
      </c>
      <c r="F77" s="123">
        <v>766</v>
      </c>
      <c r="H77" s="220"/>
      <c r="I77" s="121" t="s">
        <v>111</v>
      </c>
      <c r="J77" s="201">
        <v>239</v>
      </c>
      <c r="K77" s="201">
        <v>200</v>
      </c>
      <c r="L77" s="201">
        <v>244</v>
      </c>
      <c r="M77" s="201">
        <v>444</v>
      </c>
    </row>
    <row r="78" spans="1:13" ht="13.5">
      <c r="A78" s="214"/>
      <c r="B78" s="3" t="s">
        <v>61</v>
      </c>
      <c r="C78" s="202">
        <v>332</v>
      </c>
      <c r="D78" s="202">
        <v>334</v>
      </c>
      <c r="E78" s="202">
        <v>381</v>
      </c>
      <c r="F78" s="202">
        <v>715</v>
      </c>
      <c r="H78" s="220"/>
      <c r="I78" s="94" t="s">
        <v>112</v>
      </c>
      <c r="J78" s="36">
        <v>435</v>
      </c>
      <c r="K78" s="36">
        <v>336</v>
      </c>
      <c r="L78" s="36">
        <v>443</v>
      </c>
      <c r="M78" s="36">
        <v>779</v>
      </c>
    </row>
    <row r="79" spans="1:13" ht="13.5">
      <c r="A79" s="214"/>
      <c r="B79" s="3" t="s">
        <v>64</v>
      </c>
      <c r="C79" s="21">
        <v>649</v>
      </c>
      <c r="D79" s="21">
        <v>648</v>
      </c>
      <c r="E79" s="21">
        <v>745</v>
      </c>
      <c r="F79" s="21">
        <v>1393</v>
      </c>
      <c r="H79" s="220"/>
      <c r="I79" s="3" t="s">
        <v>115</v>
      </c>
      <c r="J79" s="36">
        <v>319</v>
      </c>
      <c r="K79" s="36">
        <v>317</v>
      </c>
      <c r="L79" s="36">
        <v>361</v>
      </c>
      <c r="M79" s="36">
        <v>678</v>
      </c>
    </row>
    <row r="80" spans="1:13" ht="13.5">
      <c r="A80" s="214"/>
      <c r="B80" s="3" t="s">
        <v>67</v>
      </c>
      <c r="C80" s="21">
        <v>49</v>
      </c>
      <c r="D80" s="21">
        <v>26</v>
      </c>
      <c r="E80" s="21">
        <v>40</v>
      </c>
      <c r="F80" s="21">
        <v>66</v>
      </c>
      <c r="H80" s="220"/>
      <c r="I80" s="3" t="s">
        <v>117</v>
      </c>
      <c r="J80" s="36">
        <v>64</v>
      </c>
      <c r="K80" s="36">
        <v>46</v>
      </c>
      <c r="L80" s="36">
        <v>52</v>
      </c>
      <c r="M80" s="36">
        <v>98</v>
      </c>
    </row>
    <row r="81" spans="1:13" ht="13.5">
      <c r="A81" s="214"/>
      <c r="B81" s="3" t="s">
        <v>70</v>
      </c>
      <c r="C81" s="21">
        <v>463</v>
      </c>
      <c r="D81" s="21">
        <v>583</v>
      </c>
      <c r="E81" s="21">
        <v>599</v>
      </c>
      <c r="F81" s="21">
        <v>1182</v>
      </c>
      <c r="H81" s="221"/>
      <c r="I81" s="16" t="s">
        <v>189</v>
      </c>
      <c r="J81" s="18">
        <f>SUM(J75:J80)</f>
        <v>1531</v>
      </c>
      <c r="K81" s="18">
        <f>SUM(K75:K80)</f>
        <v>1342</v>
      </c>
      <c r="L81" s="18">
        <f>SUM(L75:L80)</f>
        <v>1603</v>
      </c>
      <c r="M81" s="18">
        <f>SUM(M75:M80)</f>
        <v>2945</v>
      </c>
    </row>
    <row r="82" spans="1:6" ht="13.5">
      <c r="A82" s="214"/>
      <c r="B82" s="3" t="s">
        <v>75</v>
      </c>
      <c r="C82" s="21">
        <v>198</v>
      </c>
      <c r="D82" s="21">
        <v>187</v>
      </c>
      <c r="E82" s="21">
        <v>224</v>
      </c>
      <c r="F82" s="21">
        <v>411</v>
      </c>
    </row>
    <row r="83" spans="1:6" ht="13.5">
      <c r="A83" s="214"/>
      <c r="B83" s="3" t="s">
        <v>78</v>
      </c>
      <c r="C83" s="21">
        <v>382</v>
      </c>
      <c r="D83" s="21">
        <v>418</v>
      </c>
      <c r="E83" s="21">
        <v>466</v>
      </c>
      <c r="F83" s="21">
        <v>884</v>
      </c>
    </row>
    <row r="84" spans="1:13" ht="13.5">
      <c r="A84" s="214"/>
      <c r="B84" s="3" t="s">
        <v>84</v>
      </c>
      <c r="C84" s="21">
        <v>124</v>
      </c>
      <c r="D84" s="21">
        <v>162</v>
      </c>
      <c r="E84" s="21">
        <v>188</v>
      </c>
      <c r="F84" s="21">
        <v>350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4"/>
      <c r="B85" s="3" t="s">
        <v>87</v>
      </c>
      <c r="C85" s="21">
        <v>232</v>
      </c>
      <c r="D85" s="21">
        <v>318</v>
      </c>
      <c r="E85" s="21">
        <v>301</v>
      </c>
      <c r="F85" s="21">
        <v>619</v>
      </c>
      <c r="I85" s="29" t="s">
        <v>198</v>
      </c>
      <c r="J85" s="18">
        <f>SUM(C27,C48,C58,C71,C88,C102,J23,J33,J50,J63,J72,J81)</f>
        <v>24004</v>
      </c>
      <c r="K85" s="18">
        <f>SUM(D27,D48,D58,D71,D88,D102,K23,K33,K50,K63,K72,K81)</f>
        <v>24089</v>
      </c>
      <c r="L85" s="18">
        <f>SUM(E27,E48,E58,E71,E88,E102,L23,L33,L50,L63,L72,L81)</f>
        <v>26790</v>
      </c>
      <c r="M85" s="18">
        <f>SUM(F27,F48,F58,F71,F88,F102,M23,M33,M50,M63,M72,M81)</f>
        <v>50879</v>
      </c>
    </row>
    <row r="86" spans="1:6" ht="13.5">
      <c r="A86" s="214"/>
      <c r="B86" s="3" t="s">
        <v>196</v>
      </c>
      <c r="C86" s="21">
        <v>119</v>
      </c>
      <c r="D86" s="21">
        <v>57</v>
      </c>
      <c r="E86" s="21">
        <v>62</v>
      </c>
      <c r="F86" s="21">
        <v>119</v>
      </c>
    </row>
    <row r="87" spans="1:6" ht="13.5">
      <c r="A87" s="214"/>
      <c r="B87" s="3" t="s">
        <v>197</v>
      </c>
      <c r="C87" s="21">
        <v>9</v>
      </c>
      <c r="D87" s="21">
        <v>1</v>
      </c>
      <c r="E87" s="21">
        <v>8</v>
      </c>
      <c r="F87" s="21">
        <v>9</v>
      </c>
    </row>
    <row r="88" spans="1:6" ht="13.5">
      <c r="A88" s="215"/>
      <c r="B88" s="16" t="s">
        <v>189</v>
      </c>
      <c r="C88" s="21">
        <f>SUM(C74:C87)</f>
        <v>4247</v>
      </c>
      <c r="D88" s="21">
        <f>SUM(D74:D87)</f>
        <v>4364</v>
      </c>
      <c r="E88" s="21">
        <f>SUM(E74:E87)</f>
        <v>4940</v>
      </c>
      <c r="F88" s="21">
        <f>SUM(F74:F87)</f>
        <v>9304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3" t="s">
        <v>181</v>
      </c>
      <c r="B91" s="3" t="s">
        <v>96</v>
      </c>
      <c r="C91" s="36">
        <v>183</v>
      </c>
      <c r="D91" s="36">
        <v>200</v>
      </c>
      <c r="E91" s="36">
        <v>197</v>
      </c>
      <c r="F91" s="36">
        <v>397</v>
      </c>
    </row>
    <row r="92" spans="1:6" ht="13.5" customHeight="1">
      <c r="A92" s="214"/>
      <c r="B92" s="3" t="s">
        <v>99</v>
      </c>
      <c r="C92" s="36">
        <v>211</v>
      </c>
      <c r="D92" s="36">
        <v>204</v>
      </c>
      <c r="E92" s="36">
        <v>242</v>
      </c>
      <c r="F92" s="36">
        <v>446</v>
      </c>
    </row>
    <row r="93" spans="1:6" ht="13.5" customHeight="1">
      <c r="A93" s="214"/>
      <c r="B93" s="3" t="s">
        <v>102</v>
      </c>
      <c r="C93" s="36">
        <v>133</v>
      </c>
      <c r="D93" s="36">
        <v>147</v>
      </c>
      <c r="E93" s="36">
        <v>161</v>
      </c>
      <c r="F93" s="36">
        <v>308</v>
      </c>
    </row>
    <row r="94" spans="1:6" ht="13.5">
      <c r="A94" s="214"/>
      <c r="B94" s="3" t="s">
        <v>105</v>
      </c>
      <c r="C94" s="36">
        <v>137</v>
      </c>
      <c r="D94" s="36">
        <v>163</v>
      </c>
      <c r="E94" s="36">
        <v>181</v>
      </c>
      <c r="F94" s="36">
        <v>344</v>
      </c>
    </row>
    <row r="95" spans="1:6" ht="13.5">
      <c r="A95" s="214"/>
      <c r="B95" s="3" t="s">
        <v>142</v>
      </c>
      <c r="C95" s="36">
        <v>127</v>
      </c>
      <c r="D95" s="36">
        <v>156</v>
      </c>
      <c r="E95" s="36">
        <v>167</v>
      </c>
      <c r="F95" s="36">
        <v>323</v>
      </c>
    </row>
    <row r="96" spans="1:6" ht="13.5">
      <c r="A96" s="214"/>
      <c r="B96" s="3" t="s">
        <v>59</v>
      </c>
      <c r="C96" s="36">
        <v>112</v>
      </c>
      <c r="D96" s="36">
        <v>109</v>
      </c>
      <c r="E96" s="36">
        <v>124</v>
      </c>
      <c r="F96" s="36">
        <v>233</v>
      </c>
    </row>
    <row r="97" spans="1:6" ht="13.5">
      <c r="A97" s="214"/>
      <c r="B97" s="3" t="s">
        <v>62</v>
      </c>
      <c r="C97" s="36">
        <v>391</v>
      </c>
      <c r="D97" s="36">
        <v>421</v>
      </c>
      <c r="E97" s="36">
        <v>443</v>
      </c>
      <c r="F97" s="36">
        <v>864</v>
      </c>
    </row>
    <row r="98" spans="1:6" ht="13.5" customHeight="1">
      <c r="A98" s="214"/>
      <c r="B98" s="3" t="s">
        <v>65</v>
      </c>
      <c r="C98" s="36">
        <v>338</v>
      </c>
      <c r="D98" s="36">
        <v>309</v>
      </c>
      <c r="E98" s="36">
        <v>351</v>
      </c>
      <c r="F98" s="36">
        <v>660</v>
      </c>
    </row>
    <row r="99" spans="1:6" ht="13.5">
      <c r="A99" s="214"/>
      <c r="B99" s="3" t="s">
        <v>68</v>
      </c>
      <c r="C99" s="36">
        <v>235</v>
      </c>
      <c r="D99" s="36">
        <v>314</v>
      </c>
      <c r="E99" s="36">
        <v>352</v>
      </c>
      <c r="F99" s="36">
        <v>666</v>
      </c>
    </row>
    <row r="100" spans="1:6" ht="13.5">
      <c r="A100" s="214"/>
      <c r="B100" s="3" t="s">
        <v>144</v>
      </c>
      <c r="C100" s="36">
        <v>134</v>
      </c>
      <c r="D100" s="36">
        <v>169</v>
      </c>
      <c r="E100" s="36">
        <v>170</v>
      </c>
      <c r="F100" s="36">
        <v>339</v>
      </c>
    </row>
    <row r="101" spans="1:6" ht="13.5">
      <c r="A101" s="214"/>
      <c r="B101" s="130" t="s">
        <v>73</v>
      </c>
      <c r="C101" s="131">
        <v>124</v>
      </c>
      <c r="D101" s="131">
        <v>121</v>
      </c>
      <c r="E101" s="131">
        <v>150</v>
      </c>
      <c r="F101" s="131">
        <v>271</v>
      </c>
    </row>
    <row r="102" spans="1:6" ht="13.5">
      <c r="A102" s="215"/>
      <c r="B102" s="16" t="s">
        <v>189</v>
      </c>
      <c r="C102" s="18">
        <f>SUM(C91:C101)</f>
        <v>2125</v>
      </c>
      <c r="D102" s="18">
        <f>SUM(D91:D101)</f>
        <v>2313</v>
      </c>
      <c r="E102" s="18">
        <f>SUM(E91:E101)</f>
        <v>2538</v>
      </c>
      <c r="F102" s="18">
        <f>SUM(F91:F101)</f>
        <v>4851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22" t="str">
        <f>'総人口・年齢階層別人口・地区別人口'!D1</f>
        <v>令和４年1月31日現在</v>
      </c>
      <c r="G1" s="223"/>
      <c r="H1" s="223"/>
      <c r="I1" s="223"/>
      <c r="J1" s="22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152</v>
      </c>
      <c r="C4" s="3">
        <v>148</v>
      </c>
      <c r="D4" s="3">
        <v>300</v>
      </c>
      <c r="E4" s="31">
        <v>25</v>
      </c>
      <c r="F4" s="3">
        <v>222</v>
      </c>
      <c r="G4" s="3">
        <v>180</v>
      </c>
      <c r="H4" s="3">
        <v>402</v>
      </c>
      <c r="I4" s="31">
        <v>50</v>
      </c>
      <c r="J4" s="3">
        <v>321</v>
      </c>
      <c r="K4" s="3">
        <v>304</v>
      </c>
      <c r="L4" s="3">
        <v>625</v>
      </c>
      <c r="M4" s="31">
        <v>75</v>
      </c>
      <c r="N4" s="3">
        <v>317</v>
      </c>
      <c r="O4" s="3">
        <v>360</v>
      </c>
      <c r="P4" s="3">
        <v>677</v>
      </c>
      <c r="Q4" s="31">
        <v>100</v>
      </c>
      <c r="R4" s="3">
        <v>5</v>
      </c>
      <c r="S4" s="3">
        <v>24</v>
      </c>
      <c r="T4" s="3">
        <v>29</v>
      </c>
    </row>
    <row r="5" spans="1:20" ht="15" customHeight="1">
      <c r="A5" s="31">
        <v>1</v>
      </c>
      <c r="B5" s="3">
        <v>173</v>
      </c>
      <c r="C5" s="3">
        <v>164</v>
      </c>
      <c r="D5" s="3">
        <v>337</v>
      </c>
      <c r="E5" s="31">
        <v>26</v>
      </c>
      <c r="F5" s="3">
        <v>193</v>
      </c>
      <c r="G5" s="3">
        <v>172</v>
      </c>
      <c r="H5" s="3">
        <v>365</v>
      </c>
      <c r="I5" s="31">
        <v>51</v>
      </c>
      <c r="J5" s="3">
        <v>303</v>
      </c>
      <c r="K5" s="3">
        <v>300</v>
      </c>
      <c r="L5" s="3">
        <v>603</v>
      </c>
      <c r="M5" s="31">
        <v>76</v>
      </c>
      <c r="N5" s="3">
        <v>219</v>
      </c>
      <c r="O5" s="3">
        <v>266</v>
      </c>
      <c r="P5" s="3">
        <v>485</v>
      </c>
      <c r="Q5" s="31">
        <v>101</v>
      </c>
      <c r="R5" s="3">
        <v>1</v>
      </c>
      <c r="S5" s="3">
        <v>16</v>
      </c>
      <c r="T5" s="3">
        <v>17</v>
      </c>
    </row>
    <row r="6" spans="1:20" ht="15" customHeight="1">
      <c r="A6" s="31">
        <v>2</v>
      </c>
      <c r="B6" s="3">
        <v>174</v>
      </c>
      <c r="C6" s="3">
        <v>163</v>
      </c>
      <c r="D6" s="3">
        <v>337</v>
      </c>
      <c r="E6" s="31">
        <v>27</v>
      </c>
      <c r="F6" s="3">
        <v>191</v>
      </c>
      <c r="G6" s="3">
        <v>167</v>
      </c>
      <c r="H6" s="3">
        <v>358</v>
      </c>
      <c r="I6" s="31">
        <v>52</v>
      </c>
      <c r="J6" s="3">
        <v>298</v>
      </c>
      <c r="K6" s="3">
        <v>271</v>
      </c>
      <c r="L6" s="3">
        <v>569</v>
      </c>
      <c r="M6" s="31">
        <v>77</v>
      </c>
      <c r="N6" s="3">
        <v>274</v>
      </c>
      <c r="O6" s="3">
        <v>380</v>
      </c>
      <c r="P6" s="3">
        <v>654</v>
      </c>
      <c r="Q6" s="31">
        <v>102</v>
      </c>
      <c r="R6" s="3">
        <v>0</v>
      </c>
      <c r="S6" s="3">
        <v>11</v>
      </c>
      <c r="T6" s="3">
        <v>11</v>
      </c>
    </row>
    <row r="7" spans="1:20" ht="15" customHeight="1">
      <c r="A7" s="31">
        <v>3</v>
      </c>
      <c r="B7" s="3">
        <v>184</v>
      </c>
      <c r="C7" s="3">
        <v>198</v>
      </c>
      <c r="D7" s="3">
        <v>382</v>
      </c>
      <c r="E7" s="31">
        <v>28</v>
      </c>
      <c r="F7" s="3">
        <v>183</v>
      </c>
      <c r="G7" s="3">
        <v>192</v>
      </c>
      <c r="H7" s="3">
        <v>375</v>
      </c>
      <c r="I7" s="31">
        <v>53</v>
      </c>
      <c r="J7" s="3">
        <v>275</v>
      </c>
      <c r="K7" s="3">
        <v>287</v>
      </c>
      <c r="L7" s="3">
        <v>562</v>
      </c>
      <c r="M7" s="31">
        <v>78</v>
      </c>
      <c r="N7" s="3">
        <v>289</v>
      </c>
      <c r="O7" s="3">
        <v>338</v>
      </c>
      <c r="P7" s="3">
        <v>627</v>
      </c>
      <c r="Q7" s="31">
        <v>103</v>
      </c>
      <c r="R7" s="3">
        <v>0</v>
      </c>
      <c r="S7" s="3">
        <v>8</v>
      </c>
      <c r="T7" s="3">
        <v>8</v>
      </c>
    </row>
    <row r="8" spans="1:20" ht="15" customHeight="1">
      <c r="A8" s="31">
        <v>4</v>
      </c>
      <c r="B8" s="3">
        <v>217</v>
      </c>
      <c r="C8" s="3">
        <v>225</v>
      </c>
      <c r="D8" s="3">
        <v>442</v>
      </c>
      <c r="E8" s="31">
        <v>29</v>
      </c>
      <c r="F8" s="3">
        <v>192</v>
      </c>
      <c r="G8" s="3">
        <v>185</v>
      </c>
      <c r="H8" s="3">
        <v>377</v>
      </c>
      <c r="I8" s="31">
        <v>54</v>
      </c>
      <c r="J8" s="3">
        <v>289</v>
      </c>
      <c r="K8" s="3">
        <v>319</v>
      </c>
      <c r="L8" s="3">
        <v>608</v>
      </c>
      <c r="M8" s="31">
        <v>79</v>
      </c>
      <c r="N8" s="3">
        <v>231</v>
      </c>
      <c r="O8" s="3">
        <v>333</v>
      </c>
      <c r="P8" s="3">
        <v>564</v>
      </c>
      <c r="Q8" s="31">
        <v>104</v>
      </c>
      <c r="R8" s="3">
        <v>0</v>
      </c>
      <c r="S8" s="3">
        <v>4</v>
      </c>
      <c r="T8" s="3">
        <v>4</v>
      </c>
    </row>
    <row r="9" spans="1:20" ht="15" customHeight="1">
      <c r="A9" s="31">
        <v>5</v>
      </c>
      <c r="B9" s="3">
        <v>211</v>
      </c>
      <c r="C9" s="3">
        <v>206</v>
      </c>
      <c r="D9" s="3">
        <v>417</v>
      </c>
      <c r="E9" s="31">
        <v>30</v>
      </c>
      <c r="F9" s="3">
        <v>177</v>
      </c>
      <c r="G9" s="3">
        <v>173</v>
      </c>
      <c r="H9" s="3">
        <v>350</v>
      </c>
      <c r="I9" s="31">
        <v>55</v>
      </c>
      <c r="J9" s="3">
        <v>220</v>
      </c>
      <c r="K9" s="3">
        <v>238</v>
      </c>
      <c r="L9" s="3">
        <v>458</v>
      </c>
      <c r="M9" s="31">
        <v>80</v>
      </c>
      <c r="N9" s="3">
        <v>273</v>
      </c>
      <c r="O9" s="3">
        <v>380</v>
      </c>
      <c r="P9" s="3">
        <v>653</v>
      </c>
      <c r="Q9" s="31">
        <v>105</v>
      </c>
      <c r="R9" s="3">
        <v>2</v>
      </c>
      <c r="S9" s="3">
        <v>3</v>
      </c>
      <c r="T9" s="3">
        <v>5</v>
      </c>
    </row>
    <row r="10" spans="1:20" ht="15" customHeight="1">
      <c r="A10" s="31">
        <v>6</v>
      </c>
      <c r="B10" s="3">
        <v>209</v>
      </c>
      <c r="C10" s="3">
        <v>206</v>
      </c>
      <c r="D10" s="3">
        <v>415</v>
      </c>
      <c r="E10" s="31">
        <v>31</v>
      </c>
      <c r="F10" s="3">
        <v>187</v>
      </c>
      <c r="G10" s="3">
        <v>189</v>
      </c>
      <c r="H10" s="3">
        <v>376</v>
      </c>
      <c r="I10" s="31">
        <v>56</v>
      </c>
      <c r="J10" s="3">
        <v>254</v>
      </c>
      <c r="K10" s="3">
        <v>289</v>
      </c>
      <c r="L10" s="3">
        <v>543</v>
      </c>
      <c r="M10" s="31">
        <v>81</v>
      </c>
      <c r="N10" s="3">
        <v>254</v>
      </c>
      <c r="O10" s="3">
        <v>330</v>
      </c>
      <c r="P10" s="3">
        <v>584</v>
      </c>
      <c r="Q10" s="31">
        <v>106</v>
      </c>
      <c r="R10" s="3">
        <v>0</v>
      </c>
      <c r="S10" s="3">
        <v>2</v>
      </c>
      <c r="T10" s="3">
        <v>2</v>
      </c>
    </row>
    <row r="11" spans="1:20" ht="15" customHeight="1">
      <c r="A11" s="31">
        <v>7</v>
      </c>
      <c r="B11" s="3">
        <v>222</v>
      </c>
      <c r="C11" s="3">
        <v>203</v>
      </c>
      <c r="D11" s="3">
        <v>425</v>
      </c>
      <c r="E11" s="31">
        <v>32</v>
      </c>
      <c r="F11" s="3">
        <v>201</v>
      </c>
      <c r="G11" s="3">
        <v>206</v>
      </c>
      <c r="H11" s="3">
        <v>407</v>
      </c>
      <c r="I11" s="31">
        <v>57</v>
      </c>
      <c r="J11" s="3">
        <v>246</v>
      </c>
      <c r="K11" s="3">
        <v>285</v>
      </c>
      <c r="L11" s="3">
        <v>531</v>
      </c>
      <c r="M11" s="31">
        <v>82</v>
      </c>
      <c r="N11" s="3">
        <v>200</v>
      </c>
      <c r="O11" s="3">
        <v>325</v>
      </c>
      <c r="P11" s="3">
        <v>525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207</v>
      </c>
      <c r="C12" s="3">
        <v>207</v>
      </c>
      <c r="D12" s="3">
        <v>414</v>
      </c>
      <c r="E12" s="31">
        <v>33</v>
      </c>
      <c r="F12" s="3">
        <v>226</v>
      </c>
      <c r="G12" s="3">
        <v>231</v>
      </c>
      <c r="H12" s="3">
        <v>457</v>
      </c>
      <c r="I12" s="31">
        <v>58</v>
      </c>
      <c r="J12" s="3">
        <v>264</v>
      </c>
      <c r="K12" s="3">
        <v>295</v>
      </c>
      <c r="L12" s="3">
        <v>559</v>
      </c>
      <c r="M12" s="31">
        <v>83</v>
      </c>
      <c r="N12" s="3">
        <v>195</v>
      </c>
      <c r="O12" s="3">
        <v>324</v>
      </c>
      <c r="P12" s="3">
        <v>519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225</v>
      </c>
      <c r="C13" s="3">
        <v>264</v>
      </c>
      <c r="D13" s="3">
        <v>489</v>
      </c>
      <c r="E13" s="31">
        <v>34</v>
      </c>
      <c r="F13" s="3">
        <v>247</v>
      </c>
      <c r="G13" s="3">
        <v>237</v>
      </c>
      <c r="H13" s="3">
        <v>484</v>
      </c>
      <c r="I13" s="31">
        <v>59</v>
      </c>
      <c r="J13" s="3">
        <v>274</v>
      </c>
      <c r="K13" s="3">
        <v>277</v>
      </c>
      <c r="L13" s="3">
        <v>551</v>
      </c>
      <c r="M13" s="31">
        <v>84</v>
      </c>
      <c r="N13" s="3">
        <v>211</v>
      </c>
      <c r="O13" s="3">
        <v>294</v>
      </c>
      <c r="P13" s="3">
        <v>505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237</v>
      </c>
      <c r="C14" s="3">
        <v>225</v>
      </c>
      <c r="D14" s="3">
        <v>462</v>
      </c>
      <c r="E14" s="31">
        <v>35</v>
      </c>
      <c r="F14" s="3">
        <v>248</v>
      </c>
      <c r="G14" s="3">
        <v>226</v>
      </c>
      <c r="H14" s="3">
        <v>474</v>
      </c>
      <c r="I14" s="31">
        <v>60</v>
      </c>
      <c r="J14" s="3">
        <v>268</v>
      </c>
      <c r="K14" s="3">
        <v>317</v>
      </c>
      <c r="L14" s="3">
        <v>585</v>
      </c>
      <c r="M14" s="31">
        <v>85</v>
      </c>
      <c r="N14" s="3">
        <v>168</v>
      </c>
      <c r="O14" s="3">
        <v>289</v>
      </c>
      <c r="P14" s="3">
        <v>457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237</v>
      </c>
      <c r="C15" s="3">
        <v>217</v>
      </c>
      <c r="D15" s="3">
        <v>454</v>
      </c>
      <c r="E15" s="31">
        <v>36</v>
      </c>
      <c r="F15" s="3">
        <v>270</v>
      </c>
      <c r="G15" s="3">
        <v>261</v>
      </c>
      <c r="H15" s="3">
        <v>531</v>
      </c>
      <c r="I15" s="31">
        <v>61</v>
      </c>
      <c r="J15" s="3">
        <v>288</v>
      </c>
      <c r="K15" s="3">
        <v>349</v>
      </c>
      <c r="L15" s="3">
        <v>637</v>
      </c>
      <c r="M15" s="31">
        <v>86</v>
      </c>
      <c r="N15" s="3">
        <v>160</v>
      </c>
      <c r="O15" s="3">
        <v>294</v>
      </c>
      <c r="P15" s="3">
        <v>454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261</v>
      </c>
      <c r="C16" s="3">
        <v>201</v>
      </c>
      <c r="D16" s="3">
        <v>462</v>
      </c>
      <c r="E16" s="31">
        <v>37</v>
      </c>
      <c r="F16" s="3">
        <v>278</v>
      </c>
      <c r="G16" s="3">
        <v>281</v>
      </c>
      <c r="H16" s="3">
        <v>559</v>
      </c>
      <c r="I16" s="31">
        <v>62</v>
      </c>
      <c r="J16" s="3">
        <v>322</v>
      </c>
      <c r="K16" s="3">
        <v>336</v>
      </c>
      <c r="L16" s="3">
        <v>658</v>
      </c>
      <c r="M16" s="31">
        <v>87</v>
      </c>
      <c r="N16" s="3">
        <v>125</v>
      </c>
      <c r="O16" s="3">
        <v>236</v>
      </c>
      <c r="P16" s="3">
        <v>361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217</v>
      </c>
      <c r="C17" s="3">
        <v>250</v>
      </c>
      <c r="D17" s="3">
        <v>467</v>
      </c>
      <c r="E17" s="31">
        <v>38</v>
      </c>
      <c r="F17" s="3">
        <v>285</v>
      </c>
      <c r="G17" s="3">
        <v>294</v>
      </c>
      <c r="H17" s="3">
        <v>579</v>
      </c>
      <c r="I17" s="31">
        <v>63</v>
      </c>
      <c r="J17" s="3">
        <v>309</v>
      </c>
      <c r="K17" s="3">
        <v>381</v>
      </c>
      <c r="L17" s="3">
        <v>690</v>
      </c>
      <c r="M17" s="31">
        <v>88</v>
      </c>
      <c r="N17" s="3">
        <v>99</v>
      </c>
      <c r="O17" s="3">
        <v>238</v>
      </c>
      <c r="P17" s="3">
        <v>337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267</v>
      </c>
      <c r="C18" s="3">
        <v>188</v>
      </c>
      <c r="D18" s="3">
        <v>455</v>
      </c>
      <c r="E18" s="31">
        <v>39</v>
      </c>
      <c r="F18" s="3">
        <v>325</v>
      </c>
      <c r="G18" s="3">
        <v>275</v>
      </c>
      <c r="H18" s="3">
        <v>600</v>
      </c>
      <c r="I18" s="31">
        <v>64</v>
      </c>
      <c r="J18" s="3">
        <v>296</v>
      </c>
      <c r="K18" s="3">
        <v>353</v>
      </c>
      <c r="L18" s="3">
        <v>649</v>
      </c>
      <c r="M18" s="31">
        <v>89</v>
      </c>
      <c r="N18" s="3">
        <v>108</v>
      </c>
      <c r="O18" s="3">
        <v>237</v>
      </c>
      <c r="P18" s="3">
        <v>345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266</v>
      </c>
      <c r="C19" s="3">
        <v>244</v>
      </c>
      <c r="D19" s="3">
        <v>510</v>
      </c>
      <c r="E19" s="31">
        <v>40</v>
      </c>
      <c r="F19" s="3">
        <v>278</v>
      </c>
      <c r="G19" s="3">
        <v>284</v>
      </c>
      <c r="H19" s="3">
        <v>562</v>
      </c>
      <c r="I19" s="31">
        <v>65</v>
      </c>
      <c r="J19" s="3">
        <v>345</v>
      </c>
      <c r="K19" s="3">
        <v>358</v>
      </c>
      <c r="L19" s="3">
        <v>703</v>
      </c>
      <c r="M19" s="31">
        <v>90</v>
      </c>
      <c r="N19" s="3">
        <v>74</v>
      </c>
      <c r="O19" s="3">
        <v>184</v>
      </c>
      <c r="P19" s="3">
        <v>258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227</v>
      </c>
      <c r="C20" s="3">
        <v>216</v>
      </c>
      <c r="D20" s="3">
        <v>443</v>
      </c>
      <c r="E20" s="31">
        <v>41</v>
      </c>
      <c r="F20" s="3">
        <v>321</v>
      </c>
      <c r="G20" s="3">
        <v>301</v>
      </c>
      <c r="H20" s="3">
        <v>622</v>
      </c>
      <c r="I20" s="31">
        <v>66</v>
      </c>
      <c r="J20" s="3">
        <v>393</v>
      </c>
      <c r="K20" s="3">
        <v>422</v>
      </c>
      <c r="L20" s="3">
        <v>815</v>
      </c>
      <c r="M20" s="31">
        <v>91</v>
      </c>
      <c r="N20" s="3">
        <v>67</v>
      </c>
      <c r="O20" s="3">
        <v>181</v>
      </c>
      <c r="P20" s="3">
        <v>248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238</v>
      </c>
      <c r="C21" s="3">
        <v>206</v>
      </c>
      <c r="D21" s="3">
        <v>444</v>
      </c>
      <c r="E21" s="31">
        <v>42</v>
      </c>
      <c r="F21" s="3">
        <v>323</v>
      </c>
      <c r="G21" s="3">
        <v>314</v>
      </c>
      <c r="H21" s="3">
        <v>637</v>
      </c>
      <c r="I21" s="31">
        <v>67</v>
      </c>
      <c r="J21" s="3">
        <v>338</v>
      </c>
      <c r="K21" s="3">
        <v>396</v>
      </c>
      <c r="L21" s="3">
        <v>734</v>
      </c>
      <c r="M21" s="31">
        <v>92</v>
      </c>
      <c r="N21" s="3">
        <v>54</v>
      </c>
      <c r="O21" s="3">
        <v>140</v>
      </c>
      <c r="P21" s="3">
        <v>194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258</v>
      </c>
      <c r="C22" s="3">
        <v>230</v>
      </c>
      <c r="D22" s="3">
        <v>488</v>
      </c>
      <c r="E22" s="31">
        <v>43</v>
      </c>
      <c r="F22" s="3">
        <v>359</v>
      </c>
      <c r="G22" s="3">
        <v>329</v>
      </c>
      <c r="H22" s="3">
        <v>688</v>
      </c>
      <c r="I22" s="31">
        <v>68</v>
      </c>
      <c r="J22" s="3">
        <v>420</v>
      </c>
      <c r="K22" s="3">
        <v>474</v>
      </c>
      <c r="L22" s="3">
        <v>894</v>
      </c>
      <c r="M22" s="31">
        <v>93</v>
      </c>
      <c r="N22" s="3">
        <v>49</v>
      </c>
      <c r="O22" s="3">
        <v>141</v>
      </c>
      <c r="P22" s="3">
        <v>190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210</v>
      </c>
      <c r="C23" s="3">
        <v>224</v>
      </c>
      <c r="D23" s="3">
        <v>434</v>
      </c>
      <c r="E23" s="31">
        <v>44</v>
      </c>
      <c r="F23" s="3">
        <v>334</v>
      </c>
      <c r="G23" s="3">
        <v>329</v>
      </c>
      <c r="H23" s="3">
        <v>663</v>
      </c>
      <c r="I23" s="31">
        <v>69</v>
      </c>
      <c r="J23" s="3">
        <v>452</v>
      </c>
      <c r="K23" s="3">
        <v>471</v>
      </c>
      <c r="L23" s="3">
        <v>923</v>
      </c>
      <c r="M23" s="31">
        <v>94</v>
      </c>
      <c r="N23" s="3">
        <v>24</v>
      </c>
      <c r="O23" s="3">
        <v>119</v>
      </c>
      <c r="P23" s="3">
        <v>143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195</v>
      </c>
      <c r="C24" s="3">
        <v>213</v>
      </c>
      <c r="D24" s="3">
        <v>408</v>
      </c>
      <c r="E24" s="31">
        <v>45</v>
      </c>
      <c r="F24" s="3">
        <v>352</v>
      </c>
      <c r="G24" s="3">
        <v>340</v>
      </c>
      <c r="H24" s="3">
        <v>692</v>
      </c>
      <c r="I24" s="31">
        <v>70</v>
      </c>
      <c r="J24" s="3">
        <v>448</v>
      </c>
      <c r="K24" s="3">
        <v>514</v>
      </c>
      <c r="L24" s="3">
        <v>962</v>
      </c>
      <c r="M24" s="31">
        <v>95</v>
      </c>
      <c r="N24" s="3">
        <v>8</v>
      </c>
      <c r="O24" s="3">
        <v>106</v>
      </c>
      <c r="P24" s="3">
        <v>114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204</v>
      </c>
      <c r="C25" s="3">
        <v>195</v>
      </c>
      <c r="D25" s="3">
        <v>399</v>
      </c>
      <c r="E25" s="31">
        <v>46</v>
      </c>
      <c r="F25" s="3">
        <v>337</v>
      </c>
      <c r="G25" s="3">
        <v>332</v>
      </c>
      <c r="H25" s="3">
        <v>669</v>
      </c>
      <c r="I25" s="31">
        <v>71</v>
      </c>
      <c r="J25" s="3">
        <v>490</v>
      </c>
      <c r="K25" s="3">
        <v>498</v>
      </c>
      <c r="L25" s="3">
        <v>988</v>
      </c>
      <c r="M25" s="31">
        <v>96</v>
      </c>
      <c r="N25" s="3">
        <v>23</v>
      </c>
      <c r="O25" s="3">
        <v>89</v>
      </c>
      <c r="P25" s="3">
        <v>112</v>
      </c>
    </row>
    <row r="26" spans="1:16" ht="15" customHeight="1">
      <c r="A26" s="31">
        <v>22</v>
      </c>
      <c r="B26" s="3">
        <v>203</v>
      </c>
      <c r="C26" s="3">
        <v>206</v>
      </c>
      <c r="D26" s="3">
        <v>409</v>
      </c>
      <c r="E26" s="31">
        <v>47</v>
      </c>
      <c r="F26" s="3">
        <v>329</v>
      </c>
      <c r="G26" s="3">
        <v>346</v>
      </c>
      <c r="H26" s="3">
        <v>675</v>
      </c>
      <c r="I26" s="31">
        <v>72</v>
      </c>
      <c r="J26" s="3">
        <v>497</v>
      </c>
      <c r="K26" s="3">
        <v>590</v>
      </c>
      <c r="L26" s="3">
        <v>1087</v>
      </c>
      <c r="M26" s="31">
        <v>97</v>
      </c>
      <c r="N26" s="3">
        <v>12</v>
      </c>
      <c r="O26" s="3">
        <v>52</v>
      </c>
      <c r="P26" s="3">
        <v>64</v>
      </c>
    </row>
    <row r="27" spans="1:16" ht="15" customHeight="1">
      <c r="A27" s="31">
        <v>23</v>
      </c>
      <c r="B27" s="3">
        <v>193</v>
      </c>
      <c r="C27" s="3">
        <v>155</v>
      </c>
      <c r="D27" s="3">
        <v>348</v>
      </c>
      <c r="E27" s="31">
        <v>48</v>
      </c>
      <c r="F27" s="3">
        <v>328</v>
      </c>
      <c r="G27" s="3">
        <v>334</v>
      </c>
      <c r="H27" s="3">
        <v>662</v>
      </c>
      <c r="I27" s="31">
        <v>73</v>
      </c>
      <c r="J27" s="3">
        <v>474</v>
      </c>
      <c r="K27" s="3">
        <v>547</v>
      </c>
      <c r="L27" s="3">
        <v>1021</v>
      </c>
      <c r="M27" s="31">
        <v>98</v>
      </c>
      <c r="N27" s="3">
        <v>9</v>
      </c>
      <c r="O27" s="3">
        <v>52</v>
      </c>
      <c r="P27" s="3">
        <v>61</v>
      </c>
    </row>
    <row r="28" spans="1:16" ht="15" customHeight="1">
      <c r="A28" s="31">
        <v>24</v>
      </c>
      <c r="B28" s="3">
        <v>189</v>
      </c>
      <c r="C28" s="3">
        <v>174</v>
      </c>
      <c r="D28" s="3">
        <v>363</v>
      </c>
      <c r="E28" s="31">
        <v>49</v>
      </c>
      <c r="F28" s="3">
        <v>317</v>
      </c>
      <c r="G28" s="3">
        <v>322</v>
      </c>
      <c r="H28" s="3">
        <v>639</v>
      </c>
      <c r="I28" s="31">
        <v>74</v>
      </c>
      <c r="J28" s="3">
        <v>471</v>
      </c>
      <c r="K28" s="3">
        <v>504</v>
      </c>
      <c r="L28" s="3">
        <v>975</v>
      </c>
      <c r="M28" s="31">
        <v>99</v>
      </c>
      <c r="N28" s="3">
        <v>4</v>
      </c>
      <c r="O28" s="3">
        <v>30</v>
      </c>
      <c r="P28" s="3">
        <v>34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24004</v>
      </c>
      <c r="P32" s="18">
        <f>SUM(B4:B28,F4:F28,J4:J28,N4:N28,R4:R24)</f>
        <v>24089</v>
      </c>
      <c r="Q32" s="18">
        <f>SUM(C4:C28,G4:G28,K4:K28,O4:O28,S4:S24)</f>
        <v>26790</v>
      </c>
      <c r="R32" s="18">
        <f>SUM(D4:D28,H4:H28,L4:L28,P4:P28,T4:T24)</f>
        <v>50879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32" t="str">
        <f>'総人口・年齢階層別人口・地区別人口'!D1</f>
        <v>令和４年1月31日現在</v>
      </c>
      <c r="R1" s="232"/>
      <c r="S1" s="232"/>
      <c r="T1" s="232"/>
      <c r="U1" s="232"/>
    </row>
    <row r="2" ht="14.25" thickBot="1"/>
    <row r="3" spans="1:21" ht="13.5">
      <c r="A3" s="229"/>
      <c r="B3" s="224" t="s">
        <v>224</v>
      </c>
      <c r="C3" s="225"/>
      <c r="E3" s="226" t="s">
        <v>225</v>
      </c>
      <c r="F3" s="227"/>
      <c r="G3" s="227"/>
      <c r="H3" s="227"/>
      <c r="I3" s="227"/>
      <c r="J3" s="228"/>
      <c r="L3" s="224" t="s">
        <v>349</v>
      </c>
      <c r="M3" s="234"/>
      <c r="N3" s="234"/>
      <c r="O3" s="234"/>
      <c r="P3" s="234"/>
      <c r="Q3" s="233" t="s">
        <v>350</v>
      </c>
      <c r="R3" s="234"/>
      <c r="S3" s="234"/>
      <c r="T3" s="234"/>
      <c r="U3" s="225"/>
    </row>
    <row r="4" spans="1:21" ht="21.75" thickBot="1">
      <c r="A4" s="230"/>
      <c r="B4" s="177" t="s">
        <v>133</v>
      </c>
      <c r="C4" s="180" t="s">
        <v>200</v>
      </c>
      <c r="D4" s="78"/>
      <c r="E4" s="177" t="s">
        <v>0</v>
      </c>
      <c r="F4" s="143" t="s">
        <v>200</v>
      </c>
      <c r="G4" s="143" t="s">
        <v>1</v>
      </c>
      <c r="H4" s="178" t="s">
        <v>200</v>
      </c>
      <c r="I4" s="179" t="s">
        <v>2</v>
      </c>
      <c r="J4" s="180" t="s">
        <v>200</v>
      </c>
      <c r="L4" s="176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5" t="s">
        <v>356</v>
      </c>
    </row>
    <row r="5" spans="1:21" ht="14.25" thickBot="1">
      <c r="A5" s="192" t="s">
        <v>382</v>
      </c>
      <c r="B5" s="89">
        <v>24004</v>
      </c>
      <c r="C5" s="77">
        <v>-40</v>
      </c>
      <c r="D5" s="90"/>
      <c r="E5" s="91">
        <v>24089</v>
      </c>
      <c r="F5" s="69">
        <v>-40</v>
      </c>
      <c r="G5" s="92">
        <v>26790</v>
      </c>
      <c r="H5" s="73">
        <v>-48</v>
      </c>
      <c r="I5" s="92">
        <v>50879</v>
      </c>
      <c r="J5" s="77">
        <v>-88</v>
      </c>
      <c r="L5" s="188">
        <v>25</v>
      </c>
      <c r="M5" s="172">
        <v>1</v>
      </c>
      <c r="N5" s="189">
        <v>90</v>
      </c>
      <c r="O5" s="69">
        <v>23</v>
      </c>
      <c r="P5" s="153">
        <v>-65</v>
      </c>
      <c r="Q5" s="190">
        <v>104</v>
      </c>
      <c r="R5" s="73">
        <v>8</v>
      </c>
      <c r="S5" s="191">
        <v>127</v>
      </c>
      <c r="T5" s="154">
        <v>31</v>
      </c>
      <c r="U5" s="164">
        <v>-23</v>
      </c>
    </row>
    <row r="6" spans="1:21" ht="14.25" thickBot="1">
      <c r="A6" s="195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4" t="s">
        <v>0</v>
      </c>
      <c r="F7" s="183" t="s">
        <v>200</v>
      </c>
      <c r="G7" s="183" t="s">
        <v>1</v>
      </c>
      <c r="H7" s="185" t="s">
        <v>200</v>
      </c>
      <c r="I7" s="183" t="s">
        <v>2</v>
      </c>
      <c r="J7" s="186" t="s">
        <v>200</v>
      </c>
      <c r="L7" s="184" t="s">
        <v>353</v>
      </c>
      <c r="M7" s="183" t="s">
        <v>200</v>
      </c>
      <c r="N7" s="183" t="s">
        <v>354</v>
      </c>
      <c r="O7" s="183" t="s">
        <v>200</v>
      </c>
      <c r="P7" s="182" t="s">
        <v>355</v>
      </c>
      <c r="Q7" s="183" t="s">
        <v>352</v>
      </c>
      <c r="R7" s="183" t="s">
        <v>200</v>
      </c>
      <c r="S7" s="183" t="s">
        <v>351</v>
      </c>
      <c r="T7" s="183" t="s">
        <v>200</v>
      </c>
      <c r="U7" s="181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7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101" t="s">
        <v>368</v>
      </c>
      <c r="B127" s="102">
        <v>24194</v>
      </c>
      <c r="C127" s="113">
        <f t="shared" si="41"/>
        <v>-18</v>
      </c>
      <c r="D127" s="79"/>
      <c r="E127" s="103">
        <v>24425</v>
      </c>
      <c r="F127" s="194">
        <f t="shared" si="42"/>
        <v>-35</v>
      </c>
      <c r="G127" s="105">
        <v>27216</v>
      </c>
      <c r="H127" s="194">
        <f t="shared" si="43"/>
        <v>-17</v>
      </c>
      <c r="I127" s="105">
        <v>51641</v>
      </c>
      <c r="J127" s="113">
        <f t="shared" si="44"/>
        <v>-52</v>
      </c>
      <c r="K127" s="6"/>
      <c r="L127" s="103">
        <v>32</v>
      </c>
      <c r="M127" s="203">
        <f aca="true" t="shared" si="47" ref="M127:M132">SUM(L127-L126)</f>
        <v>5</v>
      </c>
      <c r="N127" s="194">
        <v>61</v>
      </c>
      <c r="O127" s="194">
        <f aca="true" t="shared" si="48" ref="O127:O132">SUM(N127-N126)</f>
        <v>-21</v>
      </c>
      <c r="P127" s="157">
        <f t="shared" si="45"/>
        <v>-29</v>
      </c>
      <c r="Q127" s="194">
        <v>106</v>
      </c>
      <c r="R127" s="194">
        <f aca="true" t="shared" si="49" ref="R127:R132">SUM(Q127-Q126)</f>
        <v>9</v>
      </c>
      <c r="S127" s="105">
        <v>129</v>
      </c>
      <c r="T127" s="194">
        <f aca="true" t="shared" si="50" ref="T127:T132">SUM(S127-S126)</f>
        <v>29</v>
      </c>
      <c r="U127" s="168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204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205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3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6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6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4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4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 aca="true" t="shared" si="55" ref="P132:P140">L132-N132</f>
        <v>-49</v>
      </c>
      <c r="Q132" s="194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 aca="true" t="shared" si="56" ref="U132:U140">Q132-S132</f>
        <v>-14</v>
      </c>
    </row>
    <row r="133" spans="1:21" ht="13.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 aca="true" t="shared" si="57" ref="M133:M138">SUM(L133-L132)</f>
        <v>6</v>
      </c>
      <c r="N133" s="67">
        <v>45</v>
      </c>
      <c r="O133" s="67">
        <f aca="true" t="shared" si="58" ref="O133:O138">SUM(N133-N132)</f>
        <v>-27</v>
      </c>
      <c r="P133" s="157">
        <f t="shared" si="55"/>
        <v>-16</v>
      </c>
      <c r="Q133" s="194">
        <v>79</v>
      </c>
      <c r="R133" s="67">
        <f aca="true" t="shared" si="59" ref="R133:R138">SUM(Q133-Q132)</f>
        <v>-14</v>
      </c>
      <c r="S133" s="46">
        <v>101</v>
      </c>
      <c r="T133" s="67">
        <f aca="true" t="shared" si="60" ref="T133:T138">SUM(S133-S132)</f>
        <v>-6</v>
      </c>
      <c r="U133" s="168">
        <f t="shared" si="56"/>
        <v>-22</v>
      </c>
    </row>
    <row r="134" spans="1:21" ht="13.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 t="shared" si="57"/>
        <v>-5</v>
      </c>
      <c r="N134" s="67">
        <v>76</v>
      </c>
      <c r="O134" s="67">
        <f t="shared" si="58"/>
        <v>31</v>
      </c>
      <c r="P134" s="157">
        <f t="shared" si="55"/>
        <v>-52</v>
      </c>
      <c r="Q134" s="194">
        <v>103</v>
      </c>
      <c r="R134" s="67">
        <f t="shared" si="59"/>
        <v>24</v>
      </c>
      <c r="S134" s="46">
        <v>90</v>
      </c>
      <c r="T134" s="67">
        <f t="shared" si="60"/>
        <v>-11</v>
      </c>
      <c r="U134" s="168">
        <f t="shared" si="56"/>
        <v>13</v>
      </c>
    </row>
    <row r="135" spans="1:21" ht="13.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 t="shared" si="57"/>
        <v>7</v>
      </c>
      <c r="N135" s="67">
        <v>60</v>
      </c>
      <c r="O135" s="67">
        <f t="shared" si="58"/>
        <v>-16</v>
      </c>
      <c r="P135" s="157">
        <f t="shared" si="55"/>
        <v>-29</v>
      </c>
      <c r="Q135" s="194">
        <v>88</v>
      </c>
      <c r="R135" s="67">
        <f t="shared" si="59"/>
        <v>-15</v>
      </c>
      <c r="S135" s="46">
        <v>122</v>
      </c>
      <c r="T135" s="67">
        <f t="shared" si="60"/>
        <v>32</v>
      </c>
      <c r="U135" s="168">
        <f t="shared" si="56"/>
        <v>-34</v>
      </c>
    </row>
    <row r="136" spans="1:21" ht="13.5">
      <c r="A136" s="101" t="s">
        <v>377</v>
      </c>
      <c r="B136" s="102">
        <v>24082</v>
      </c>
      <c r="C136" s="113">
        <f>SUM(B136-B135)</f>
        <v>12</v>
      </c>
      <c r="D136" s="79">
        <v>24241</v>
      </c>
      <c r="E136" s="103">
        <v>24193</v>
      </c>
      <c r="F136" s="67">
        <f>SUM(E136-E135)</f>
        <v>9</v>
      </c>
      <c r="G136" s="46">
        <v>26896</v>
      </c>
      <c r="H136" s="67">
        <f>SUM(G136-G135)</f>
        <v>12</v>
      </c>
      <c r="I136" s="105">
        <v>51089</v>
      </c>
      <c r="J136" s="75">
        <f>SUM(I136-I135)</f>
        <v>21</v>
      </c>
      <c r="K136" s="6"/>
      <c r="L136" s="103">
        <v>32</v>
      </c>
      <c r="M136" s="67">
        <f t="shared" si="57"/>
        <v>1</v>
      </c>
      <c r="N136" s="67">
        <v>58</v>
      </c>
      <c r="O136" s="67">
        <f t="shared" si="58"/>
        <v>-2</v>
      </c>
      <c r="P136" s="157">
        <f t="shared" si="55"/>
        <v>-26</v>
      </c>
      <c r="Q136" s="194">
        <v>122</v>
      </c>
      <c r="R136" s="67">
        <f t="shared" si="59"/>
        <v>34</v>
      </c>
      <c r="S136" s="46">
        <v>75</v>
      </c>
      <c r="T136" s="67">
        <f t="shared" si="60"/>
        <v>-47</v>
      </c>
      <c r="U136" s="168">
        <f t="shared" si="56"/>
        <v>47</v>
      </c>
    </row>
    <row r="137" spans="1:21" ht="13.5">
      <c r="A137" s="101" t="s">
        <v>378</v>
      </c>
      <c r="B137" s="102">
        <v>24075</v>
      </c>
      <c r="C137" s="113">
        <f>SUM(B137-B136)</f>
        <v>-7</v>
      </c>
      <c r="D137" s="79">
        <v>24241</v>
      </c>
      <c r="E137" s="103">
        <v>24180</v>
      </c>
      <c r="F137" s="67">
        <f>SUM(E137-E136)</f>
        <v>-13</v>
      </c>
      <c r="G137" s="46">
        <v>26891</v>
      </c>
      <c r="H137" s="67">
        <f>SUM(G137-G136)</f>
        <v>-5</v>
      </c>
      <c r="I137" s="105">
        <v>51071</v>
      </c>
      <c r="J137" s="75">
        <f>SUM(I137-I136)</f>
        <v>-18</v>
      </c>
      <c r="K137" s="6"/>
      <c r="L137" s="103">
        <v>23</v>
      </c>
      <c r="M137" s="67">
        <f t="shared" si="57"/>
        <v>-9</v>
      </c>
      <c r="N137" s="67">
        <v>52</v>
      </c>
      <c r="O137" s="67">
        <f t="shared" si="58"/>
        <v>-6</v>
      </c>
      <c r="P137" s="157">
        <f t="shared" si="55"/>
        <v>-29</v>
      </c>
      <c r="Q137" s="194">
        <v>103</v>
      </c>
      <c r="R137" s="67">
        <f t="shared" si="59"/>
        <v>-19</v>
      </c>
      <c r="S137" s="46">
        <v>92</v>
      </c>
      <c r="T137" s="67">
        <f t="shared" si="60"/>
        <v>17</v>
      </c>
      <c r="U137" s="168">
        <f t="shared" si="56"/>
        <v>11</v>
      </c>
    </row>
    <row r="138" spans="1:21" ht="13.5">
      <c r="A138" s="101" t="s">
        <v>379</v>
      </c>
      <c r="B138" s="102">
        <v>24055</v>
      </c>
      <c r="C138" s="113">
        <f>SUM(B138-B137)</f>
        <v>-20</v>
      </c>
      <c r="D138" s="79"/>
      <c r="E138" s="103">
        <v>24139</v>
      </c>
      <c r="F138" s="67">
        <f>SUM(E138-E137)</f>
        <v>-41</v>
      </c>
      <c r="G138" s="46">
        <v>26872</v>
      </c>
      <c r="H138" s="67">
        <f>SUM(G138-G137)</f>
        <v>-19</v>
      </c>
      <c r="I138" s="105">
        <v>51011</v>
      </c>
      <c r="J138" s="75">
        <f>SUM(I138-I137)</f>
        <v>-60</v>
      </c>
      <c r="K138" s="6"/>
      <c r="L138" s="103">
        <v>22</v>
      </c>
      <c r="M138" s="67">
        <f t="shared" si="57"/>
        <v>-1</v>
      </c>
      <c r="N138" s="67">
        <v>71</v>
      </c>
      <c r="O138" s="67">
        <f t="shared" si="58"/>
        <v>19</v>
      </c>
      <c r="P138" s="157">
        <f t="shared" si="55"/>
        <v>-49</v>
      </c>
      <c r="Q138" s="194">
        <v>104</v>
      </c>
      <c r="R138" s="67">
        <f t="shared" si="59"/>
        <v>1</v>
      </c>
      <c r="S138" s="46">
        <v>115</v>
      </c>
      <c r="T138" s="67">
        <f t="shared" si="60"/>
        <v>23</v>
      </c>
      <c r="U138" s="168">
        <f t="shared" si="56"/>
        <v>-11</v>
      </c>
    </row>
    <row r="139" spans="1:21" ht="14.25" thickBot="1">
      <c r="A139" s="54" t="s">
        <v>380</v>
      </c>
      <c r="B139" s="59">
        <v>24044</v>
      </c>
      <c r="C139" s="77">
        <f>SUM(B139-B138)</f>
        <v>-11</v>
      </c>
      <c r="D139" s="118"/>
      <c r="E139" s="55">
        <v>24129</v>
      </c>
      <c r="F139" s="69">
        <f>SUM(E139-E138)</f>
        <v>-10</v>
      </c>
      <c r="G139" s="56">
        <v>26838</v>
      </c>
      <c r="H139" s="69">
        <f>SUM(G139-G138)</f>
        <v>-34</v>
      </c>
      <c r="I139" s="56">
        <v>50967</v>
      </c>
      <c r="J139" s="77">
        <f>SUM(I139-I138)</f>
        <v>-44</v>
      </c>
      <c r="K139" s="206"/>
      <c r="L139" s="55">
        <v>24</v>
      </c>
      <c r="M139" s="69">
        <f>SUM(L139-L138)</f>
        <v>2</v>
      </c>
      <c r="N139" s="69">
        <v>67</v>
      </c>
      <c r="O139" s="69">
        <f>SUM(N139-N138)</f>
        <v>-4</v>
      </c>
      <c r="P139" s="153">
        <f t="shared" si="55"/>
        <v>-43</v>
      </c>
      <c r="Q139" s="69">
        <v>96</v>
      </c>
      <c r="R139" s="69">
        <f>SUM(Q139-Q138)</f>
        <v>-8</v>
      </c>
      <c r="S139" s="56">
        <v>96</v>
      </c>
      <c r="T139" s="69">
        <f>SUM(S139-S138)</f>
        <v>-19</v>
      </c>
      <c r="U139" s="164">
        <f t="shared" si="56"/>
        <v>0</v>
      </c>
    </row>
    <row r="140" spans="1:21" ht="13.5">
      <c r="A140" s="109" t="s">
        <v>382</v>
      </c>
      <c r="B140" s="114">
        <v>24004</v>
      </c>
      <c r="C140" s="193">
        <f>SUM(B140-B139)</f>
        <v>-40</v>
      </c>
      <c r="D140" s="79"/>
      <c r="E140" s="115">
        <v>24089</v>
      </c>
      <c r="F140" s="104">
        <f>SUM(E140-E139)</f>
        <v>-40</v>
      </c>
      <c r="G140" s="111">
        <v>26790</v>
      </c>
      <c r="H140" s="106">
        <f>SUM(G140-G139)</f>
        <v>-48</v>
      </c>
      <c r="I140" s="111">
        <v>50879</v>
      </c>
      <c r="J140" s="193">
        <f>SUM(I140-I139)</f>
        <v>-88</v>
      </c>
      <c r="K140" s="6"/>
      <c r="L140" s="115">
        <v>25</v>
      </c>
      <c r="M140" s="104">
        <f>SUM(L140-L139)</f>
        <v>1</v>
      </c>
      <c r="N140" s="104">
        <v>90</v>
      </c>
      <c r="O140" s="104">
        <f>SUM(N140-N139)</f>
        <v>23</v>
      </c>
      <c r="P140" s="162">
        <f t="shared" si="55"/>
        <v>-65</v>
      </c>
      <c r="Q140" s="104">
        <v>104</v>
      </c>
      <c r="R140" s="104">
        <f>SUM(Q140-Q139)</f>
        <v>8</v>
      </c>
      <c r="S140" s="111">
        <v>127</v>
      </c>
      <c r="T140" s="104">
        <f>SUM(S140-S139)</f>
        <v>31</v>
      </c>
      <c r="U140" s="171">
        <f t="shared" si="56"/>
        <v>-23</v>
      </c>
    </row>
    <row r="141" spans="1:21" ht="13.5">
      <c r="A141" s="101" t="s">
        <v>383</v>
      </c>
      <c r="B141" s="102"/>
      <c r="C141" s="113"/>
      <c r="D141" s="79"/>
      <c r="E141" s="103"/>
      <c r="F141" s="194"/>
      <c r="G141" s="105"/>
      <c r="H141" s="203"/>
      <c r="I141" s="105"/>
      <c r="J141" s="113"/>
      <c r="K141" s="6"/>
      <c r="L141" s="103"/>
      <c r="M141" s="194"/>
      <c r="N141" s="194"/>
      <c r="O141" s="194"/>
      <c r="P141" s="157"/>
      <c r="Q141" s="194"/>
      <c r="R141" s="194"/>
      <c r="S141" s="105"/>
      <c r="T141" s="194"/>
      <c r="U141" s="168"/>
    </row>
    <row r="142" spans="1:21" ht="13.5">
      <c r="A142" s="101" t="s">
        <v>384</v>
      </c>
      <c r="B142" s="102"/>
      <c r="C142" s="113"/>
      <c r="D142" s="79"/>
      <c r="E142" s="103"/>
      <c r="F142" s="194"/>
      <c r="G142" s="105"/>
      <c r="H142" s="203"/>
      <c r="I142" s="105"/>
      <c r="J142" s="113"/>
      <c r="K142" s="6"/>
      <c r="L142" s="103"/>
      <c r="M142" s="194"/>
      <c r="N142" s="194"/>
      <c r="O142" s="194"/>
      <c r="P142" s="157"/>
      <c r="Q142" s="194"/>
      <c r="R142" s="194"/>
      <c r="S142" s="105"/>
      <c r="T142" s="194"/>
      <c r="U142" s="168"/>
    </row>
    <row r="143" spans="1:21" ht="13.5">
      <c r="A143" s="101" t="s">
        <v>385</v>
      </c>
      <c r="B143" s="102"/>
      <c r="C143" s="113"/>
      <c r="D143" s="79"/>
      <c r="E143" s="103"/>
      <c r="F143" s="194"/>
      <c r="G143" s="105"/>
      <c r="H143" s="203"/>
      <c r="I143" s="105"/>
      <c r="J143" s="113"/>
      <c r="K143" s="6"/>
      <c r="L143" s="103"/>
      <c r="M143" s="194"/>
      <c r="N143" s="194"/>
      <c r="O143" s="194"/>
      <c r="P143" s="157"/>
      <c r="Q143" s="194"/>
      <c r="R143" s="194"/>
      <c r="S143" s="105"/>
      <c r="T143" s="194"/>
      <c r="U143" s="168"/>
    </row>
    <row r="144" spans="1:21" ht="13.5">
      <c r="A144" s="101" t="s">
        <v>386</v>
      </c>
      <c r="B144" s="102"/>
      <c r="C144" s="113"/>
      <c r="D144" s="79"/>
      <c r="E144" s="103"/>
      <c r="F144" s="194"/>
      <c r="G144" s="105"/>
      <c r="H144" s="203"/>
      <c r="I144" s="105"/>
      <c r="J144" s="113"/>
      <c r="K144" s="6"/>
      <c r="L144" s="103"/>
      <c r="M144" s="194"/>
      <c r="N144" s="194"/>
      <c r="O144" s="194"/>
      <c r="P144" s="157"/>
      <c r="Q144" s="194"/>
      <c r="R144" s="194"/>
      <c r="S144" s="105"/>
      <c r="T144" s="194"/>
      <c r="U144" s="168"/>
    </row>
    <row r="145" spans="1:21" ht="13.5">
      <c r="A145" s="101" t="s">
        <v>387</v>
      </c>
      <c r="B145" s="102"/>
      <c r="C145" s="113"/>
      <c r="D145" s="79"/>
      <c r="E145" s="103"/>
      <c r="F145" s="194"/>
      <c r="G145" s="105"/>
      <c r="H145" s="203"/>
      <c r="I145" s="105"/>
      <c r="J145" s="113"/>
      <c r="K145" s="6"/>
      <c r="L145" s="103"/>
      <c r="M145" s="194"/>
      <c r="N145" s="194"/>
      <c r="O145" s="194"/>
      <c r="P145" s="157"/>
      <c r="Q145" s="194"/>
      <c r="R145" s="194"/>
      <c r="S145" s="105"/>
      <c r="T145" s="194"/>
      <c r="U145" s="168"/>
    </row>
    <row r="146" spans="1:21" ht="13.5">
      <c r="A146" s="101" t="s">
        <v>388</v>
      </c>
      <c r="B146" s="102"/>
      <c r="C146" s="113"/>
      <c r="D146" s="79"/>
      <c r="E146" s="103"/>
      <c r="F146" s="194"/>
      <c r="G146" s="105"/>
      <c r="H146" s="203"/>
      <c r="I146" s="105"/>
      <c r="J146" s="113"/>
      <c r="K146" s="6"/>
      <c r="L146" s="103"/>
      <c r="M146" s="194"/>
      <c r="N146" s="194"/>
      <c r="O146" s="194"/>
      <c r="P146" s="157"/>
      <c r="Q146" s="194"/>
      <c r="R146" s="194"/>
      <c r="S146" s="105"/>
      <c r="T146" s="194"/>
      <c r="U146" s="168"/>
    </row>
    <row r="147" spans="1:21" ht="13.5">
      <c r="A147" s="101" t="s">
        <v>389</v>
      </c>
      <c r="B147" s="102"/>
      <c r="C147" s="113"/>
      <c r="D147" s="79"/>
      <c r="E147" s="103"/>
      <c r="F147" s="194"/>
      <c r="G147" s="105"/>
      <c r="H147" s="203"/>
      <c r="I147" s="105"/>
      <c r="J147" s="113"/>
      <c r="K147" s="6"/>
      <c r="L147" s="103"/>
      <c r="M147" s="194"/>
      <c r="N147" s="194"/>
      <c r="O147" s="194"/>
      <c r="P147" s="157"/>
      <c r="Q147" s="194"/>
      <c r="R147" s="194"/>
      <c r="S147" s="105"/>
      <c r="T147" s="194"/>
      <c r="U147" s="168"/>
    </row>
    <row r="148" spans="1:21" ht="13.5">
      <c r="A148" s="101" t="s">
        <v>390</v>
      </c>
      <c r="B148" s="102"/>
      <c r="C148" s="113"/>
      <c r="D148" s="79"/>
      <c r="E148" s="103"/>
      <c r="F148" s="194"/>
      <c r="G148" s="105"/>
      <c r="H148" s="203"/>
      <c r="I148" s="105"/>
      <c r="J148" s="113"/>
      <c r="K148" s="6"/>
      <c r="L148" s="103"/>
      <c r="M148" s="194"/>
      <c r="N148" s="194"/>
      <c r="O148" s="194"/>
      <c r="P148" s="157"/>
      <c r="Q148" s="194"/>
      <c r="R148" s="194"/>
      <c r="S148" s="105"/>
      <c r="T148" s="194"/>
      <c r="U148" s="168"/>
    </row>
    <row r="149" spans="1:21" ht="13.5">
      <c r="A149" s="101" t="s">
        <v>391</v>
      </c>
      <c r="B149" s="102"/>
      <c r="C149" s="113"/>
      <c r="D149" s="79"/>
      <c r="E149" s="103"/>
      <c r="F149" s="194"/>
      <c r="G149" s="105"/>
      <c r="H149" s="203"/>
      <c r="I149" s="105"/>
      <c r="J149" s="113"/>
      <c r="K149" s="6"/>
      <c r="L149" s="103"/>
      <c r="M149" s="194"/>
      <c r="N149" s="194"/>
      <c r="O149" s="194"/>
      <c r="P149" s="157"/>
      <c r="Q149" s="194"/>
      <c r="R149" s="194"/>
      <c r="S149" s="105"/>
      <c r="T149" s="194"/>
      <c r="U149" s="168"/>
    </row>
    <row r="150" spans="1:21" ht="13.5">
      <c r="A150" s="101" t="s">
        <v>392</v>
      </c>
      <c r="B150" s="102"/>
      <c r="C150" s="113"/>
      <c r="D150" s="79"/>
      <c r="E150" s="103"/>
      <c r="F150" s="194"/>
      <c r="G150" s="105"/>
      <c r="H150" s="203"/>
      <c r="I150" s="105"/>
      <c r="J150" s="113"/>
      <c r="K150" s="6"/>
      <c r="L150" s="103"/>
      <c r="M150" s="194"/>
      <c r="N150" s="194"/>
      <c r="O150" s="194"/>
      <c r="P150" s="157"/>
      <c r="Q150" s="194"/>
      <c r="R150" s="194"/>
      <c r="S150" s="105"/>
      <c r="T150" s="194"/>
      <c r="U150" s="168"/>
    </row>
    <row r="151" spans="1:21" ht="15" customHeight="1" thickBot="1">
      <c r="A151" s="54" t="s">
        <v>393</v>
      </c>
      <c r="B151" s="59"/>
      <c r="C151" s="77"/>
      <c r="D151" s="118"/>
      <c r="E151" s="55"/>
      <c r="F151" s="69"/>
      <c r="G151" s="56"/>
      <c r="H151" s="73"/>
      <c r="I151" s="56"/>
      <c r="J151" s="77"/>
      <c r="K151" s="6"/>
      <c r="L151" s="55"/>
      <c r="M151" s="69"/>
      <c r="N151" s="69"/>
      <c r="O151" s="69"/>
      <c r="P151" s="153"/>
      <c r="Q151" s="69"/>
      <c r="R151" s="69"/>
      <c r="S151" s="56"/>
      <c r="T151" s="69"/>
      <c r="U151" s="164"/>
    </row>
    <row r="152" spans="1:10" ht="15" customHeight="1">
      <c r="A152" s="231" t="s">
        <v>227</v>
      </c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1:10" ht="13.5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1:10" ht="13.5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</row>
  </sheetData>
  <sheetProtection/>
  <mergeCells count="7">
    <mergeCell ref="B3:C3"/>
    <mergeCell ref="E3:J3"/>
    <mergeCell ref="A3:A4"/>
    <mergeCell ref="A152:J154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2021-10-01T05:31:08Z</cp:lastPrinted>
  <dcterms:modified xsi:type="dcterms:W3CDTF">2022-02-03T08:16:15Z</dcterms:modified>
  <cp:category/>
  <cp:version/>
  <cp:contentType/>
  <cp:contentStatus/>
</cp:coreProperties>
</file>