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<sst xmlns="http://schemas.openxmlformats.org/spreadsheetml/2006/main" count="668" uniqueCount="366">
  <si>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</si>
  <si>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</si>
  <si>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</si>
  <si>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</si>
  <si>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</si>
  <si>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</si>
  <si>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</si>
  <si>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</si>
  <si>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</si>
  <si>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</si>
  <si>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</si>
  <si>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</si>
  <si>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</si>
  <si>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</si>
  <si>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</si>
  <si>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</si>
  <si>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</si>
  <si>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</si>
  <si>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</si>
  <si>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</si>
  <si>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</si>
  <si>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</si>
  <si>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</si>
  <si>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</si>
  <si>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</si>
  <si>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</si>
  <si>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</si>
  <si>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</si>
  <si>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</si>
  <si>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</si>
  <si>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</si>
  <si>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</si>
  <si>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</si>
  <si>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</si>
  <si>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</si>
  <si>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</si>
  <si>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</si>
  <si>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</si>
  <si>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</si>
  <si>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</si>
  <si>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</si>
  <si>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</si>
  <si>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</si>
  <si>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</si>
  <si>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</si>
  <si>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</si>
  <si>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</si>
  <si>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</si>
  <si>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</si>
  <si>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</si>
  <si>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</si>
  <si>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</si>
  <si>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</si>
  <si>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</si>
  <si>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</si>
  <si>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</si>
  <si>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</si>
  <si>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</si>
  <si>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</si>
  <si>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</si>
  <si>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</si>
  <si>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</si>
  <si>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</si>
  <si>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</si>
  <si>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</si>
  <si>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</si>
  <si>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</si>
  <si>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</si>
  <si>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</si>
  <si>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</si>
  <si>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</si>
  <si>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</si>
  <si>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</si>
  <si>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</si>
  <si>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</si>
  <si>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</si>
  <si>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</si>
  <si>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</si>
  <si>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</si>
  <si>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</si>
  <si>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</si>
  <si>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</si>
  <si>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</si>
  <si>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</si>
  <si>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</si>
  <si>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</si>
  <si>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</si>
  <si>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</si>
  <si>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</si>
  <si>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</si>
  <si>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</si>
  <si>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</si>
  <si>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</si>
  <si>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</si>
  <si>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</si>
  <si>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</si>
  <si>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</si>
  <si>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</si>
  <si>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</si>
  <si>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</si>
  <si>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</si>
  <si>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</si>
  <si>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</si>
  <si>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</si>
  <si>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</si>
  <si>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</si>
  <si>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</si>
  <si>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</si>
  <si>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</si>
  <si>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</si>
  <si>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</si>
  <si>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</si>
  <si>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</si>
  <si>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</si>
  <si>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</si>
  <si>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</si>
  <si>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</si>
  <si>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</si>
  <si>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</si>
  <si>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</si>
  <si>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</si>
  <si>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</si>
  <si>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</si>
  <si>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</si>
  <si>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</si>
  <si>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</si>
  <si>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</si>
  <si>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</si>
  <si>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</si>
  <si>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</si>
  <si>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</si>
  <si>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</si>
  <si>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</si>
  <si>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</si>
  <si>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</si>
  <si>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</si>
  <si>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</si>
  <si>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</si>
  <si>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</si>
  <si>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</si>
  <si>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</si>
  <si>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</si>
  <si>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</si>
  <si>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</si>
  <si>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</si>
  <si>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</si>
  <si>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</si>
  <si>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</si>
  <si>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</si>
  <si>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</si>
  <si>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</si>
  <si>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</si>
  <si>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</si>
  <si>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</si>
  <si>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</si>
  <si>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</si>
  <si>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</si>
  <si>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</si>
  <si>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</si>
  <si>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</si>
  <si>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</si>
  <si>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</si>
  <si>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</si>
  <si>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</si>
  <si>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</si>
  <si>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</si>
  <si>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</si>
  <si>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</si>
  <si>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</si>
  <si>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</si>
  <si>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</si>
  <si>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</si>
  <si>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</si>
  <si>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</si>
  <si>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</si>
  <si>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</si>
  <si>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</si>
  <si>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</si>
  <si>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</si>
  <si>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</si>
  <si>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</si>
  <si>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</si>
  <si>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</si>
  <si>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</si>
  <si>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</si>
  <si>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</si>
  <si>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</si>
  <si>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</si>
  <si>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</si>
  <si>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</si>
  <si>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</si>
  <si>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</si>
  <si>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</si>
  <si>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</si>
  <si>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</si>
  <si>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</si>
  <si>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</si>
  <si>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</si>
  <si>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</si>
  <si>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</si>
  <si>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</si>
  <si>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</si>
  <si>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</si>
  <si>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</si>
  <si>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</si>
  <si>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</si>
  <si>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</si>
  <si>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</si>
  <si>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</si>
  <si>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</si>
  <si>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</si>
  <si>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</si>
  <si>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</si>
  <si>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</si>
  <si>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</si>
  <si>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</si>
  <si>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</si>
  <si>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</si>
  <si>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</si>
  <si>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</si>
  <si>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</si>
  <si>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</si>
  <si>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</si>
  <si>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</si>
  <si>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</si>
  <si>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</si>
  <si>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</si>
  <si>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</si>
  <si>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</si>
  <si>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</si>
  <si>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</si>
  <si>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</si>
  <si>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</si>
  <si>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</si>
  <si>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</si>
  <si>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</si>
  <si>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</si>
  <si>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</si>
  <si>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</si>
  <si>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</si>
  <si>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</si>
  <si>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</si>
  <si>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</si>
  <si>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</si>
  <si>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</si>
  <si>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</si>
  <si>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</si>
  <si>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</si>
  <si>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</si>
  <si>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</si>
  <si>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</si>
  <si>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</si>
  <si>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</si>
  <si>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</si>
  <si>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</si>
  <si>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</si>
  <si>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</si>
  <si>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</si>
  <si>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</si>
  <si>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</si>
  <si>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</si>
  <si>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</si>
  <si>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</si>
  <si>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</si>
  <si>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</si>
  <si>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</si>
  <si>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</si>
  <si>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</si>
  <si>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</si>
  <si>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</si>
  <si>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</si>
  <si>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</si>
  <si>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</si>
  <si>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</si>
  <si>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</si>
  <si>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</si>
  <si>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</si>
  <si>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</si>
  <si>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</si>
  <si>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</si>
  <si>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</si>
  <si>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</si>
  <si>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</si>
  <si>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</si>
  <si>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</si>
  <si>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</si>
  <si>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</si>
  <si>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</si>
  <si>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</si>
  <si>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</si>
  <si>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</si>
  <si>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</si>
  <si>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</si>
  <si>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</si>
  <si>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</si>
  <si>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</si>
  <si>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</si>
  <si>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</si>
  <si>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</si>
  <si>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</si>
  <si>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</si>
  <si>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</si>
  <si>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</si>
  <si>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</si>
  <si>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</si>
  <si>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</si>
  <si>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</si>
  <si>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</si>
  <si>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</si>
  <si>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</si>
  <si>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</si>
  <si>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</si>
  <si>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</si>
  <si>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</si>
  <si>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</si>
  <si>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</si>
  <si>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</si>
  <si>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</si>
  <si>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</si>
  <si>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</si>
  <si>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</si>
  <si>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</si>
  <si>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</si>
  <si>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</si>
  <si>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</si>
  <si>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</si>
  <si>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</si>
  <si>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</si>
  <si>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</si>
  <si>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</si>
  <si>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</si>
  <si>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</si>
  <si>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</si>
  <si>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</si>
  <si>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</si>
  <si>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</si>
  <si>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</si>
  <si>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</si>
  <si>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</si>
  <si>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</si>
  <si>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</si>
  <si>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</si>
  <si>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</si>
  <si>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</si>
  <si>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</si>
  <si>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</si>
  <si>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</si>
  <si>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</si>
  <si>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</si>
  <si>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</si>
  <si>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</si>
  <si>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</si>
  <si>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</si>
  <si>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</si>
  <si>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</si>
  <si>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</si>
  <si>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</si>
  <si>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</si>
  <si>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</si>
  <si>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</si>
  <si>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</si>
  <si>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</si>
  <si>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</si>
  <si>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令和2年6月30日現在</t>
  </si>
  <si>
    <t>令和2年6月末</t>
  </si>
  <si>
    <t>2年6月末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</si>
</sst>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363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365</v>
      </c>
      <c r="D5" s="83">
        <f>'人口・世帯数の推移'!B5</f>
        <v>24244</v>
      </c>
      <c r="E5" s="87">
        <f>'人口・世帯数の推移'!E5</f>
        <v>24536</v>
      </c>
      <c r="F5" s="4">
        <f>'人口・世帯数の推移'!G5</f>
        <v>27361</v>
      </c>
      <c r="G5" s="88">
        <f>SUM(E5:F5)</f>
        <v>51897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24</v>
      </c>
      <c r="E6" s="97">
        <f>'人口・世帯数の推移'!F5</f>
        <v>1</v>
      </c>
      <c r="F6" s="95">
        <f>'人口・世帯数の推移'!H5</f>
        <v>-19</v>
      </c>
      <c r="G6" s="96">
        <f>SUM(E6:F6)</f>
        <v>-18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6"/>
      <c r="D8" s="198" t="s">
        <v>350</v>
      </c>
      <c r="E8" s="199"/>
      <c r="F8" s="200"/>
      <c r="G8" s="198" t="s">
        <v>351</v>
      </c>
      <c r="H8" s="199"/>
      <c r="I8" s="200"/>
    </row>
    <row r="9" spans="1:9" ht="22.5">
      <c r="A9" s="10"/>
      <c r="B9" s="134"/>
      <c r="C9" s="197"/>
      <c r="D9" s="140" t="s">
        <v>354</v>
      </c>
      <c r="E9" s="137" t="s">
        <v>355</v>
      </c>
      <c r="F9" s="178" t="s">
        <v>356</v>
      </c>
      <c r="G9" s="142" t="s">
        <v>353</v>
      </c>
      <c r="H9" s="137" t="s">
        <v>352</v>
      </c>
      <c r="I9" s="178" t="s">
        <v>357</v>
      </c>
    </row>
    <row r="10" spans="1:9" ht="13.5">
      <c r="A10" s="10"/>
      <c r="B10" s="134"/>
      <c r="C10" s="138" t="str">
        <f>C5</f>
        <v>2年6月末</v>
      </c>
      <c r="D10" s="87">
        <f>'人口・世帯数の推移'!L5</f>
        <v>26</v>
      </c>
      <c r="E10" s="139">
        <f>'人口・世帯数の推移'!N5</f>
        <v>57</v>
      </c>
      <c r="F10" s="165">
        <f>'人口・世帯数の推移'!P5</f>
        <v>-31</v>
      </c>
      <c r="G10" s="87">
        <f>'人口・世帯数の推移'!Q5</f>
        <v>123</v>
      </c>
      <c r="H10" s="4">
        <f>'人口・世帯数の推移'!S5</f>
        <v>110</v>
      </c>
      <c r="I10" s="165">
        <f>'人口・世帯数の推移'!U5</f>
        <v>13</v>
      </c>
    </row>
    <row r="11" spans="3:9" ht="14.25" thickBot="1">
      <c r="C11" s="138" t="s">
        <v>241</v>
      </c>
      <c r="D11" s="141">
        <f>'人口・世帯数の推移'!M5</f>
        <v>2</v>
      </c>
      <c r="E11" s="95">
        <f>'人口・世帯数の推移'!O5</f>
        <v>4</v>
      </c>
      <c r="F11" s="177" t="s">
        <v>359</v>
      </c>
      <c r="G11" s="143">
        <f>'人口・世帯数の推移'!R5</f>
        <v>31</v>
      </c>
      <c r="H11" s="95">
        <f>'人口・世帯数の推移'!T5</f>
        <v>11</v>
      </c>
      <c r="I11" s="177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24536</v>
      </c>
      <c r="C15" s="125">
        <f>SUM(C16:C36)</f>
        <v>27361</v>
      </c>
      <c r="D15" s="125">
        <f>SUM(D16:D36)</f>
        <v>51897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971</v>
      </c>
      <c r="C16" s="4">
        <f>SUM('年齢各歳別人口'!C4:C8)</f>
        <v>989</v>
      </c>
      <c r="D16" s="4">
        <f>SUM(B16:C16)</f>
        <v>1960</v>
      </c>
      <c r="E16" s="38">
        <f>ROUND(D16/$D$15*100,2)</f>
        <v>3.78</v>
      </c>
    </row>
    <row r="17" spans="1:5" ht="13.5">
      <c r="A17" s="7" t="s">
        <v>313</v>
      </c>
      <c r="B17" s="4">
        <f>SUM('年齢各歳別人口'!B9:B13)</f>
        <v>1117</v>
      </c>
      <c r="C17" s="4">
        <f>SUM('年齢各歳別人口'!C9:C13)</f>
        <v>1107</v>
      </c>
      <c r="D17" s="4">
        <f aca="true" t="shared" si="0" ref="D17:D36">SUM(B17:C17)</f>
        <v>2224</v>
      </c>
      <c r="E17" s="38">
        <f aca="true" t="shared" si="1" ref="E17:E36">ROUND(D17/$D$15*100,2)</f>
        <v>4.29</v>
      </c>
    </row>
    <row r="18" spans="1:5" ht="13.5">
      <c r="A18" s="7" t="s">
        <v>314</v>
      </c>
      <c r="B18" s="4">
        <f>SUM('年齢各歳別人口'!B14:B18)</f>
        <v>1237</v>
      </c>
      <c r="C18" s="4">
        <f>SUM('年齢各歳別人口'!C14:C18)</f>
        <v>1100</v>
      </c>
      <c r="D18" s="4">
        <f t="shared" si="0"/>
        <v>2337</v>
      </c>
      <c r="E18" s="38">
        <f t="shared" si="1"/>
        <v>4.5</v>
      </c>
    </row>
    <row r="19" spans="1:5" ht="13.5">
      <c r="A19" s="7" t="s">
        <v>315</v>
      </c>
      <c r="B19" s="4">
        <f>SUM('年齢各歳別人口'!B19:B23)</f>
        <v>1173</v>
      </c>
      <c r="C19" s="4">
        <f>SUM('年齢各歳別人口'!C19:C23)</f>
        <v>1137</v>
      </c>
      <c r="D19" s="4">
        <f t="shared" si="0"/>
        <v>2310</v>
      </c>
      <c r="E19" s="38">
        <f t="shared" si="1"/>
        <v>4.45</v>
      </c>
    </row>
    <row r="20" spans="1:5" ht="13.5">
      <c r="A20" s="7" t="s">
        <v>316</v>
      </c>
      <c r="B20" s="4">
        <f>SUM('年齢各歳別人口'!B24:B28)</f>
        <v>1046</v>
      </c>
      <c r="C20" s="4">
        <f>SUM('年齢各歳別人口'!C24:C28)</f>
        <v>963</v>
      </c>
      <c r="D20" s="4">
        <f t="shared" si="0"/>
        <v>2009</v>
      </c>
      <c r="E20" s="38">
        <f t="shared" si="1"/>
        <v>3.87</v>
      </c>
    </row>
    <row r="21" spans="1:5" ht="13.5">
      <c r="A21" s="7" t="s">
        <v>317</v>
      </c>
      <c r="B21" s="4">
        <f>SUM('年齢各歳別人口'!F4:F8)</f>
        <v>936</v>
      </c>
      <c r="C21" s="4">
        <f>SUM('年齢各歳別人口'!G4:G8)</f>
        <v>915</v>
      </c>
      <c r="D21" s="4">
        <f t="shared" si="0"/>
        <v>1851</v>
      </c>
      <c r="E21" s="38">
        <f t="shared" si="1"/>
        <v>3.57</v>
      </c>
    </row>
    <row r="22" spans="1:5" ht="13.5">
      <c r="A22" s="7" t="s">
        <v>318</v>
      </c>
      <c r="B22" s="4">
        <f>SUM('年齢各歳別人口'!F9:F13)</f>
        <v>1177</v>
      </c>
      <c r="C22" s="4">
        <f>SUM('年齢各歳別人口'!G9:G13)</f>
        <v>1127</v>
      </c>
      <c r="D22" s="4">
        <f t="shared" si="0"/>
        <v>2304</v>
      </c>
      <c r="E22" s="38">
        <f t="shared" si="1"/>
        <v>4.44</v>
      </c>
    </row>
    <row r="23" spans="1:5" ht="13.5">
      <c r="A23" s="7" t="s">
        <v>319</v>
      </c>
      <c r="B23" s="4">
        <f>SUM('年齢各歳別人口'!F14:F18)</f>
        <v>1484</v>
      </c>
      <c r="C23" s="4">
        <f>SUM('年齢各歳別人口'!G14:G18)</f>
        <v>1445</v>
      </c>
      <c r="D23" s="4">
        <f t="shared" si="0"/>
        <v>2929</v>
      </c>
      <c r="E23" s="38">
        <f t="shared" si="1"/>
        <v>5.64</v>
      </c>
    </row>
    <row r="24" spans="1:5" ht="13.5">
      <c r="A24" s="7" t="s">
        <v>320</v>
      </c>
      <c r="B24" s="4">
        <f>SUM('年齢各歳別人口'!F19:F23)</f>
        <v>1719</v>
      </c>
      <c r="C24" s="4">
        <f>SUM('年齢各歳別人口'!G19:G23)</f>
        <v>1596</v>
      </c>
      <c r="D24" s="4">
        <f t="shared" si="0"/>
        <v>3315</v>
      </c>
      <c r="E24" s="38">
        <f t="shared" si="1"/>
        <v>6.39</v>
      </c>
    </row>
    <row r="25" spans="1:5" ht="13.5">
      <c r="A25" s="7" t="s">
        <v>321</v>
      </c>
      <c r="B25" s="4">
        <f>SUM('年齢各歳別人口'!F24:F28)</f>
        <v>1612</v>
      </c>
      <c r="C25" s="4">
        <f>SUM('年齢各歳別人口'!G24:G28)</f>
        <v>1656</v>
      </c>
      <c r="D25" s="4">
        <f t="shared" si="0"/>
        <v>3268</v>
      </c>
      <c r="E25" s="38">
        <f t="shared" si="1"/>
        <v>6.3</v>
      </c>
    </row>
    <row r="26" spans="1:5" ht="13.5">
      <c r="A26" s="7" t="s">
        <v>322</v>
      </c>
      <c r="B26" s="4">
        <f>SUM('年齢各歳別人口'!J4:J8)</f>
        <v>1362</v>
      </c>
      <c r="C26" s="4">
        <f>SUM('年齢各歳別人口'!K4:K8)</f>
        <v>1426</v>
      </c>
      <c r="D26" s="4">
        <f t="shared" si="0"/>
        <v>2788</v>
      </c>
      <c r="E26" s="38">
        <f t="shared" si="1"/>
        <v>5.37</v>
      </c>
    </row>
    <row r="27" spans="1:5" ht="13.5">
      <c r="A27" s="7" t="s">
        <v>323</v>
      </c>
      <c r="B27" s="4">
        <f>SUM('年齢各歳別人口'!J9:J13)</f>
        <v>1336</v>
      </c>
      <c r="C27" s="4">
        <f>SUM('年齢各歳別人口'!K9:K13)</f>
        <v>1498</v>
      </c>
      <c r="D27" s="4">
        <f t="shared" si="0"/>
        <v>2834</v>
      </c>
      <c r="E27" s="38">
        <f t="shared" si="1"/>
        <v>5.46</v>
      </c>
    </row>
    <row r="28" spans="1:5" ht="13.5">
      <c r="A28" s="7" t="s">
        <v>324</v>
      </c>
      <c r="B28" s="4">
        <f>SUM('年齢各歳別人口'!J14:J18)</f>
        <v>1649</v>
      </c>
      <c r="C28" s="4">
        <f>SUM('年齢各歳別人口'!K14:K18)</f>
        <v>1807</v>
      </c>
      <c r="D28" s="4">
        <f t="shared" si="0"/>
        <v>3456</v>
      </c>
      <c r="E28" s="38">
        <f t="shared" si="1"/>
        <v>6.66</v>
      </c>
    </row>
    <row r="29" spans="1:5" ht="13.5">
      <c r="A29" s="7" t="s">
        <v>325</v>
      </c>
      <c r="B29" s="4">
        <f>SUM('年齢各歳別人口'!J19:J23)</f>
        <v>2121</v>
      </c>
      <c r="C29" s="4">
        <f>SUM('年齢各歳別人口'!K19:K23)</f>
        <v>2377</v>
      </c>
      <c r="D29" s="4">
        <f t="shared" si="0"/>
        <v>4498</v>
      </c>
      <c r="E29" s="38">
        <f t="shared" si="1"/>
        <v>8.67</v>
      </c>
    </row>
    <row r="30" spans="1:5" ht="13.5">
      <c r="A30" s="7" t="s">
        <v>326</v>
      </c>
      <c r="B30" s="4">
        <f>SUM('年齢各歳別人口'!J24:J28)</f>
        <v>2149</v>
      </c>
      <c r="C30" s="4">
        <f>SUM('年齢各歳別人口'!K24:K28)</f>
        <v>2373</v>
      </c>
      <c r="D30" s="4">
        <f t="shared" si="0"/>
        <v>4522</v>
      </c>
      <c r="E30" s="38">
        <f t="shared" si="1"/>
        <v>8.71</v>
      </c>
    </row>
    <row r="31" spans="1:5" ht="13.5">
      <c r="A31" s="7" t="s">
        <v>327</v>
      </c>
      <c r="B31" s="4">
        <f>SUM('年齢各歳別人口'!N4:N8)</f>
        <v>1416</v>
      </c>
      <c r="C31" s="4">
        <f>SUM('年齢各歳別人口'!O4:O8)</f>
        <v>1797</v>
      </c>
      <c r="D31" s="4">
        <f t="shared" si="0"/>
        <v>3213</v>
      </c>
      <c r="E31" s="38">
        <f t="shared" si="1"/>
        <v>6.19</v>
      </c>
    </row>
    <row r="32" spans="1:5" ht="13.5">
      <c r="A32" s="7" t="s">
        <v>328</v>
      </c>
      <c r="B32" s="4">
        <f>SUM('年齢各歳別人口'!N9:N13)</f>
        <v>1084</v>
      </c>
      <c r="C32" s="4">
        <f>SUM('年齢各歳別人口'!O9:O13)</f>
        <v>1638</v>
      </c>
      <c r="D32" s="4">
        <f t="shared" si="0"/>
        <v>2722</v>
      </c>
      <c r="E32" s="38">
        <f t="shared" si="1"/>
        <v>5.25</v>
      </c>
    </row>
    <row r="33" spans="1:5" ht="13.5">
      <c r="A33" s="7" t="s">
        <v>329</v>
      </c>
      <c r="B33" s="4">
        <f>SUM('年齢各歳別人口'!N14:N18)</f>
        <v>618</v>
      </c>
      <c r="C33" s="4">
        <f>SUM('年齢各歳別人口'!O14:O18)</f>
        <v>1242</v>
      </c>
      <c r="D33" s="4">
        <f t="shared" si="0"/>
        <v>1860</v>
      </c>
      <c r="E33" s="38">
        <f t="shared" si="1"/>
        <v>3.58</v>
      </c>
    </row>
    <row r="34" spans="1:5" ht="13.5">
      <c r="A34" s="7" t="s">
        <v>330</v>
      </c>
      <c r="B34" s="4">
        <f>SUM('年齢各歳別人口'!N19:N23)</f>
        <v>255</v>
      </c>
      <c r="C34" s="4">
        <f>SUM('年齢各歳別人口'!O19:O23)</f>
        <v>793</v>
      </c>
      <c r="D34" s="4">
        <f t="shared" si="0"/>
        <v>1048</v>
      </c>
      <c r="E34" s="38">
        <f t="shared" si="1"/>
        <v>2.02</v>
      </c>
    </row>
    <row r="35" spans="1:5" ht="13.5">
      <c r="A35" s="7" t="s">
        <v>331</v>
      </c>
      <c r="B35" s="4">
        <f>SUM('年齢各歳別人口'!N24:N28)</f>
        <v>70</v>
      </c>
      <c r="C35" s="4">
        <f>SUM('年齢各歳別人口'!O24:O28)</f>
        <v>315</v>
      </c>
      <c r="D35" s="4">
        <f t="shared" si="0"/>
        <v>385</v>
      </c>
      <c r="E35" s="38">
        <f t="shared" si="1"/>
        <v>0.74</v>
      </c>
    </row>
    <row r="36" spans="1:5" ht="13.5">
      <c r="A36" s="7" t="s">
        <v>332</v>
      </c>
      <c r="B36" s="4">
        <f>SUM('年齢各歳別人口'!R4:R24)</f>
        <v>4</v>
      </c>
      <c r="C36" s="4">
        <f>SUM('年齢各歳別人口'!S4:S24)</f>
        <v>60</v>
      </c>
      <c r="D36" s="4">
        <f t="shared" si="0"/>
        <v>64</v>
      </c>
      <c r="E36" s="38">
        <f t="shared" si="1"/>
        <v>0.12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24536</v>
      </c>
      <c r="C39" s="4">
        <f>SUM(C40:C42)</f>
        <v>27361</v>
      </c>
      <c r="D39" s="4">
        <f>SUM(D40:D42)</f>
        <v>51897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3325</v>
      </c>
      <c r="C40" s="93">
        <f>SUM('年齢各歳別人口'!C4:C18)</f>
        <v>3196</v>
      </c>
      <c r="D40" s="93">
        <f>SUM(B40:C40)</f>
        <v>6521</v>
      </c>
      <c r="E40" s="39">
        <f>ROUND(D40/$D$39*100,2)</f>
        <v>12.57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13494</v>
      </c>
      <c r="C41" s="93">
        <f>SUM('年齢各歳別人口'!C19:C28,'年齢各歳別人口'!G4:G28,'年齢各歳別人口'!K4:K18)</f>
        <v>13570</v>
      </c>
      <c r="D41" s="93">
        <f>SUM(B41:C41)</f>
        <v>27064</v>
      </c>
      <c r="E41" s="39">
        <f>ROUND(D41/$D$39*100,2)</f>
        <v>52.15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7717</v>
      </c>
      <c r="C42" s="93">
        <f>SUM('年齢各歳別人口'!K19:K28,'年齢各歳別人口'!O4:O28,'年齢各歳別人口'!S4:S24)</f>
        <v>10595</v>
      </c>
      <c r="D42" s="93">
        <f>SUM(B42:C42)</f>
        <v>18312</v>
      </c>
      <c r="E42" s="39">
        <f>ROUND(D42/$D$39*100,2)</f>
        <v>35.29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3588</v>
      </c>
      <c r="C47" s="99">
        <f>'行政区別人口'!D27</f>
        <v>3700</v>
      </c>
      <c r="D47" s="99">
        <f>'行政区別人口'!E27</f>
        <v>4108</v>
      </c>
      <c r="E47" s="99">
        <f>'行政区別人口'!F27</f>
        <v>7808</v>
      </c>
      <c r="F47" s="1" t="s">
        <v>162</v>
      </c>
    </row>
    <row r="48" spans="1:6" ht="13.5">
      <c r="A48" s="7" t="s">
        <v>146</v>
      </c>
      <c r="B48" s="99">
        <f>'行政区別人口'!C48</f>
        <v>3142</v>
      </c>
      <c r="C48" s="99">
        <f>'行政区別人口'!D48</f>
        <v>2977</v>
      </c>
      <c r="D48" s="99">
        <f>'行政区別人口'!E48</f>
        <v>3241</v>
      </c>
      <c r="E48" s="99">
        <f>'行政区別人口'!F48</f>
        <v>6218</v>
      </c>
      <c r="F48" s="1" t="s">
        <v>163</v>
      </c>
    </row>
    <row r="49" spans="1:6" ht="13.5">
      <c r="A49" s="7" t="s">
        <v>147</v>
      </c>
      <c r="B49" s="99">
        <f>'行政区別人口'!C58</f>
        <v>1217</v>
      </c>
      <c r="C49" s="99">
        <f>'行政区別人口'!D58</f>
        <v>1192</v>
      </c>
      <c r="D49" s="99">
        <f>'行政区別人口'!E58</f>
        <v>1265</v>
      </c>
      <c r="E49" s="99">
        <f>'行政区別人口'!F58</f>
        <v>2457</v>
      </c>
      <c r="F49" s="1" t="s">
        <v>164</v>
      </c>
    </row>
    <row r="50" spans="1:6" ht="13.5">
      <c r="A50" s="7" t="s">
        <v>148</v>
      </c>
      <c r="B50" s="100">
        <f>'行政区別人口'!C71</f>
        <v>793</v>
      </c>
      <c r="C50" s="100">
        <f>'行政区別人口'!D71</f>
        <v>755</v>
      </c>
      <c r="D50" s="100">
        <f>'行政区別人口'!E71</f>
        <v>838</v>
      </c>
      <c r="E50" s="100">
        <f>'行政区別人口'!F71</f>
        <v>1593</v>
      </c>
      <c r="F50" s="1" t="s">
        <v>165</v>
      </c>
    </row>
    <row r="51" spans="1:6" ht="13.5">
      <c r="A51" s="7" t="s">
        <v>149</v>
      </c>
      <c r="B51" s="99">
        <f>'行政区別人口'!C88</f>
        <v>4243</v>
      </c>
      <c r="C51" s="99">
        <f>'行政区別人口'!D88</f>
        <v>4400</v>
      </c>
      <c r="D51" s="99">
        <f>'行政区別人口'!E88</f>
        <v>4973</v>
      </c>
      <c r="E51" s="99">
        <f>'行政区別人口'!F88</f>
        <v>9373</v>
      </c>
      <c r="F51" s="1" t="s">
        <v>166</v>
      </c>
    </row>
    <row r="52" spans="1:6" ht="13.5">
      <c r="A52" s="7" t="s">
        <v>150</v>
      </c>
      <c r="B52" s="99">
        <f>'行政区別人口'!C102</f>
        <v>2108</v>
      </c>
      <c r="C52" s="99">
        <f>'行政区別人口'!D102</f>
        <v>2333</v>
      </c>
      <c r="D52" s="99">
        <f>'行政区別人口'!E102</f>
        <v>2570</v>
      </c>
      <c r="E52" s="99">
        <f>'行政区別人口'!F102</f>
        <v>4903</v>
      </c>
      <c r="F52" s="1" t="s">
        <v>190</v>
      </c>
    </row>
    <row r="53" spans="1:6" ht="13.5">
      <c r="A53" s="7" t="s">
        <v>151</v>
      </c>
      <c r="B53" s="99">
        <f>'行政区別人口'!J23</f>
        <v>1497</v>
      </c>
      <c r="C53" s="99">
        <f>'行政区別人口'!K23</f>
        <v>1506</v>
      </c>
      <c r="D53" s="99">
        <f>'行政区別人口'!L23</f>
        <v>1702</v>
      </c>
      <c r="E53" s="99">
        <f>'行政区別人口'!M23</f>
        <v>3208</v>
      </c>
      <c r="F53" s="1" t="s">
        <v>167</v>
      </c>
    </row>
    <row r="54" spans="1:6" ht="13.5">
      <c r="A54" s="7" t="s">
        <v>152</v>
      </c>
      <c r="B54" s="99">
        <f>'行政区別人口'!J33</f>
        <v>931</v>
      </c>
      <c r="C54" s="99">
        <f>'行政区別人口'!K33</f>
        <v>983</v>
      </c>
      <c r="D54" s="99">
        <f>'行政区別人口'!L33</f>
        <v>1055</v>
      </c>
      <c r="E54" s="99">
        <f>'行政区別人口'!M33</f>
        <v>2038</v>
      </c>
      <c r="F54" s="1" t="s">
        <v>168</v>
      </c>
    </row>
    <row r="55" spans="1:6" ht="13.5">
      <c r="A55" s="7" t="s">
        <v>153</v>
      </c>
      <c r="B55" s="99">
        <f>'行政区別人口'!J50</f>
        <v>2405</v>
      </c>
      <c r="C55" s="99">
        <f>'行政区別人口'!K50</f>
        <v>2466</v>
      </c>
      <c r="D55" s="99">
        <f>'行政区別人口'!L50</f>
        <v>2773</v>
      </c>
      <c r="E55" s="99">
        <f>'行政区別人口'!M50</f>
        <v>5239</v>
      </c>
      <c r="F55" s="1" t="s">
        <v>169</v>
      </c>
    </row>
    <row r="56" spans="1:6" ht="13.5">
      <c r="A56" s="7" t="s">
        <v>154</v>
      </c>
      <c r="B56" s="99">
        <f>'行政区別人口'!J63</f>
        <v>1544</v>
      </c>
      <c r="C56" s="99">
        <f>'行政区別人口'!K63</f>
        <v>1627</v>
      </c>
      <c r="D56" s="99">
        <f>'行政区別人口'!L63</f>
        <v>1796</v>
      </c>
      <c r="E56" s="99">
        <f>'行政区別人口'!M63</f>
        <v>3423</v>
      </c>
      <c r="F56" s="1" t="s">
        <v>170</v>
      </c>
    </row>
    <row r="57" spans="1:6" ht="13.5">
      <c r="A57" s="7" t="s">
        <v>155</v>
      </c>
      <c r="B57" s="99">
        <f>'行政区別人口'!J72</f>
        <v>1203</v>
      </c>
      <c r="C57" s="99">
        <f>'行政区別人口'!K72</f>
        <v>1192</v>
      </c>
      <c r="D57" s="99">
        <f>'行政区別人口'!L72</f>
        <v>1361</v>
      </c>
      <c r="E57" s="99">
        <f>'行政区別人口'!M72</f>
        <v>2553</v>
      </c>
      <c r="F57" s="1" t="s">
        <v>171</v>
      </c>
    </row>
    <row r="58" spans="1:6" ht="13.5">
      <c r="A58" s="7" t="s">
        <v>156</v>
      </c>
      <c r="B58" s="99">
        <f>'行政区別人口'!J81</f>
        <v>1573</v>
      </c>
      <c r="C58" s="99">
        <f>'行政区別人口'!K81</f>
        <v>1405</v>
      </c>
      <c r="D58" s="99">
        <f>'行政区別人口'!L81</f>
        <v>1679</v>
      </c>
      <c r="E58" s="99">
        <f>'行政区別人口'!M81</f>
        <v>3084</v>
      </c>
      <c r="F58" s="1" t="s">
        <v>172</v>
      </c>
    </row>
    <row r="59" spans="1:5" ht="13.5">
      <c r="A59" s="7" t="s">
        <v>139</v>
      </c>
      <c r="B59" s="99">
        <f>SUM(B47:B58)</f>
        <v>24244</v>
      </c>
      <c r="C59" s="5">
        <f>SUM(C47:C58)</f>
        <v>24536</v>
      </c>
      <c r="D59" s="5">
        <f>SUM(D47:D58)</f>
        <v>27361</v>
      </c>
      <c r="E59" s="5">
        <f>SUM(E47:E58)</f>
        <v>51897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令和2年6月30日現在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7" t="s">
        <v>173</v>
      </c>
      <c r="B9" s="3" t="s">
        <v>7</v>
      </c>
      <c r="C9" s="18">
        <v>154</v>
      </c>
      <c r="D9" s="18">
        <v>167</v>
      </c>
      <c r="E9" s="18">
        <v>184</v>
      </c>
      <c r="F9" s="18">
        <v>351</v>
      </c>
      <c r="H9" s="201" t="s">
        <v>182</v>
      </c>
      <c r="I9" s="17" t="s">
        <v>71</v>
      </c>
      <c r="J9" s="18">
        <v>43</v>
      </c>
      <c r="K9" s="18">
        <v>33</v>
      </c>
      <c r="L9" s="18">
        <v>51</v>
      </c>
      <c r="M9" s="18">
        <v>84</v>
      </c>
    </row>
    <row r="10" spans="1:13" ht="13.5">
      <c r="A10" s="207"/>
      <c r="B10" s="3" t="s">
        <v>10</v>
      </c>
      <c r="C10" s="18">
        <v>156</v>
      </c>
      <c r="D10" s="18">
        <v>155</v>
      </c>
      <c r="E10" s="18">
        <v>162</v>
      </c>
      <c r="F10" s="18">
        <v>317</v>
      </c>
      <c r="H10" s="201"/>
      <c r="I10" s="17" t="s">
        <v>74</v>
      </c>
      <c r="J10" s="18">
        <v>40</v>
      </c>
      <c r="K10" s="18">
        <v>40</v>
      </c>
      <c r="L10" s="18">
        <v>49</v>
      </c>
      <c r="M10" s="18">
        <v>89</v>
      </c>
    </row>
    <row r="11" spans="1:16" ht="13.5">
      <c r="A11" s="207"/>
      <c r="B11" s="3" t="s">
        <v>13</v>
      </c>
      <c r="C11" s="18">
        <v>363</v>
      </c>
      <c r="D11" s="18">
        <v>343</v>
      </c>
      <c r="E11" s="18">
        <v>391</v>
      </c>
      <c r="F11" s="18">
        <v>734</v>
      </c>
      <c r="H11" s="201"/>
      <c r="I11" s="17" t="s">
        <v>76</v>
      </c>
      <c r="J11" s="18">
        <v>29</v>
      </c>
      <c r="K11" s="18">
        <v>30</v>
      </c>
      <c r="L11" s="18">
        <v>28</v>
      </c>
      <c r="M11" s="18">
        <v>58</v>
      </c>
      <c r="P11" s="124"/>
    </row>
    <row r="12" spans="1:13" ht="13.5">
      <c r="A12" s="207"/>
      <c r="B12" s="3" t="s">
        <v>16</v>
      </c>
      <c r="C12" s="18">
        <v>193</v>
      </c>
      <c r="D12" s="18">
        <v>187</v>
      </c>
      <c r="E12" s="18">
        <v>212</v>
      </c>
      <c r="F12" s="18">
        <v>399</v>
      </c>
      <c r="H12" s="201"/>
      <c r="I12" s="17" t="s">
        <v>79</v>
      </c>
      <c r="J12" s="18">
        <v>38</v>
      </c>
      <c r="K12" s="18">
        <v>42</v>
      </c>
      <c r="L12" s="18">
        <v>39</v>
      </c>
      <c r="M12" s="18">
        <v>81</v>
      </c>
    </row>
    <row r="13" spans="1:13" ht="13.5">
      <c r="A13" s="207"/>
      <c r="B13" s="3" t="s">
        <v>19</v>
      </c>
      <c r="C13" s="18">
        <v>101</v>
      </c>
      <c r="D13" s="18">
        <v>101</v>
      </c>
      <c r="E13" s="18">
        <v>131</v>
      </c>
      <c r="F13" s="18">
        <v>232</v>
      </c>
      <c r="H13" s="201"/>
      <c r="I13" s="17" t="s">
        <v>82</v>
      </c>
      <c r="J13" s="18">
        <v>47</v>
      </c>
      <c r="K13" s="18">
        <v>30</v>
      </c>
      <c r="L13" s="18">
        <v>51</v>
      </c>
      <c r="M13" s="18">
        <v>81</v>
      </c>
    </row>
    <row r="14" spans="1:13" ht="13.5">
      <c r="A14" s="207"/>
      <c r="B14" s="3" t="s">
        <v>22</v>
      </c>
      <c r="C14" s="18">
        <v>221</v>
      </c>
      <c r="D14" s="18">
        <v>236</v>
      </c>
      <c r="E14" s="18">
        <v>259</v>
      </c>
      <c r="F14" s="18">
        <v>495</v>
      </c>
      <c r="H14" s="201"/>
      <c r="I14" s="17" t="s">
        <v>85</v>
      </c>
      <c r="J14" s="18">
        <v>48</v>
      </c>
      <c r="K14" s="18">
        <v>50</v>
      </c>
      <c r="L14" s="18">
        <v>51</v>
      </c>
      <c r="M14" s="18">
        <v>101</v>
      </c>
    </row>
    <row r="15" spans="1:13" ht="13.5">
      <c r="A15" s="207"/>
      <c r="B15" s="3" t="s">
        <v>25</v>
      </c>
      <c r="C15" s="18">
        <v>320</v>
      </c>
      <c r="D15" s="18">
        <v>290</v>
      </c>
      <c r="E15" s="18">
        <v>337</v>
      </c>
      <c r="F15" s="18">
        <v>627</v>
      </c>
      <c r="H15" s="201"/>
      <c r="I15" s="17" t="s">
        <v>88</v>
      </c>
      <c r="J15" s="18">
        <v>91</v>
      </c>
      <c r="K15" s="18">
        <v>98</v>
      </c>
      <c r="L15" s="18">
        <v>116</v>
      </c>
      <c r="M15" s="18">
        <v>214</v>
      </c>
    </row>
    <row r="16" spans="1:13" ht="13.5">
      <c r="A16" s="207"/>
      <c r="B16" s="3" t="s">
        <v>28</v>
      </c>
      <c r="C16" s="18">
        <v>191</v>
      </c>
      <c r="D16" s="18">
        <v>176</v>
      </c>
      <c r="E16" s="18">
        <v>178</v>
      </c>
      <c r="F16" s="18">
        <v>354</v>
      </c>
      <c r="H16" s="201"/>
      <c r="I16" s="17" t="s">
        <v>90</v>
      </c>
      <c r="J16" s="18">
        <v>251</v>
      </c>
      <c r="K16" s="18">
        <v>266</v>
      </c>
      <c r="L16" s="18">
        <v>281</v>
      </c>
      <c r="M16" s="18">
        <v>547</v>
      </c>
    </row>
    <row r="17" spans="1:13" ht="13.5">
      <c r="A17" s="207"/>
      <c r="B17" s="3" t="s">
        <v>31</v>
      </c>
      <c r="C17" s="18">
        <v>339</v>
      </c>
      <c r="D17" s="18">
        <v>382</v>
      </c>
      <c r="E17" s="18">
        <v>418</v>
      </c>
      <c r="F17" s="18">
        <v>800</v>
      </c>
      <c r="H17" s="201"/>
      <c r="I17" s="17" t="s">
        <v>92</v>
      </c>
      <c r="J17" s="18">
        <v>101</v>
      </c>
      <c r="K17" s="18">
        <v>94</v>
      </c>
      <c r="L17" s="18">
        <v>98</v>
      </c>
      <c r="M17" s="18">
        <v>192</v>
      </c>
    </row>
    <row r="18" spans="1:13" ht="13.5">
      <c r="A18" s="207"/>
      <c r="B18" s="3" t="s">
        <v>34</v>
      </c>
      <c r="C18" s="18">
        <v>263</v>
      </c>
      <c r="D18" s="18">
        <v>253</v>
      </c>
      <c r="E18" s="18">
        <v>303</v>
      </c>
      <c r="F18" s="18">
        <v>556</v>
      </c>
      <c r="H18" s="201"/>
      <c r="I18" s="17" t="s">
        <v>94</v>
      </c>
      <c r="J18" s="18">
        <v>167</v>
      </c>
      <c r="K18" s="18">
        <v>175</v>
      </c>
      <c r="L18" s="18">
        <v>223</v>
      </c>
      <c r="M18" s="18">
        <v>398</v>
      </c>
    </row>
    <row r="19" spans="1:13" ht="13.5">
      <c r="A19" s="207"/>
      <c r="B19" s="3" t="s">
        <v>37</v>
      </c>
      <c r="C19" s="18">
        <v>269</v>
      </c>
      <c r="D19" s="18">
        <v>241</v>
      </c>
      <c r="E19" s="18">
        <v>267</v>
      </c>
      <c r="F19" s="18">
        <v>508</v>
      </c>
      <c r="H19" s="201"/>
      <c r="I19" s="17" t="s">
        <v>97</v>
      </c>
      <c r="J19" s="18">
        <v>267</v>
      </c>
      <c r="K19" s="18">
        <v>267</v>
      </c>
      <c r="L19" s="18">
        <v>303</v>
      </c>
      <c r="M19" s="18">
        <v>570</v>
      </c>
    </row>
    <row r="20" spans="1:13" ht="13.5">
      <c r="A20" s="207"/>
      <c r="B20" s="3" t="s">
        <v>40</v>
      </c>
      <c r="C20" s="18">
        <v>144</v>
      </c>
      <c r="D20" s="18">
        <v>163</v>
      </c>
      <c r="E20" s="18">
        <v>172</v>
      </c>
      <c r="F20" s="18">
        <v>335</v>
      </c>
      <c r="H20" s="201"/>
      <c r="I20" s="17" t="s">
        <v>100</v>
      </c>
      <c r="J20" s="18">
        <v>133</v>
      </c>
      <c r="K20" s="18">
        <v>150</v>
      </c>
      <c r="L20" s="18">
        <v>161</v>
      </c>
      <c r="M20" s="18">
        <v>311</v>
      </c>
    </row>
    <row r="21" spans="1:13" ht="13.5">
      <c r="A21" s="207"/>
      <c r="B21" s="3" t="s">
        <v>81</v>
      </c>
      <c r="C21" s="18">
        <v>202</v>
      </c>
      <c r="D21" s="18">
        <v>239</v>
      </c>
      <c r="E21" s="18">
        <v>230</v>
      </c>
      <c r="F21" s="18">
        <v>469</v>
      </c>
      <c r="H21" s="201"/>
      <c r="I21" s="17" t="s">
        <v>103</v>
      </c>
      <c r="J21" s="18">
        <v>62</v>
      </c>
      <c r="K21" s="18">
        <v>61</v>
      </c>
      <c r="L21" s="18">
        <v>69</v>
      </c>
      <c r="M21" s="18">
        <v>130</v>
      </c>
    </row>
    <row r="22" spans="1:13" ht="13.5">
      <c r="A22" s="207"/>
      <c r="B22" s="3" t="s">
        <v>42</v>
      </c>
      <c r="C22" s="18">
        <v>265</v>
      </c>
      <c r="D22" s="18">
        <v>289</v>
      </c>
      <c r="E22" s="18">
        <v>330</v>
      </c>
      <c r="F22" s="18">
        <v>619</v>
      </c>
      <c r="H22" s="201"/>
      <c r="I22" s="17" t="s">
        <v>106</v>
      </c>
      <c r="J22" s="18">
        <v>180</v>
      </c>
      <c r="K22" s="18">
        <v>170</v>
      </c>
      <c r="L22" s="18">
        <v>182</v>
      </c>
      <c r="M22" s="18">
        <v>352</v>
      </c>
    </row>
    <row r="23" spans="1:13" ht="13.5">
      <c r="A23" s="207"/>
      <c r="B23" s="3" t="s">
        <v>44</v>
      </c>
      <c r="C23" s="18">
        <v>194</v>
      </c>
      <c r="D23" s="18">
        <v>269</v>
      </c>
      <c r="E23" s="18">
        <v>300</v>
      </c>
      <c r="F23" s="18">
        <v>569</v>
      </c>
      <c r="H23" s="201"/>
      <c r="I23" s="16" t="s">
        <v>189</v>
      </c>
      <c r="J23" s="18">
        <f>SUM(J9:J22)</f>
        <v>1497</v>
      </c>
      <c r="K23" s="18">
        <f>SUM(K9:K22)</f>
        <v>1506</v>
      </c>
      <c r="L23" s="18">
        <f>SUM(L9:L22)</f>
        <v>1702</v>
      </c>
      <c r="M23" s="18">
        <f>SUM(M9:M22)</f>
        <v>3208</v>
      </c>
    </row>
    <row r="24" spans="1:6" ht="13.5">
      <c r="A24" s="207"/>
      <c r="B24" s="3" t="s">
        <v>47</v>
      </c>
      <c r="C24" s="18">
        <v>89</v>
      </c>
      <c r="D24" s="18">
        <v>80</v>
      </c>
      <c r="E24" s="18">
        <v>95</v>
      </c>
      <c r="F24" s="18">
        <v>175</v>
      </c>
    </row>
    <row r="25" spans="1:13" ht="13.5" customHeight="1">
      <c r="A25" s="207"/>
      <c r="B25" s="3" t="s">
        <v>49</v>
      </c>
      <c r="C25" s="18">
        <v>78</v>
      </c>
      <c r="D25" s="18">
        <v>72</v>
      </c>
      <c r="E25" s="18">
        <v>82</v>
      </c>
      <c r="F25" s="18">
        <v>154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7"/>
      <c r="B26" s="3" t="s">
        <v>51</v>
      </c>
      <c r="C26" s="18">
        <v>46</v>
      </c>
      <c r="D26" s="18">
        <v>57</v>
      </c>
      <c r="E26" s="18">
        <v>57</v>
      </c>
      <c r="F26" s="18">
        <v>114</v>
      </c>
      <c r="H26" s="207" t="s">
        <v>183</v>
      </c>
      <c r="I26" s="3" t="s">
        <v>108</v>
      </c>
      <c r="J26" s="18">
        <v>118</v>
      </c>
      <c r="K26" s="18">
        <v>121</v>
      </c>
      <c r="L26" s="18">
        <v>136</v>
      </c>
      <c r="M26" s="18">
        <v>257</v>
      </c>
    </row>
    <row r="27" spans="1:13" ht="13.5" customHeight="1">
      <c r="A27" s="207"/>
      <c r="B27" s="16" t="s">
        <v>189</v>
      </c>
      <c r="C27" s="19">
        <f>SUM(C9:C26)</f>
        <v>3588</v>
      </c>
      <c r="D27" s="19">
        <f>SUM(D9:D26)</f>
        <v>3700</v>
      </c>
      <c r="E27" s="19">
        <f>SUM(E9:E26)</f>
        <v>4108</v>
      </c>
      <c r="F27" s="19">
        <f>SUM(F9:F26)</f>
        <v>7808</v>
      </c>
      <c r="H27" s="207"/>
      <c r="I27" s="3" t="s">
        <v>60</v>
      </c>
      <c r="J27" s="18">
        <v>148</v>
      </c>
      <c r="K27" s="18">
        <v>164</v>
      </c>
      <c r="L27" s="18">
        <v>162</v>
      </c>
      <c r="M27" s="18">
        <v>326</v>
      </c>
    </row>
    <row r="28" spans="8:13" ht="13.5" customHeight="1">
      <c r="H28" s="207"/>
      <c r="I28" s="3" t="s">
        <v>63</v>
      </c>
      <c r="J28" s="18">
        <v>105</v>
      </c>
      <c r="K28" s="18">
        <v>109</v>
      </c>
      <c r="L28" s="18">
        <v>128</v>
      </c>
      <c r="M28" s="18">
        <v>237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7"/>
      <c r="I29" s="3" t="s">
        <v>66</v>
      </c>
      <c r="J29" s="18">
        <v>122</v>
      </c>
      <c r="K29" s="18">
        <v>137</v>
      </c>
      <c r="L29" s="18">
        <v>146</v>
      </c>
      <c r="M29" s="18">
        <v>283</v>
      </c>
    </row>
    <row r="30" spans="1:13" ht="13.5">
      <c r="A30" s="208" t="s">
        <v>175</v>
      </c>
      <c r="B30" s="120" t="s">
        <v>8</v>
      </c>
      <c r="C30" s="123">
        <v>245</v>
      </c>
      <c r="D30" s="123">
        <v>212</v>
      </c>
      <c r="E30" s="123">
        <v>248</v>
      </c>
      <c r="F30" s="123">
        <v>460</v>
      </c>
      <c r="H30" s="207"/>
      <c r="I30" s="3" t="s">
        <v>69</v>
      </c>
      <c r="J30" s="18">
        <v>304</v>
      </c>
      <c r="K30" s="18">
        <v>331</v>
      </c>
      <c r="L30" s="18">
        <v>341</v>
      </c>
      <c r="M30" s="18">
        <v>672</v>
      </c>
    </row>
    <row r="31" spans="1:13" ht="13.5">
      <c r="A31" s="209"/>
      <c r="B31" s="122" t="s">
        <v>11</v>
      </c>
      <c r="C31" s="36">
        <v>233</v>
      </c>
      <c r="D31" s="36">
        <v>236</v>
      </c>
      <c r="E31" s="36">
        <v>259</v>
      </c>
      <c r="F31" s="36">
        <v>495</v>
      </c>
      <c r="H31" s="207"/>
      <c r="I31" s="3" t="s">
        <v>72</v>
      </c>
      <c r="J31" s="18">
        <v>112</v>
      </c>
      <c r="K31" s="18">
        <v>118</v>
      </c>
      <c r="L31" s="18">
        <v>123</v>
      </c>
      <c r="M31" s="18">
        <v>241</v>
      </c>
    </row>
    <row r="32" spans="1:13" ht="13.5">
      <c r="A32" s="209"/>
      <c r="B32" s="3" t="s">
        <v>14</v>
      </c>
      <c r="C32" s="36">
        <v>143</v>
      </c>
      <c r="D32" s="36">
        <v>127</v>
      </c>
      <c r="E32" s="36">
        <v>158</v>
      </c>
      <c r="F32" s="36">
        <v>285</v>
      </c>
      <c r="H32" s="207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209"/>
      <c r="B33" s="3" t="s">
        <v>17</v>
      </c>
      <c r="C33" s="36">
        <v>124</v>
      </c>
      <c r="D33" s="36">
        <v>126</v>
      </c>
      <c r="E33" s="36">
        <v>144</v>
      </c>
      <c r="F33" s="36">
        <v>270</v>
      </c>
      <c r="H33" s="207"/>
      <c r="I33" s="16" t="s">
        <v>189</v>
      </c>
      <c r="J33" s="18">
        <f>SUM(J26:J32)</f>
        <v>931</v>
      </c>
      <c r="K33" s="18">
        <f>SUM(K26:K32)</f>
        <v>983</v>
      </c>
      <c r="L33" s="18">
        <f>SUM(L26:L32)</f>
        <v>1055</v>
      </c>
      <c r="M33" s="18">
        <f>SUM(M26:M32)</f>
        <v>2038</v>
      </c>
    </row>
    <row r="34" spans="1:13" ht="13.5" customHeight="1">
      <c r="A34" s="209"/>
      <c r="B34" s="3" t="s">
        <v>20</v>
      </c>
      <c r="C34" s="36">
        <v>231</v>
      </c>
      <c r="D34" s="36">
        <v>227</v>
      </c>
      <c r="E34" s="36">
        <v>248</v>
      </c>
      <c r="F34" s="36">
        <v>475</v>
      </c>
      <c r="H34" s="30"/>
      <c r="I34" s="27"/>
      <c r="J34" s="33"/>
      <c r="K34" s="33"/>
      <c r="L34" s="33"/>
      <c r="M34" s="33"/>
    </row>
    <row r="35" spans="1:13" ht="13.5">
      <c r="A35" s="209"/>
      <c r="B35" s="3" t="s">
        <v>23</v>
      </c>
      <c r="C35" s="36">
        <v>86</v>
      </c>
      <c r="D35" s="36">
        <v>79</v>
      </c>
      <c r="E35" s="36">
        <v>95</v>
      </c>
      <c r="F35" s="36">
        <v>174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9"/>
      <c r="B36" s="3" t="s">
        <v>26</v>
      </c>
      <c r="C36" s="36">
        <v>214</v>
      </c>
      <c r="D36" s="36">
        <v>226</v>
      </c>
      <c r="E36" s="36">
        <v>240</v>
      </c>
      <c r="F36" s="36">
        <v>466</v>
      </c>
      <c r="H36" s="208" t="s">
        <v>184</v>
      </c>
      <c r="I36" s="14" t="s">
        <v>77</v>
      </c>
      <c r="J36" s="22">
        <v>252</v>
      </c>
      <c r="K36" s="22">
        <v>253</v>
      </c>
      <c r="L36" s="22">
        <v>278</v>
      </c>
      <c r="M36" s="22">
        <v>531</v>
      </c>
    </row>
    <row r="37" spans="1:13" ht="13.5">
      <c r="A37" s="209"/>
      <c r="B37" s="3" t="s">
        <v>29</v>
      </c>
      <c r="C37" s="36">
        <v>102</v>
      </c>
      <c r="D37" s="36">
        <v>111</v>
      </c>
      <c r="E37" s="36">
        <v>102</v>
      </c>
      <c r="F37" s="36">
        <v>213</v>
      </c>
      <c r="H37" s="209"/>
      <c r="I37" s="3" t="s">
        <v>80</v>
      </c>
      <c r="J37" s="18">
        <v>237</v>
      </c>
      <c r="K37" s="18">
        <v>241</v>
      </c>
      <c r="L37" s="18">
        <v>259</v>
      </c>
      <c r="M37" s="18">
        <v>500</v>
      </c>
    </row>
    <row r="38" spans="1:13" ht="13.5">
      <c r="A38" s="209"/>
      <c r="B38" s="3" t="s">
        <v>32</v>
      </c>
      <c r="C38" s="36">
        <v>190</v>
      </c>
      <c r="D38" s="36">
        <v>174</v>
      </c>
      <c r="E38" s="36">
        <v>179</v>
      </c>
      <c r="F38" s="36">
        <v>353</v>
      </c>
      <c r="H38" s="209"/>
      <c r="I38" s="3" t="s">
        <v>83</v>
      </c>
      <c r="J38" s="18">
        <v>96</v>
      </c>
      <c r="K38" s="18">
        <v>95</v>
      </c>
      <c r="L38" s="18">
        <v>114</v>
      </c>
      <c r="M38" s="18">
        <v>209</v>
      </c>
    </row>
    <row r="39" spans="1:13" ht="13.5">
      <c r="A39" s="209"/>
      <c r="B39" s="3" t="s">
        <v>35</v>
      </c>
      <c r="C39" s="36">
        <v>169</v>
      </c>
      <c r="D39" s="36">
        <v>139</v>
      </c>
      <c r="E39" s="36">
        <v>161</v>
      </c>
      <c r="F39" s="36">
        <v>300</v>
      </c>
      <c r="H39" s="209"/>
      <c r="I39" s="3" t="s">
        <v>86</v>
      </c>
      <c r="J39" s="18">
        <v>143</v>
      </c>
      <c r="K39" s="18">
        <v>159</v>
      </c>
      <c r="L39" s="18">
        <v>166</v>
      </c>
      <c r="M39" s="18">
        <v>325</v>
      </c>
    </row>
    <row r="40" spans="1:13" ht="13.5">
      <c r="A40" s="209"/>
      <c r="B40" s="3" t="s">
        <v>38</v>
      </c>
      <c r="C40" s="36">
        <v>168</v>
      </c>
      <c r="D40" s="36">
        <v>159</v>
      </c>
      <c r="E40" s="36">
        <v>163</v>
      </c>
      <c r="F40" s="36">
        <v>322</v>
      </c>
      <c r="H40" s="209"/>
      <c r="I40" s="3" t="s">
        <v>89</v>
      </c>
      <c r="J40" s="18">
        <v>86</v>
      </c>
      <c r="K40" s="18">
        <v>93</v>
      </c>
      <c r="L40" s="18">
        <v>98</v>
      </c>
      <c r="M40" s="18">
        <v>191</v>
      </c>
    </row>
    <row r="41" spans="1:13" ht="13.5">
      <c r="A41" s="209"/>
      <c r="B41" s="3" t="s">
        <v>41</v>
      </c>
      <c r="C41" s="36">
        <v>312</v>
      </c>
      <c r="D41" s="36">
        <v>298</v>
      </c>
      <c r="E41" s="36">
        <v>316</v>
      </c>
      <c r="F41" s="36">
        <v>614</v>
      </c>
      <c r="H41" s="209"/>
      <c r="I41" s="3" t="s">
        <v>91</v>
      </c>
      <c r="J41" s="18">
        <v>135</v>
      </c>
      <c r="K41" s="18">
        <v>160</v>
      </c>
      <c r="L41" s="18">
        <v>143</v>
      </c>
      <c r="M41" s="18">
        <v>303</v>
      </c>
    </row>
    <row r="42" spans="1:13" ht="13.5">
      <c r="A42" s="209"/>
      <c r="B42" s="3" t="s">
        <v>43</v>
      </c>
      <c r="C42" s="36">
        <v>228</v>
      </c>
      <c r="D42" s="36">
        <v>220</v>
      </c>
      <c r="E42" s="36">
        <v>228</v>
      </c>
      <c r="F42" s="36">
        <v>448</v>
      </c>
      <c r="H42" s="209"/>
      <c r="I42" s="3" t="s">
        <v>93</v>
      </c>
      <c r="J42" s="18">
        <v>132</v>
      </c>
      <c r="K42" s="18">
        <v>120</v>
      </c>
      <c r="L42" s="18">
        <v>155</v>
      </c>
      <c r="M42" s="18">
        <v>275</v>
      </c>
    </row>
    <row r="43" spans="1:13" ht="13.5">
      <c r="A43" s="209"/>
      <c r="B43" s="3" t="s">
        <v>45</v>
      </c>
      <c r="C43" s="36">
        <v>154</v>
      </c>
      <c r="D43" s="36">
        <v>139</v>
      </c>
      <c r="E43" s="36">
        <v>170</v>
      </c>
      <c r="F43" s="36">
        <v>309</v>
      </c>
      <c r="H43" s="209"/>
      <c r="I43" s="3" t="s">
        <v>95</v>
      </c>
      <c r="J43" s="18">
        <v>83</v>
      </c>
      <c r="K43" s="18">
        <v>85</v>
      </c>
      <c r="L43" s="18">
        <v>110</v>
      </c>
      <c r="M43" s="18">
        <v>195</v>
      </c>
    </row>
    <row r="44" spans="1:13" ht="13.5">
      <c r="A44" s="209"/>
      <c r="B44" s="3" t="s">
        <v>48</v>
      </c>
      <c r="C44" s="36">
        <v>171</v>
      </c>
      <c r="D44" s="36">
        <v>155</v>
      </c>
      <c r="E44" s="36">
        <v>170</v>
      </c>
      <c r="F44" s="36">
        <v>325</v>
      </c>
      <c r="H44" s="209"/>
      <c r="I44" s="3" t="s">
        <v>98</v>
      </c>
      <c r="J44" s="18">
        <v>150</v>
      </c>
      <c r="K44" s="18">
        <v>164</v>
      </c>
      <c r="L44" s="18">
        <v>182</v>
      </c>
      <c r="M44" s="18">
        <v>346</v>
      </c>
    </row>
    <row r="45" spans="1:13" ht="13.5">
      <c r="A45" s="209"/>
      <c r="B45" s="3" t="s">
        <v>50</v>
      </c>
      <c r="C45" s="36">
        <v>116</v>
      </c>
      <c r="D45" s="36">
        <v>106</v>
      </c>
      <c r="E45" s="36">
        <v>79</v>
      </c>
      <c r="F45" s="36">
        <v>185</v>
      </c>
      <c r="H45" s="209"/>
      <c r="I45" s="3" t="s">
        <v>101</v>
      </c>
      <c r="J45" s="18">
        <v>84</v>
      </c>
      <c r="K45" s="18">
        <v>109</v>
      </c>
      <c r="L45" s="18">
        <v>109</v>
      </c>
      <c r="M45" s="18">
        <v>218</v>
      </c>
    </row>
    <row r="46" spans="1:13" ht="13.5">
      <c r="A46" s="209"/>
      <c r="B46" s="3" t="s">
        <v>52</v>
      </c>
      <c r="C46" s="36">
        <v>131</v>
      </c>
      <c r="D46" s="36">
        <v>127</v>
      </c>
      <c r="E46" s="36">
        <v>160</v>
      </c>
      <c r="F46" s="36">
        <v>287</v>
      </c>
      <c r="H46" s="209"/>
      <c r="I46" s="3" t="s">
        <v>104</v>
      </c>
      <c r="J46" s="18">
        <v>288</v>
      </c>
      <c r="K46" s="18">
        <v>299</v>
      </c>
      <c r="L46" s="18">
        <v>320</v>
      </c>
      <c r="M46" s="18">
        <v>619</v>
      </c>
    </row>
    <row r="47" spans="1:13" ht="13.5">
      <c r="A47" s="209"/>
      <c r="B47" s="3" t="s">
        <v>54</v>
      </c>
      <c r="C47" s="36">
        <v>125</v>
      </c>
      <c r="D47" s="36">
        <v>116</v>
      </c>
      <c r="E47" s="36">
        <v>121</v>
      </c>
      <c r="F47" s="36">
        <v>237</v>
      </c>
      <c r="H47" s="209"/>
      <c r="I47" s="3" t="s">
        <v>107</v>
      </c>
      <c r="J47" s="18">
        <v>178</v>
      </c>
      <c r="K47" s="18">
        <v>162</v>
      </c>
      <c r="L47" s="18">
        <v>202</v>
      </c>
      <c r="M47" s="18">
        <v>364</v>
      </c>
    </row>
    <row r="48" spans="1:13" ht="13.5" customHeight="1">
      <c r="A48" s="210"/>
      <c r="B48" s="16" t="s">
        <v>189</v>
      </c>
      <c r="C48" s="36">
        <f>SUM(C30:C47)</f>
        <v>3142</v>
      </c>
      <c r="D48" s="36">
        <f>SUM(D30:D47)</f>
        <v>2977</v>
      </c>
      <c r="E48" s="36">
        <f>SUM(E30:E47)</f>
        <v>3241</v>
      </c>
      <c r="F48" s="36">
        <f>SUM(F30:F47)</f>
        <v>6218</v>
      </c>
      <c r="H48" s="209"/>
      <c r="I48" s="3" t="s">
        <v>109</v>
      </c>
      <c r="J48" s="18">
        <v>161</v>
      </c>
      <c r="K48" s="18">
        <v>157</v>
      </c>
      <c r="L48" s="18">
        <v>195</v>
      </c>
      <c r="M48" s="18">
        <v>352</v>
      </c>
    </row>
    <row r="49" spans="8:13" ht="13.5">
      <c r="H49" s="209"/>
      <c r="I49" s="3" t="s">
        <v>110</v>
      </c>
      <c r="J49" s="18">
        <v>380</v>
      </c>
      <c r="K49" s="18">
        <v>369</v>
      </c>
      <c r="L49" s="18">
        <v>442</v>
      </c>
      <c r="M49" s="18">
        <v>811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0"/>
      <c r="I50" s="16" t="s">
        <v>189</v>
      </c>
      <c r="J50" s="18">
        <f>SUM(J36:J49)</f>
        <v>2405</v>
      </c>
      <c r="K50" s="18">
        <f>SUM(K36:K49)</f>
        <v>2466</v>
      </c>
      <c r="L50" s="18">
        <f>SUM(L36:L49)</f>
        <v>2773</v>
      </c>
      <c r="M50" s="18">
        <f>SUM(M36:M49)</f>
        <v>5239</v>
      </c>
    </row>
    <row r="51" spans="1:6" ht="13.5">
      <c r="A51" s="202" t="s">
        <v>178</v>
      </c>
      <c r="B51" s="3" t="s">
        <v>56</v>
      </c>
      <c r="C51" s="18">
        <v>49</v>
      </c>
      <c r="D51" s="18">
        <v>47</v>
      </c>
      <c r="E51" s="18">
        <v>52</v>
      </c>
      <c r="F51" s="18">
        <v>99</v>
      </c>
    </row>
    <row r="52" spans="1:13" ht="13.5">
      <c r="A52" s="203"/>
      <c r="B52" s="3" t="s">
        <v>9</v>
      </c>
      <c r="C52" s="18">
        <v>66</v>
      </c>
      <c r="D52" s="18">
        <v>52</v>
      </c>
      <c r="E52" s="18">
        <v>61</v>
      </c>
      <c r="F52" s="18">
        <v>113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3"/>
      <c r="B53" s="3" t="s">
        <v>12</v>
      </c>
      <c r="C53" s="18">
        <v>124</v>
      </c>
      <c r="D53" s="18">
        <v>117</v>
      </c>
      <c r="E53" s="18">
        <v>135</v>
      </c>
      <c r="F53" s="18">
        <v>252</v>
      </c>
      <c r="H53" s="202" t="s">
        <v>185</v>
      </c>
      <c r="I53" s="3" t="s">
        <v>113</v>
      </c>
      <c r="J53" s="18">
        <v>338</v>
      </c>
      <c r="K53" s="18">
        <v>369</v>
      </c>
      <c r="L53" s="18">
        <v>406</v>
      </c>
      <c r="M53" s="18">
        <v>775</v>
      </c>
    </row>
    <row r="54" spans="1:13" ht="13.5">
      <c r="A54" s="203"/>
      <c r="B54" s="3" t="s">
        <v>15</v>
      </c>
      <c r="C54" s="18">
        <v>306</v>
      </c>
      <c r="D54" s="18">
        <v>322</v>
      </c>
      <c r="E54" s="18">
        <v>308</v>
      </c>
      <c r="F54" s="18">
        <v>630</v>
      </c>
      <c r="H54" s="203"/>
      <c r="I54" s="3" t="s">
        <v>114</v>
      </c>
      <c r="J54" s="18">
        <v>63</v>
      </c>
      <c r="K54" s="18">
        <v>68</v>
      </c>
      <c r="L54" s="18">
        <v>69</v>
      </c>
      <c r="M54" s="18">
        <v>137</v>
      </c>
    </row>
    <row r="55" spans="1:13" ht="13.5">
      <c r="A55" s="203"/>
      <c r="B55" s="3" t="s">
        <v>18</v>
      </c>
      <c r="C55" s="18">
        <v>192</v>
      </c>
      <c r="D55" s="18">
        <v>183</v>
      </c>
      <c r="E55" s="18">
        <v>207</v>
      </c>
      <c r="F55" s="18">
        <v>390</v>
      </c>
      <c r="H55" s="203"/>
      <c r="I55" s="3" t="s">
        <v>116</v>
      </c>
      <c r="J55" s="18">
        <v>95</v>
      </c>
      <c r="K55" s="18">
        <v>105</v>
      </c>
      <c r="L55" s="18">
        <v>102</v>
      </c>
      <c r="M55" s="18">
        <v>207</v>
      </c>
    </row>
    <row r="56" spans="1:13" ht="13.5">
      <c r="A56" s="203"/>
      <c r="B56" s="3" t="s">
        <v>21</v>
      </c>
      <c r="C56" s="18">
        <v>465</v>
      </c>
      <c r="D56" s="18">
        <v>451</v>
      </c>
      <c r="E56" s="18">
        <v>483</v>
      </c>
      <c r="F56" s="18">
        <v>934</v>
      </c>
      <c r="H56" s="203"/>
      <c r="I56" s="3" t="s">
        <v>118</v>
      </c>
      <c r="J56" s="18">
        <v>178</v>
      </c>
      <c r="K56" s="18">
        <v>178</v>
      </c>
      <c r="L56" s="18">
        <v>202</v>
      </c>
      <c r="M56" s="18">
        <v>380</v>
      </c>
    </row>
    <row r="57" spans="1:13" ht="13.5" customHeight="1">
      <c r="A57" s="203"/>
      <c r="B57" s="3" t="s">
        <v>24</v>
      </c>
      <c r="C57" s="18">
        <v>15</v>
      </c>
      <c r="D57" s="18">
        <v>20</v>
      </c>
      <c r="E57" s="18">
        <v>19</v>
      </c>
      <c r="F57" s="18">
        <v>39</v>
      </c>
      <c r="H57" s="203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204"/>
      <c r="B58" s="16" t="s">
        <v>189</v>
      </c>
      <c r="C58" s="18">
        <f>SUM(C51:C57)</f>
        <v>1217</v>
      </c>
      <c r="D58" s="18">
        <f>SUM(D51:D57)</f>
        <v>1192</v>
      </c>
      <c r="E58" s="18">
        <f>SUM(E51:E57)</f>
        <v>1265</v>
      </c>
      <c r="F58" s="18">
        <f>SUM(F51:F57)</f>
        <v>2457</v>
      </c>
      <c r="H58" s="203"/>
      <c r="I58" s="3" t="s">
        <v>121</v>
      </c>
      <c r="J58" s="18">
        <v>112</v>
      </c>
      <c r="K58" s="18">
        <v>99</v>
      </c>
      <c r="L58" s="18">
        <v>117</v>
      </c>
      <c r="M58" s="18">
        <v>216</v>
      </c>
    </row>
    <row r="59" spans="1:13" ht="13.5" customHeight="1">
      <c r="A59" s="15"/>
      <c r="B59" s="6"/>
      <c r="C59" s="6"/>
      <c r="D59" s="6"/>
      <c r="E59" s="6"/>
      <c r="F59" s="6"/>
      <c r="H59" s="203"/>
      <c r="I59" s="3" t="s">
        <v>122</v>
      </c>
      <c r="J59" s="18">
        <v>347</v>
      </c>
      <c r="K59" s="18">
        <v>371</v>
      </c>
      <c r="L59" s="18">
        <v>436</v>
      </c>
      <c r="M59" s="18">
        <v>807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3"/>
      <c r="I60" s="3" t="s">
        <v>123</v>
      </c>
      <c r="J60" s="18">
        <v>206</v>
      </c>
      <c r="K60" s="18">
        <v>219</v>
      </c>
      <c r="L60" s="18">
        <v>225</v>
      </c>
      <c r="M60" s="18">
        <v>444</v>
      </c>
    </row>
    <row r="61" spans="1:13" ht="13.5">
      <c r="A61" s="208" t="s">
        <v>179</v>
      </c>
      <c r="B61" s="3" t="s">
        <v>27</v>
      </c>
      <c r="C61" s="34">
        <v>85</v>
      </c>
      <c r="D61" s="18">
        <v>75</v>
      </c>
      <c r="E61" s="18">
        <v>85</v>
      </c>
      <c r="F61" s="18">
        <v>160</v>
      </c>
      <c r="H61" s="203"/>
      <c r="I61" s="3" t="s">
        <v>124</v>
      </c>
      <c r="J61" s="18">
        <v>74</v>
      </c>
      <c r="K61" s="18">
        <v>74</v>
      </c>
      <c r="L61" s="18">
        <v>84</v>
      </c>
      <c r="M61" s="18">
        <v>158</v>
      </c>
    </row>
    <row r="62" spans="1:13" ht="13.5">
      <c r="A62" s="209"/>
      <c r="B62" s="3" t="s">
        <v>30</v>
      </c>
      <c r="C62" s="34">
        <v>62</v>
      </c>
      <c r="D62" s="18">
        <v>59</v>
      </c>
      <c r="E62" s="18">
        <v>62</v>
      </c>
      <c r="F62" s="18">
        <v>121</v>
      </c>
      <c r="H62" s="203"/>
      <c r="I62" s="3" t="s">
        <v>125</v>
      </c>
      <c r="J62" s="18">
        <v>71</v>
      </c>
      <c r="K62" s="18">
        <v>88</v>
      </c>
      <c r="L62" s="18">
        <v>88</v>
      </c>
      <c r="M62" s="18">
        <v>176</v>
      </c>
    </row>
    <row r="63" spans="1:13" ht="13.5">
      <c r="A63" s="209"/>
      <c r="B63" s="3" t="s">
        <v>33</v>
      </c>
      <c r="C63" s="34">
        <v>39</v>
      </c>
      <c r="D63" s="18">
        <v>36</v>
      </c>
      <c r="E63" s="18">
        <v>39</v>
      </c>
      <c r="F63" s="18">
        <v>75</v>
      </c>
      <c r="H63" s="204"/>
      <c r="I63" s="16" t="s">
        <v>189</v>
      </c>
      <c r="J63" s="18">
        <f>SUM(J53:J62)</f>
        <v>1544</v>
      </c>
      <c r="K63" s="18">
        <f>SUM(K53:K62)</f>
        <v>1627</v>
      </c>
      <c r="L63" s="18">
        <f>SUM(L53:L62)</f>
        <v>1796</v>
      </c>
      <c r="M63" s="18">
        <f>SUM(M53:M62)</f>
        <v>3423</v>
      </c>
    </row>
    <row r="64" spans="1:14" ht="13.5">
      <c r="A64" s="209"/>
      <c r="B64" s="3" t="s">
        <v>36</v>
      </c>
      <c r="C64" s="34">
        <v>20</v>
      </c>
      <c r="D64" s="18">
        <v>13</v>
      </c>
      <c r="E64" s="18">
        <v>18</v>
      </c>
      <c r="F64" s="18">
        <v>31</v>
      </c>
      <c r="N64" s="6"/>
    </row>
    <row r="65" spans="1:13" ht="13.5">
      <c r="A65" s="209"/>
      <c r="B65" s="3" t="s">
        <v>39</v>
      </c>
      <c r="C65" s="34">
        <v>24</v>
      </c>
      <c r="D65" s="18">
        <v>22</v>
      </c>
      <c r="E65" s="18">
        <v>20</v>
      </c>
      <c r="F65" s="18">
        <v>42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9"/>
      <c r="B66" s="3" t="s">
        <v>159</v>
      </c>
      <c r="C66" s="34">
        <v>125</v>
      </c>
      <c r="D66" s="18">
        <v>120</v>
      </c>
      <c r="E66" s="18">
        <v>124</v>
      </c>
      <c r="F66" s="18">
        <v>244</v>
      </c>
      <c r="H66" s="202" t="s">
        <v>186</v>
      </c>
      <c r="I66" s="14" t="s">
        <v>126</v>
      </c>
      <c r="J66" s="22">
        <v>385</v>
      </c>
      <c r="K66" s="22">
        <v>401</v>
      </c>
      <c r="L66" s="22">
        <v>444</v>
      </c>
      <c r="M66" s="22">
        <v>845</v>
      </c>
    </row>
    <row r="67" spans="1:13" ht="13.5">
      <c r="A67" s="209"/>
      <c r="B67" s="3" t="s">
        <v>46</v>
      </c>
      <c r="C67" s="34">
        <v>261</v>
      </c>
      <c r="D67" s="18">
        <v>280</v>
      </c>
      <c r="E67" s="18">
        <v>304</v>
      </c>
      <c r="F67" s="18">
        <v>584</v>
      </c>
      <c r="H67" s="203"/>
      <c r="I67" s="3" t="s">
        <v>127</v>
      </c>
      <c r="J67" s="18">
        <v>134</v>
      </c>
      <c r="K67" s="18">
        <v>121</v>
      </c>
      <c r="L67" s="18">
        <v>136</v>
      </c>
      <c r="M67" s="18">
        <v>257</v>
      </c>
    </row>
    <row r="68" spans="1:13" ht="13.5">
      <c r="A68" s="209"/>
      <c r="B68" s="3" t="s">
        <v>308</v>
      </c>
      <c r="C68" s="34">
        <v>115</v>
      </c>
      <c r="D68" s="18">
        <v>94</v>
      </c>
      <c r="E68" s="18">
        <v>127</v>
      </c>
      <c r="F68" s="18">
        <v>221</v>
      </c>
      <c r="H68" s="203"/>
      <c r="I68" s="3" t="s">
        <v>128</v>
      </c>
      <c r="J68" s="18">
        <v>163</v>
      </c>
      <c r="K68" s="18">
        <v>149</v>
      </c>
      <c r="L68" s="18">
        <v>196</v>
      </c>
      <c r="M68" s="18">
        <v>345</v>
      </c>
    </row>
    <row r="69" spans="1:13" ht="13.5">
      <c r="A69" s="209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203"/>
      <c r="I69" s="3" t="s">
        <v>129</v>
      </c>
      <c r="J69" s="18">
        <v>155</v>
      </c>
      <c r="K69" s="18">
        <v>145</v>
      </c>
      <c r="L69" s="18">
        <v>165</v>
      </c>
      <c r="M69" s="18">
        <v>310</v>
      </c>
    </row>
    <row r="70" spans="1:13" ht="13.5">
      <c r="A70" s="209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203"/>
      <c r="I70" s="3" t="s">
        <v>130</v>
      </c>
      <c r="J70" s="18">
        <v>151</v>
      </c>
      <c r="K70" s="18">
        <v>165</v>
      </c>
      <c r="L70" s="18">
        <v>179</v>
      </c>
      <c r="M70" s="18">
        <v>344</v>
      </c>
    </row>
    <row r="71" spans="1:13" ht="13.5">
      <c r="A71" s="210"/>
      <c r="B71" s="16" t="s">
        <v>189</v>
      </c>
      <c r="C71" s="18">
        <f>SUM(C61:C70)</f>
        <v>793</v>
      </c>
      <c r="D71" s="18">
        <f>SUM(D61:D70)</f>
        <v>755</v>
      </c>
      <c r="E71" s="18">
        <f>SUM(E61:E70)</f>
        <v>838</v>
      </c>
      <c r="F71" s="18">
        <f>SUM(F61:F70)</f>
        <v>1593</v>
      </c>
      <c r="H71" s="203"/>
      <c r="I71" s="3" t="s">
        <v>131</v>
      </c>
      <c r="J71" s="18">
        <v>215</v>
      </c>
      <c r="K71" s="18">
        <v>211</v>
      </c>
      <c r="L71" s="18">
        <v>241</v>
      </c>
      <c r="M71" s="18">
        <v>452</v>
      </c>
    </row>
    <row r="72" spans="8:13" ht="13.5">
      <c r="H72" s="204"/>
      <c r="I72" s="16" t="s">
        <v>189</v>
      </c>
      <c r="J72" s="18">
        <f>SUM(J66:J71)</f>
        <v>1203</v>
      </c>
      <c r="K72" s="18">
        <f>SUM(K66:K71)</f>
        <v>1192</v>
      </c>
      <c r="L72" s="18">
        <f>SUM(L66:L71)</f>
        <v>1361</v>
      </c>
      <c r="M72" s="18">
        <f>SUM(M66:M71)</f>
        <v>2553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8" t="s">
        <v>180</v>
      </c>
      <c r="B74" s="3" t="s">
        <v>53</v>
      </c>
      <c r="C74" s="21">
        <v>764</v>
      </c>
      <c r="D74" s="21">
        <v>774</v>
      </c>
      <c r="E74" s="21">
        <v>885</v>
      </c>
      <c r="F74" s="21">
        <v>1659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9"/>
      <c r="B75" s="3" t="s">
        <v>55</v>
      </c>
      <c r="C75" s="21">
        <v>248</v>
      </c>
      <c r="D75" s="21">
        <v>213</v>
      </c>
      <c r="E75" s="21">
        <v>261</v>
      </c>
      <c r="F75" s="21">
        <v>474</v>
      </c>
      <c r="H75" s="202" t="s">
        <v>187</v>
      </c>
      <c r="I75" s="121" t="s">
        <v>132</v>
      </c>
      <c r="J75" s="36">
        <v>151</v>
      </c>
      <c r="K75" s="36">
        <v>147</v>
      </c>
      <c r="L75" s="36">
        <v>168</v>
      </c>
      <c r="M75" s="36">
        <v>315</v>
      </c>
    </row>
    <row r="76" spans="1:13" ht="13.5">
      <c r="A76" s="209"/>
      <c r="B76" s="3" t="s">
        <v>57</v>
      </c>
      <c r="C76" s="21">
        <v>292</v>
      </c>
      <c r="D76" s="21">
        <v>275</v>
      </c>
      <c r="E76" s="21">
        <v>377</v>
      </c>
      <c r="F76" s="21">
        <v>652</v>
      </c>
      <c r="H76" s="205"/>
      <c r="I76" s="121" t="s">
        <v>119</v>
      </c>
      <c r="J76" s="36">
        <v>341</v>
      </c>
      <c r="K76" s="36">
        <v>324</v>
      </c>
      <c r="L76" s="36">
        <v>378</v>
      </c>
      <c r="M76" s="36">
        <v>702</v>
      </c>
    </row>
    <row r="77" spans="1:13" ht="13.5" customHeight="1">
      <c r="A77" s="209"/>
      <c r="B77" s="3" t="s">
        <v>58</v>
      </c>
      <c r="C77" s="21">
        <v>367</v>
      </c>
      <c r="D77" s="21">
        <v>374</v>
      </c>
      <c r="E77" s="21">
        <v>401</v>
      </c>
      <c r="F77" s="21">
        <v>775</v>
      </c>
      <c r="H77" s="205"/>
      <c r="I77" s="121" t="s">
        <v>111</v>
      </c>
      <c r="J77" s="36">
        <v>245</v>
      </c>
      <c r="K77" s="36">
        <v>215</v>
      </c>
      <c r="L77" s="36">
        <v>259</v>
      </c>
      <c r="M77" s="36">
        <v>474</v>
      </c>
    </row>
    <row r="78" spans="1:13" ht="13.5">
      <c r="A78" s="209"/>
      <c r="B78" s="3" t="s">
        <v>61</v>
      </c>
      <c r="C78" s="21">
        <v>340</v>
      </c>
      <c r="D78" s="21">
        <v>343</v>
      </c>
      <c r="E78" s="21">
        <v>394</v>
      </c>
      <c r="F78" s="21">
        <v>737</v>
      </c>
      <c r="H78" s="205"/>
      <c r="I78" s="94" t="s">
        <v>112</v>
      </c>
      <c r="J78" s="36">
        <v>462</v>
      </c>
      <c r="K78" s="36">
        <v>356</v>
      </c>
      <c r="L78" s="36">
        <v>468</v>
      </c>
      <c r="M78" s="36">
        <v>824</v>
      </c>
    </row>
    <row r="79" spans="1:13" ht="13.5">
      <c r="A79" s="209"/>
      <c r="B79" s="3" t="s">
        <v>64</v>
      </c>
      <c r="C79" s="21">
        <v>645</v>
      </c>
      <c r="D79" s="21">
        <v>651</v>
      </c>
      <c r="E79" s="21">
        <v>743</v>
      </c>
      <c r="F79" s="21">
        <v>1394</v>
      </c>
      <c r="H79" s="205"/>
      <c r="I79" s="3" t="s">
        <v>115</v>
      </c>
      <c r="J79" s="36">
        <v>311</v>
      </c>
      <c r="K79" s="36">
        <v>318</v>
      </c>
      <c r="L79" s="36">
        <v>353</v>
      </c>
      <c r="M79" s="36">
        <v>671</v>
      </c>
    </row>
    <row r="80" spans="1:13" ht="13.5">
      <c r="A80" s="209"/>
      <c r="B80" s="3" t="s">
        <v>67</v>
      </c>
      <c r="C80" s="21">
        <v>57</v>
      </c>
      <c r="D80" s="21">
        <v>30</v>
      </c>
      <c r="E80" s="21">
        <v>44</v>
      </c>
      <c r="F80" s="21">
        <v>74</v>
      </c>
      <c r="H80" s="205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9"/>
      <c r="B81" s="3" t="s">
        <v>70</v>
      </c>
      <c r="C81" s="21">
        <v>471</v>
      </c>
      <c r="D81" s="21">
        <v>597</v>
      </c>
      <c r="E81" s="21">
        <v>615</v>
      </c>
      <c r="F81" s="21">
        <v>1212</v>
      </c>
      <c r="H81" s="206"/>
      <c r="I81" s="16" t="s">
        <v>189</v>
      </c>
      <c r="J81" s="18">
        <f>SUM(J75:J80)</f>
        <v>1573</v>
      </c>
      <c r="K81" s="18">
        <f>SUM(K75:K80)</f>
        <v>1405</v>
      </c>
      <c r="L81" s="18">
        <f>SUM(L75:L80)</f>
        <v>1679</v>
      </c>
      <c r="M81" s="18">
        <f>SUM(M75:M80)</f>
        <v>3084</v>
      </c>
    </row>
    <row r="82" spans="1:6" ht="13.5">
      <c r="A82" s="209"/>
      <c r="B82" s="3" t="s">
        <v>75</v>
      </c>
      <c r="C82" s="21">
        <v>197</v>
      </c>
      <c r="D82" s="21">
        <v>186</v>
      </c>
      <c r="E82" s="21">
        <v>225</v>
      </c>
      <c r="F82" s="21">
        <v>411</v>
      </c>
    </row>
    <row r="83" spans="1:6" ht="13.5">
      <c r="A83" s="209"/>
      <c r="B83" s="3" t="s">
        <v>78</v>
      </c>
      <c r="C83" s="21">
        <v>374</v>
      </c>
      <c r="D83" s="21">
        <v>414</v>
      </c>
      <c r="E83" s="21">
        <v>468</v>
      </c>
      <c r="F83" s="21">
        <v>882</v>
      </c>
    </row>
    <row r="84" spans="1:13" ht="13.5">
      <c r="A84" s="209"/>
      <c r="B84" s="3" t="s">
        <v>84</v>
      </c>
      <c r="C84" s="21">
        <v>116</v>
      </c>
      <c r="D84" s="21">
        <v>158</v>
      </c>
      <c r="E84" s="21">
        <v>178</v>
      </c>
      <c r="F84" s="21">
        <v>336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9"/>
      <c r="B85" s="3" t="s">
        <v>87</v>
      </c>
      <c r="C85" s="21">
        <v>229</v>
      </c>
      <c r="D85" s="21">
        <v>319</v>
      </c>
      <c r="E85" s="21">
        <v>305</v>
      </c>
      <c r="F85" s="21">
        <v>624</v>
      </c>
      <c r="I85" s="29" t="s">
        <v>198</v>
      </c>
      <c r="J85" s="18">
        <f>SUM(C27,C48,C58,C71,C88,C102,J23,J33,J50,J63,J72,J81)</f>
        <v>24244</v>
      </c>
      <c r="K85" s="18">
        <f>SUM(D27,D48,D58,D71,D88,D102,K23,K33,K50,K63,K72,K81)</f>
        <v>24536</v>
      </c>
      <c r="L85" s="18">
        <f>SUM(E27,E48,E58,E71,E88,E102,L23,L33,L50,L63,L72,L81)</f>
        <v>27361</v>
      </c>
      <c r="M85" s="18">
        <f>SUM(F27,F48,F58,F71,F88,F102,M23,M33,M50,M63,M72,M81)</f>
        <v>51897</v>
      </c>
    </row>
    <row r="86" spans="1:6" ht="13.5">
      <c r="A86" s="209"/>
      <c r="B86" s="3" t="s">
        <v>196</v>
      </c>
      <c r="C86" s="21">
        <v>130</v>
      </c>
      <c r="D86" s="21">
        <v>65</v>
      </c>
      <c r="E86" s="21">
        <v>65</v>
      </c>
      <c r="F86" s="21">
        <v>130</v>
      </c>
    </row>
    <row r="87" spans="1:6" ht="13.5">
      <c r="A87" s="209"/>
      <c r="B87" s="3" t="s">
        <v>197</v>
      </c>
      <c r="C87" s="21">
        <v>13</v>
      </c>
      <c r="D87" s="21">
        <v>1</v>
      </c>
      <c r="E87" s="21">
        <v>12</v>
      </c>
      <c r="F87" s="21">
        <v>13</v>
      </c>
    </row>
    <row r="88" spans="1:6" ht="13.5">
      <c r="A88" s="210"/>
      <c r="B88" s="16" t="s">
        <v>189</v>
      </c>
      <c r="C88" s="21">
        <f>SUM(C74:C87)</f>
        <v>4243</v>
      </c>
      <c r="D88" s="21">
        <f>SUM(D74:D87)</f>
        <v>4400</v>
      </c>
      <c r="E88" s="21">
        <f>SUM(E74:E87)</f>
        <v>4973</v>
      </c>
      <c r="F88" s="21">
        <f>SUM(F74:F87)</f>
        <v>9373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8" t="s">
        <v>181</v>
      </c>
      <c r="B91" s="3" t="s">
        <v>96</v>
      </c>
      <c r="C91" s="36">
        <v>179</v>
      </c>
      <c r="D91" s="36">
        <v>202</v>
      </c>
      <c r="E91" s="36">
        <v>206</v>
      </c>
      <c r="F91" s="36">
        <v>408</v>
      </c>
    </row>
    <row r="92" spans="1:6" ht="13.5" customHeight="1">
      <c r="A92" s="209"/>
      <c r="B92" s="3" t="s">
        <v>99</v>
      </c>
      <c r="C92" s="36">
        <v>209</v>
      </c>
      <c r="D92" s="36">
        <v>203</v>
      </c>
      <c r="E92" s="36">
        <v>240</v>
      </c>
      <c r="F92" s="36">
        <v>443</v>
      </c>
    </row>
    <row r="93" spans="1:6" ht="13.5" customHeight="1">
      <c r="A93" s="209"/>
      <c r="B93" s="3" t="s">
        <v>102</v>
      </c>
      <c r="C93" s="36">
        <v>131</v>
      </c>
      <c r="D93" s="36">
        <v>149</v>
      </c>
      <c r="E93" s="36">
        <v>168</v>
      </c>
      <c r="F93" s="36">
        <v>317</v>
      </c>
    </row>
    <row r="94" spans="1:6" ht="13.5">
      <c r="A94" s="209"/>
      <c r="B94" s="3" t="s">
        <v>105</v>
      </c>
      <c r="C94" s="36">
        <v>138</v>
      </c>
      <c r="D94" s="36">
        <v>168</v>
      </c>
      <c r="E94" s="36">
        <v>195</v>
      </c>
      <c r="F94" s="36">
        <v>363</v>
      </c>
    </row>
    <row r="95" spans="1:6" ht="13.5">
      <c r="A95" s="209"/>
      <c r="B95" s="3" t="s">
        <v>142</v>
      </c>
      <c r="C95" s="36">
        <v>126</v>
      </c>
      <c r="D95" s="36">
        <v>153</v>
      </c>
      <c r="E95" s="36">
        <v>172</v>
      </c>
      <c r="F95" s="36">
        <v>325</v>
      </c>
    </row>
    <row r="96" spans="1:6" ht="13.5">
      <c r="A96" s="209"/>
      <c r="B96" s="3" t="s">
        <v>59</v>
      </c>
      <c r="C96" s="36">
        <v>119</v>
      </c>
      <c r="D96" s="36">
        <v>113</v>
      </c>
      <c r="E96" s="36">
        <v>131</v>
      </c>
      <c r="F96" s="36">
        <v>244</v>
      </c>
    </row>
    <row r="97" spans="1:6" ht="13.5">
      <c r="A97" s="209"/>
      <c r="B97" s="3" t="s">
        <v>62</v>
      </c>
      <c r="C97" s="36">
        <v>376</v>
      </c>
      <c r="D97" s="36">
        <v>405</v>
      </c>
      <c r="E97" s="36">
        <v>420</v>
      </c>
      <c r="F97" s="36">
        <v>825</v>
      </c>
    </row>
    <row r="98" spans="1:6" ht="13.5" customHeight="1">
      <c r="A98" s="209"/>
      <c r="B98" s="3" t="s">
        <v>65</v>
      </c>
      <c r="C98" s="36">
        <v>348</v>
      </c>
      <c r="D98" s="36">
        <v>328</v>
      </c>
      <c r="E98" s="36">
        <v>364</v>
      </c>
      <c r="F98" s="36">
        <v>692</v>
      </c>
    </row>
    <row r="99" spans="1:6" ht="13.5">
      <c r="A99" s="209"/>
      <c r="B99" s="3" t="s">
        <v>68</v>
      </c>
      <c r="C99" s="36">
        <v>223</v>
      </c>
      <c r="D99" s="36">
        <v>314</v>
      </c>
      <c r="E99" s="36">
        <v>342</v>
      </c>
      <c r="F99" s="36">
        <v>656</v>
      </c>
    </row>
    <row r="100" spans="1:6" ht="13.5">
      <c r="A100" s="209"/>
      <c r="B100" s="3" t="s">
        <v>144</v>
      </c>
      <c r="C100" s="36">
        <v>133</v>
      </c>
      <c r="D100" s="36">
        <v>171</v>
      </c>
      <c r="E100" s="36">
        <v>174</v>
      </c>
      <c r="F100" s="36">
        <v>345</v>
      </c>
    </row>
    <row r="101" spans="1:6" ht="13.5">
      <c r="A101" s="209"/>
      <c r="B101" s="132" t="s">
        <v>73</v>
      </c>
      <c r="C101" s="133">
        <v>126</v>
      </c>
      <c r="D101" s="133">
        <v>127</v>
      </c>
      <c r="E101" s="133">
        <v>158</v>
      </c>
      <c r="F101" s="133">
        <v>285</v>
      </c>
    </row>
    <row r="102" spans="1:6" ht="13.5">
      <c r="A102" s="210"/>
      <c r="B102" s="16" t="s">
        <v>189</v>
      </c>
      <c r="C102" s="18">
        <f>SUM(C91:C101)</f>
        <v>2108</v>
      </c>
      <c r="D102" s="18">
        <f>SUM(D91:D101)</f>
        <v>2333</v>
      </c>
      <c r="E102" s="18">
        <f>SUM(E91:E101)</f>
        <v>2570</v>
      </c>
      <c r="F102" s="18">
        <f>SUM(F91:F101)</f>
        <v>4903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1" t="str">
        <f>'総人口・年齢階層別人口・地区別人口'!D1</f>
        <v>令和2年6月30日現在</v>
      </c>
      <c r="G1" s="212"/>
      <c r="H1" s="212"/>
      <c r="I1" s="212"/>
      <c r="J1" s="212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169</v>
      </c>
      <c r="C4" s="3">
        <v>169</v>
      </c>
      <c r="D4" s="3">
        <v>338</v>
      </c>
      <c r="E4" s="31">
        <v>25</v>
      </c>
      <c r="F4" s="3">
        <v>186</v>
      </c>
      <c r="G4" s="3">
        <v>197</v>
      </c>
      <c r="H4" s="3">
        <v>383</v>
      </c>
      <c r="I4" s="31">
        <v>50</v>
      </c>
      <c r="J4" s="3">
        <v>307</v>
      </c>
      <c r="K4" s="3">
        <v>279</v>
      </c>
      <c r="L4" s="3">
        <v>586</v>
      </c>
      <c r="M4" s="31">
        <v>75</v>
      </c>
      <c r="N4" s="3">
        <v>260</v>
      </c>
      <c r="O4" s="3">
        <v>326</v>
      </c>
      <c r="P4" s="3">
        <v>586</v>
      </c>
      <c r="Q4" s="31">
        <v>100</v>
      </c>
      <c r="R4" s="3">
        <v>1</v>
      </c>
      <c r="S4" s="3">
        <v>23</v>
      </c>
      <c r="T4" s="3">
        <v>24</v>
      </c>
    </row>
    <row r="5" spans="1:20" ht="15" customHeight="1">
      <c r="A5" s="31">
        <v>1</v>
      </c>
      <c r="B5" s="3">
        <v>182</v>
      </c>
      <c r="C5" s="3">
        <v>183</v>
      </c>
      <c r="D5" s="3">
        <v>365</v>
      </c>
      <c r="E5" s="31">
        <v>26</v>
      </c>
      <c r="F5" s="3">
        <v>180</v>
      </c>
      <c r="G5" s="3">
        <v>174</v>
      </c>
      <c r="H5" s="3">
        <v>354</v>
      </c>
      <c r="I5" s="31">
        <v>51</v>
      </c>
      <c r="J5" s="3">
        <v>287</v>
      </c>
      <c r="K5" s="3">
        <v>310</v>
      </c>
      <c r="L5" s="3">
        <v>597</v>
      </c>
      <c r="M5" s="31">
        <v>76</v>
      </c>
      <c r="N5" s="3">
        <v>314</v>
      </c>
      <c r="O5" s="3">
        <v>380</v>
      </c>
      <c r="P5" s="3">
        <v>694</v>
      </c>
      <c r="Q5" s="31">
        <v>101</v>
      </c>
      <c r="R5" s="3">
        <v>0</v>
      </c>
      <c r="S5" s="3">
        <v>17</v>
      </c>
      <c r="T5" s="3">
        <v>17</v>
      </c>
    </row>
    <row r="6" spans="1:20" ht="15" customHeight="1">
      <c r="A6" s="31">
        <v>2</v>
      </c>
      <c r="B6" s="3">
        <v>206</v>
      </c>
      <c r="C6" s="3">
        <v>220</v>
      </c>
      <c r="D6" s="3">
        <v>426</v>
      </c>
      <c r="E6" s="31">
        <v>27</v>
      </c>
      <c r="F6" s="3">
        <v>188</v>
      </c>
      <c r="G6" s="3">
        <v>179</v>
      </c>
      <c r="H6" s="3">
        <v>367</v>
      </c>
      <c r="I6" s="31">
        <v>52</v>
      </c>
      <c r="J6" s="3">
        <v>274</v>
      </c>
      <c r="K6" s="3">
        <v>274</v>
      </c>
      <c r="L6" s="3">
        <v>548</v>
      </c>
      <c r="M6" s="31">
        <v>77</v>
      </c>
      <c r="N6" s="3">
        <v>270</v>
      </c>
      <c r="O6" s="3">
        <v>346</v>
      </c>
      <c r="P6" s="3">
        <v>616</v>
      </c>
      <c r="Q6" s="31">
        <v>102</v>
      </c>
      <c r="R6" s="3">
        <v>1</v>
      </c>
      <c r="S6" s="3">
        <v>10</v>
      </c>
      <c r="T6" s="3">
        <v>11</v>
      </c>
    </row>
    <row r="7" spans="1:20" ht="15" customHeight="1">
      <c r="A7" s="31">
        <v>3</v>
      </c>
      <c r="B7" s="3">
        <v>194</v>
      </c>
      <c r="C7" s="3">
        <v>198</v>
      </c>
      <c r="D7" s="3">
        <v>392</v>
      </c>
      <c r="E7" s="31">
        <v>28</v>
      </c>
      <c r="F7" s="3">
        <v>193</v>
      </c>
      <c r="G7" s="3">
        <v>183</v>
      </c>
      <c r="H7" s="3">
        <v>376</v>
      </c>
      <c r="I7" s="31">
        <v>53</v>
      </c>
      <c r="J7" s="3">
        <v>269</v>
      </c>
      <c r="K7" s="3">
        <v>300</v>
      </c>
      <c r="L7" s="3">
        <v>569</v>
      </c>
      <c r="M7" s="31">
        <v>78</v>
      </c>
      <c r="N7" s="3">
        <v>277</v>
      </c>
      <c r="O7" s="3">
        <v>359</v>
      </c>
      <c r="P7" s="3">
        <v>636</v>
      </c>
      <c r="Q7" s="31">
        <v>103</v>
      </c>
      <c r="R7" s="3">
        <v>2</v>
      </c>
      <c r="S7" s="3">
        <v>4</v>
      </c>
      <c r="T7" s="3">
        <v>6</v>
      </c>
    </row>
    <row r="8" spans="1:20" ht="15" customHeight="1">
      <c r="A8" s="31">
        <v>4</v>
      </c>
      <c r="B8" s="3">
        <v>220</v>
      </c>
      <c r="C8" s="3">
        <v>219</v>
      </c>
      <c r="D8" s="3">
        <v>439</v>
      </c>
      <c r="E8" s="31">
        <v>29</v>
      </c>
      <c r="F8" s="3">
        <v>189</v>
      </c>
      <c r="G8" s="3">
        <v>182</v>
      </c>
      <c r="H8" s="3">
        <v>371</v>
      </c>
      <c r="I8" s="31">
        <v>54</v>
      </c>
      <c r="J8" s="3">
        <v>225</v>
      </c>
      <c r="K8" s="3">
        <v>263</v>
      </c>
      <c r="L8" s="3">
        <v>488</v>
      </c>
      <c r="M8" s="31">
        <v>79</v>
      </c>
      <c r="N8" s="3">
        <v>295</v>
      </c>
      <c r="O8" s="3">
        <v>386</v>
      </c>
      <c r="P8" s="3">
        <v>681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223</v>
      </c>
      <c r="C9" s="3">
        <v>216</v>
      </c>
      <c r="D9" s="3">
        <v>439</v>
      </c>
      <c r="E9" s="31">
        <v>30</v>
      </c>
      <c r="F9" s="3">
        <v>194</v>
      </c>
      <c r="G9" s="3">
        <v>183</v>
      </c>
      <c r="H9" s="3">
        <v>377</v>
      </c>
      <c r="I9" s="31">
        <v>55</v>
      </c>
      <c r="J9" s="3">
        <v>272</v>
      </c>
      <c r="K9" s="3">
        <v>287</v>
      </c>
      <c r="L9" s="3">
        <v>559</v>
      </c>
      <c r="M9" s="31">
        <v>80</v>
      </c>
      <c r="N9" s="3">
        <v>218</v>
      </c>
      <c r="O9" s="3">
        <v>345</v>
      </c>
      <c r="P9" s="3">
        <v>563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206</v>
      </c>
      <c r="C10" s="3">
        <v>190</v>
      </c>
      <c r="D10" s="3">
        <v>396</v>
      </c>
      <c r="E10" s="31">
        <v>31</v>
      </c>
      <c r="F10" s="3">
        <v>227</v>
      </c>
      <c r="G10" s="3">
        <v>224</v>
      </c>
      <c r="H10" s="3">
        <v>451</v>
      </c>
      <c r="I10" s="31">
        <v>56</v>
      </c>
      <c r="J10" s="3">
        <v>251</v>
      </c>
      <c r="K10" s="3">
        <v>285</v>
      </c>
      <c r="L10" s="3">
        <v>536</v>
      </c>
      <c r="M10" s="31">
        <v>81</v>
      </c>
      <c r="N10" s="3">
        <v>232</v>
      </c>
      <c r="O10" s="3">
        <v>316</v>
      </c>
      <c r="P10" s="3">
        <v>548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224</v>
      </c>
      <c r="C11" s="3">
        <v>249</v>
      </c>
      <c r="D11" s="3">
        <v>473</v>
      </c>
      <c r="E11" s="31">
        <v>32</v>
      </c>
      <c r="F11" s="3">
        <v>234</v>
      </c>
      <c r="G11" s="3">
        <v>250</v>
      </c>
      <c r="H11" s="3">
        <v>484</v>
      </c>
      <c r="I11" s="31">
        <v>57</v>
      </c>
      <c r="J11" s="3">
        <v>267</v>
      </c>
      <c r="K11" s="3">
        <v>298</v>
      </c>
      <c r="L11" s="3">
        <v>565</v>
      </c>
      <c r="M11" s="31">
        <v>82</v>
      </c>
      <c r="N11" s="3">
        <v>224</v>
      </c>
      <c r="O11" s="3">
        <v>348</v>
      </c>
      <c r="P11" s="3">
        <v>572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218</v>
      </c>
      <c r="C12" s="3">
        <v>234</v>
      </c>
      <c r="D12" s="3">
        <v>452</v>
      </c>
      <c r="E12" s="31">
        <v>33</v>
      </c>
      <c r="F12" s="3">
        <v>252</v>
      </c>
      <c r="G12" s="3">
        <v>222</v>
      </c>
      <c r="H12" s="3">
        <v>474</v>
      </c>
      <c r="I12" s="31">
        <v>58</v>
      </c>
      <c r="J12" s="3">
        <v>289</v>
      </c>
      <c r="K12" s="3">
        <v>280</v>
      </c>
      <c r="L12" s="3">
        <v>569</v>
      </c>
      <c r="M12" s="31">
        <v>83</v>
      </c>
      <c r="N12" s="3">
        <v>214</v>
      </c>
      <c r="O12" s="3">
        <v>304</v>
      </c>
      <c r="P12" s="3">
        <v>518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246</v>
      </c>
      <c r="C13" s="3">
        <v>218</v>
      </c>
      <c r="D13" s="3">
        <v>464</v>
      </c>
      <c r="E13" s="31">
        <v>34</v>
      </c>
      <c r="F13" s="3">
        <v>270</v>
      </c>
      <c r="G13" s="3">
        <v>248</v>
      </c>
      <c r="H13" s="3">
        <v>518</v>
      </c>
      <c r="I13" s="31">
        <v>59</v>
      </c>
      <c r="J13" s="3">
        <v>257</v>
      </c>
      <c r="K13" s="3">
        <v>348</v>
      </c>
      <c r="L13" s="3">
        <v>605</v>
      </c>
      <c r="M13" s="31">
        <v>84</v>
      </c>
      <c r="N13" s="3">
        <v>196</v>
      </c>
      <c r="O13" s="3">
        <v>325</v>
      </c>
      <c r="P13" s="3">
        <v>521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234</v>
      </c>
      <c r="C14" s="3">
        <v>224</v>
      </c>
      <c r="D14" s="3">
        <v>458</v>
      </c>
      <c r="E14" s="31">
        <v>35</v>
      </c>
      <c r="F14" s="3">
        <v>280</v>
      </c>
      <c r="G14" s="3">
        <v>285</v>
      </c>
      <c r="H14" s="3">
        <v>565</v>
      </c>
      <c r="I14" s="31">
        <v>60</v>
      </c>
      <c r="J14" s="3">
        <v>311</v>
      </c>
      <c r="K14" s="3">
        <v>328</v>
      </c>
      <c r="L14" s="3">
        <v>639</v>
      </c>
      <c r="M14" s="31">
        <v>85</v>
      </c>
      <c r="N14" s="3">
        <v>151</v>
      </c>
      <c r="O14" s="3">
        <v>265</v>
      </c>
      <c r="P14" s="3">
        <v>416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247</v>
      </c>
      <c r="C15" s="3">
        <v>223</v>
      </c>
      <c r="D15" s="3">
        <v>470</v>
      </c>
      <c r="E15" s="31">
        <v>36</v>
      </c>
      <c r="F15" s="3">
        <v>297</v>
      </c>
      <c r="G15" s="3">
        <v>287</v>
      </c>
      <c r="H15" s="3">
        <v>584</v>
      </c>
      <c r="I15" s="31">
        <v>61</v>
      </c>
      <c r="J15" s="3">
        <v>332</v>
      </c>
      <c r="K15" s="3">
        <v>378</v>
      </c>
      <c r="L15" s="3">
        <v>710</v>
      </c>
      <c r="M15" s="31">
        <v>86</v>
      </c>
      <c r="N15" s="3">
        <v>143</v>
      </c>
      <c r="O15" s="3">
        <v>264</v>
      </c>
      <c r="P15" s="3">
        <v>407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263</v>
      </c>
      <c r="C16" s="3">
        <v>208</v>
      </c>
      <c r="D16" s="3">
        <v>471</v>
      </c>
      <c r="E16" s="31">
        <v>37</v>
      </c>
      <c r="F16" s="3">
        <v>298</v>
      </c>
      <c r="G16" s="3">
        <v>302</v>
      </c>
      <c r="H16" s="3">
        <v>600</v>
      </c>
      <c r="I16" s="31">
        <v>62</v>
      </c>
      <c r="J16" s="3">
        <v>308</v>
      </c>
      <c r="K16" s="3">
        <v>362</v>
      </c>
      <c r="L16" s="3">
        <v>670</v>
      </c>
      <c r="M16" s="31">
        <v>87</v>
      </c>
      <c r="N16" s="3">
        <v>119</v>
      </c>
      <c r="O16" s="3">
        <v>268</v>
      </c>
      <c r="P16" s="3">
        <v>387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249</v>
      </c>
      <c r="C17" s="3">
        <v>219</v>
      </c>
      <c r="D17" s="3">
        <v>468</v>
      </c>
      <c r="E17" s="31">
        <v>38</v>
      </c>
      <c r="F17" s="3">
        <v>312</v>
      </c>
      <c r="G17" s="3">
        <v>281</v>
      </c>
      <c r="H17" s="3">
        <v>593</v>
      </c>
      <c r="I17" s="31">
        <v>63</v>
      </c>
      <c r="J17" s="3">
        <v>319</v>
      </c>
      <c r="K17" s="3">
        <v>347</v>
      </c>
      <c r="L17" s="3">
        <v>666</v>
      </c>
      <c r="M17" s="31">
        <v>88</v>
      </c>
      <c r="N17" s="3">
        <v>115</v>
      </c>
      <c r="O17" s="3">
        <v>237</v>
      </c>
      <c r="P17" s="3">
        <v>352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244</v>
      </c>
      <c r="C18" s="3">
        <v>226</v>
      </c>
      <c r="D18" s="3">
        <v>470</v>
      </c>
      <c r="E18" s="31">
        <v>39</v>
      </c>
      <c r="F18" s="3">
        <v>297</v>
      </c>
      <c r="G18" s="3">
        <v>290</v>
      </c>
      <c r="H18" s="3">
        <v>587</v>
      </c>
      <c r="I18" s="31">
        <v>64</v>
      </c>
      <c r="J18" s="3">
        <v>379</v>
      </c>
      <c r="K18" s="3">
        <v>392</v>
      </c>
      <c r="L18" s="3">
        <v>771</v>
      </c>
      <c r="M18" s="31">
        <v>89</v>
      </c>
      <c r="N18" s="3">
        <v>90</v>
      </c>
      <c r="O18" s="3">
        <v>208</v>
      </c>
      <c r="P18" s="3">
        <v>298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237</v>
      </c>
      <c r="C19" s="3">
        <v>218</v>
      </c>
      <c r="D19" s="3">
        <v>455</v>
      </c>
      <c r="E19" s="31">
        <v>40</v>
      </c>
      <c r="F19" s="3">
        <v>328</v>
      </c>
      <c r="G19" s="3">
        <v>301</v>
      </c>
      <c r="H19" s="3">
        <v>629</v>
      </c>
      <c r="I19" s="31">
        <v>65</v>
      </c>
      <c r="J19" s="3">
        <v>362</v>
      </c>
      <c r="K19" s="3">
        <v>400</v>
      </c>
      <c r="L19" s="3">
        <v>762</v>
      </c>
      <c r="M19" s="31">
        <v>90</v>
      </c>
      <c r="N19" s="3">
        <v>76</v>
      </c>
      <c r="O19" s="3">
        <v>170</v>
      </c>
      <c r="P19" s="3">
        <v>246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265</v>
      </c>
      <c r="C20" s="3">
        <v>214</v>
      </c>
      <c r="D20" s="3">
        <v>479</v>
      </c>
      <c r="E20" s="31">
        <v>41</v>
      </c>
      <c r="F20" s="3">
        <v>356</v>
      </c>
      <c r="G20" s="3">
        <v>318</v>
      </c>
      <c r="H20" s="3">
        <v>674</v>
      </c>
      <c r="I20" s="31">
        <v>66</v>
      </c>
      <c r="J20" s="3">
        <v>374</v>
      </c>
      <c r="K20" s="3">
        <v>455</v>
      </c>
      <c r="L20" s="3">
        <v>829</v>
      </c>
      <c r="M20" s="31">
        <v>91</v>
      </c>
      <c r="N20" s="3">
        <v>66</v>
      </c>
      <c r="O20" s="3">
        <v>187</v>
      </c>
      <c r="P20" s="3">
        <v>253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258</v>
      </c>
      <c r="C21" s="3">
        <v>239</v>
      </c>
      <c r="D21" s="3">
        <v>497</v>
      </c>
      <c r="E21" s="31">
        <v>42</v>
      </c>
      <c r="F21" s="3">
        <v>353</v>
      </c>
      <c r="G21" s="3">
        <v>341</v>
      </c>
      <c r="H21" s="3">
        <v>694</v>
      </c>
      <c r="I21" s="31">
        <v>67</v>
      </c>
      <c r="J21" s="3">
        <v>455</v>
      </c>
      <c r="K21" s="3">
        <v>477</v>
      </c>
      <c r="L21" s="3">
        <v>932</v>
      </c>
      <c r="M21" s="31">
        <v>92</v>
      </c>
      <c r="N21" s="3">
        <v>50</v>
      </c>
      <c r="O21" s="3">
        <v>173</v>
      </c>
      <c r="P21" s="3">
        <v>223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204</v>
      </c>
      <c r="C22" s="3">
        <v>243</v>
      </c>
      <c r="D22" s="3">
        <v>447</v>
      </c>
      <c r="E22" s="31">
        <v>43</v>
      </c>
      <c r="F22" s="3">
        <v>342</v>
      </c>
      <c r="G22" s="3">
        <v>330</v>
      </c>
      <c r="H22" s="3">
        <v>672</v>
      </c>
      <c r="I22" s="31">
        <v>68</v>
      </c>
      <c r="J22" s="3">
        <v>452</v>
      </c>
      <c r="K22" s="3">
        <v>503</v>
      </c>
      <c r="L22" s="3">
        <v>955</v>
      </c>
      <c r="M22" s="31">
        <v>93</v>
      </c>
      <c r="N22" s="3">
        <v>33</v>
      </c>
      <c r="O22" s="3">
        <v>140</v>
      </c>
      <c r="P22" s="3">
        <v>173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209</v>
      </c>
      <c r="C23" s="3">
        <v>223</v>
      </c>
      <c r="D23" s="3">
        <v>432</v>
      </c>
      <c r="E23" s="31">
        <v>44</v>
      </c>
      <c r="F23" s="3">
        <v>340</v>
      </c>
      <c r="G23" s="3">
        <v>306</v>
      </c>
      <c r="H23" s="3">
        <v>646</v>
      </c>
      <c r="I23" s="31">
        <v>69</v>
      </c>
      <c r="J23" s="3">
        <v>478</v>
      </c>
      <c r="K23" s="3">
        <v>542</v>
      </c>
      <c r="L23" s="3">
        <v>1020</v>
      </c>
      <c r="M23" s="31">
        <v>94</v>
      </c>
      <c r="N23" s="3">
        <v>30</v>
      </c>
      <c r="O23" s="3">
        <v>123</v>
      </c>
      <c r="P23" s="3">
        <v>153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211</v>
      </c>
      <c r="C24" s="3">
        <v>227</v>
      </c>
      <c r="D24" s="3">
        <v>438</v>
      </c>
      <c r="E24" s="31">
        <v>45</v>
      </c>
      <c r="F24" s="3">
        <v>329</v>
      </c>
      <c r="G24" s="3">
        <v>391</v>
      </c>
      <c r="H24" s="3">
        <v>720</v>
      </c>
      <c r="I24" s="31">
        <v>70</v>
      </c>
      <c r="J24" s="3">
        <v>531</v>
      </c>
      <c r="K24" s="3">
        <v>518</v>
      </c>
      <c r="L24" s="3">
        <v>1049</v>
      </c>
      <c r="M24" s="31">
        <v>95</v>
      </c>
      <c r="N24" s="3">
        <v>28</v>
      </c>
      <c r="O24" s="3">
        <v>103</v>
      </c>
      <c r="P24" s="3">
        <v>131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217</v>
      </c>
      <c r="C25" s="3">
        <v>200</v>
      </c>
      <c r="D25" s="3">
        <v>417</v>
      </c>
      <c r="E25" s="31">
        <v>46</v>
      </c>
      <c r="F25" s="3">
        <v>308</v>
      </c>
      <c r="G25" s="3">
        <v>317</v>
      </c>
      <c r="H25" s="3">
        <v>625</v>
      </c>
      <c r="I25" s="31">
        <v>71</v>
      </c>
      <c r="J25" s="3">
        <v>500</v>
      </c>
      <c r="K25" s="3">
        <v>574</v>
      </c>
      <c r="L25" s="3">
        <v>1074</v>
      </c>
      <c r="M25" s="31">
        <v>96</v>
      </c>
      <c r="N25" s="3">
        <v>22</v>
      </c>
      <c r="O25" s="3">
        <v>70</v>
      </c>
      <c r="P25" s="3">
        <v>92</v>
      </c>
    </row>
    <row r="26" spans="1:16" ht="15" customHeight="1">
      <c r="A26" s="31">
        <v>22</v>
      </c>
      <c r="B26" s="3">
        <v>193</v>
      </c>
      <c r="C26" s="3">
        <v>182</v>
      </c>
      <c r="D26" s="3">
        <v>375</v>
      </c>
      <c r="E26" s="31">
        <v>47</v>
      </c>
      <c r="F26" s="3">
        <v>343</v>
      </c>
      <c r="G26" s="3">
        <v>347</v>
      </c>
      <c r="H26" s="3">
        <v>690</v>
      </c>
      <c r="I26" s="31">
        <v>72</v>
      </c>
      <c r="J26" s="3">
        <v>484</v>
      </c>
      <c r="K26" s="3">
        <v>570</v>
      </c>
      <c r="L26" s="3">
        <v>1054</v>
      </c>
      <c r="M26" s="31">
        <v>97</v>
      </c>
      <c r="N26" s="3">
        <v>9</v>
      </c>
      <c r="O26" s="3">
        <v>67</v>
      </c>
      <c r="P26" s="3">
        <v>76</v>
      </c>
    </row>
    <row r="27" spans="1:16" ht="15" customHeight="1">
      <c r="A27" s="31">
        <v>23</v>
      </c>
      <c r="B27" s="3">
        <v>215</v>
      </c>
      <c r="C27" s="3">
        <v>187</v>
      </c>
      <c r="D27" s="3">
        <v>402</v>
      </c>
      <c r="E27" s="31">
        <v>48</v>
      </c>
      <c r="F27" s="3">
        <v>342</v>
      </c>
      <c r="G27" s="3">
        <v>306</v>
      </c>
      <c r="H27" s="3">
        <v>648</v>
      </c>
      <c r="I27" s="31">
        <v>73</v>
      </c>
      <c r="J27" s="3">
        <v>422</v>
      </c>
      <c r="K27" s="3">
        <v>428</v>
      </c>
      <c r="L27" s="3">
        <v>850</v>
      </c>
      <c r="M27" s="31">
        <v>98</v>
      </c>
      <c r="N27" s="3">
        <v>6</v>
      </c>
      <c r="O27" s="3">
        <v>40</v>
      </c>
      <c r="P27" s="3">
        <v>46</v>
      </c>
    </row>
    <row r="28" spans="1:16" ht="15" customHeight="1">
      <c r="A28" s="31">
        <v>24</v>
      </c>
      <c r="B28" s="3">
        <v>210</v>
      </c>
      <c r="C28" s="3">
        <v>167</v>
      </c>
      <c r="D28" s="3">
        <v>377</v>
      </c>
      <c r="E28" s="31">
        <v>49</v>
      </c>
      <c r="F28" s="3">
        <v>290</v>
      </c>
      <c r="G28" s="3">
        <v>295</v>
      </c>
      <c r="H28" s="3">
        <v>585</v>
      </c>
      <c r="I28" s="31">
        <v>74</v>
      </c>
      <c r="J28" s="3">
        <v>212</v>
      </c>
      <c r="K28" s="3">
        <v>283</v>
      </c>
      <c r="L28" s="3">
        <v>495</v>
      </c>
      <c r="M28" s="31">
        <v>99</v>
      </c>
      <c r="N28" s="3">
        <v>5</v>
      </c>
      <c r="O28" s="3">
        <v>35</v>
      </c>
      <c r="P28" s="3">
        <v>40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24244</v>
      </c>
      <c r="P32" s="18">
        <f>SUM(B4:B28,F4:F28,J4:J28,N4:N28,R4:R24)</f>
        <v>24536</v>
      </c>
      <c r="Q32" s="18">
        <f>SUM(C4:C28,G4:G28,K4:K28,O4:O28,S4:S24)</f>
        <v>27361</v>
      </c>
      <c r="R32" s="18">
        <f>SUM(D4:D28,H4:H28,L4:L28,P4:P28,T4:T24)</f>
        <v>51897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1" t="str">
        <f>'総人口・年齢階層別人口・地区別人口'!D1</f>
        <v>令和2年6月30日現在</v>
      </c>
      <c r="R1" s="221"/>
      <c r="S1" s="221"/>
      <c r="T1" s="221"/>
      <c r="U1" s="221"/>
    </row>
    <row r="2" ht="14.25" thickBot="1"/>
    <row r="3" spans="1:21" ht="13.5">
      <c r="A3" s="218"/>
      <c r="B3" s="213" t="s">
        <v>224</v>
      </c>
      <c r="C3" s="214"/>
      <c r="E3" s="215" t="s">
        <v>225</v>
      </c>
      <c r="F3" s="216"/>
      <c r="G3" s="216"/>
      <c r="H3" s="216"/>
      <c r="I3" s="216"/>
      <c r="J3" s="217"/>
      <c r="L3" s="213" t="s">
        <v>350</v>
      </c>
      <c r="M3" s="223"/>
      <c r="N3" s="223"/>
      <c r="O3" s="223"/>
      <c r="P3" s="223"/>
      <c r="Q3" s="222" t="s">
        <v>351</v>
      </c>
      <c r="R3" s="223"/>
      <c r="S3" s="223"/>
      <c r="T3" s="223"/>
      <c r="U3" s="214"/>
    </row>
    <row r="4" spans="1:21" ht="21.75" thickBot="1">
      <c r="A4" s="219"/>
      <c r="B4" s="181" t="s">
        <v>133</v>
      </c>
      <c r="C4" s="184" t="s">
        <v>200</v>
      </c>
      <c r="D4" s="78"/>
      <c r="E4" s="181" t="s">
        <v>0</v>
      </c>
      <c r="F4" s="145" t="s">
        <v>200</v>
      </c>
      <c r="G4" s="145" t="s">
        <v>1</v>
      </c>
      <c r="H4" s="182" t="s">
        <v>200</v>
      </c>
      <c r="I4" s="183" t="s">
        <v>2</v>
      </c>
      <c r="J4" s="184" t="s">
        <v>200</v>
      </c>
      <c r="L4" s="180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9" t="s">
        <v>357</v>
      </c>
    </row>
    <row r="5" spans="1:21" ht="14.25" thickBot="1">
      <c r="A5" s="224" t="s">
        <v>364</v>
      </c>
      <c r="B5" s="89">
        <v>24244</v>
      </c>
      <c r="C5" s="77">
        <v>24</v>
      </c>
      <c r="D5" s="90"/>
      <c r="E5" s="91">
        <v>24536</v>
      </c>
      <c r="F5" s="69">
        <v>1</v>
      </c>
      <c r="G5" s="92">
        <v>27361</v>
      </c>
      <c r="H5" s="73">
        <v>-19</v>
      </c>
      <c r="I5" s="92">
        <v>51897</v>
      </c>
      <c r="J5" s="77">
        <v>-18</v>
      </c>
      <c r="L5" s="192">
        <v>26</v>
      </c>
      <c r="M5" s="176">
        <v>2</v>
      </c>
      <c r="N5" s="193">
        <v>57</v>
      </c>
      <c r="O5" s="69">
        <v>4</v>
      </c>
      <c r="P5" s="155">
        <v>-31</v>
      </c>
      <c r="Q5" s="194">
        <v>123</v>
      </c>
      <c r="R5" s="73">
        <v>31</v>
      </c>
      <c r="S5" s="195">
        <v>110</v>
      </c>
      <c r="T5" s="156">
        <v>11</v>
      </c>
      <c r="U5" s="166">
        <v>13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8" t="s">
        <v>0</v>
      </c>
      <c r="F7" s="187" t="s">
        <v>200</v>
      </c>
      <c r="G7" s="187" t="s">
        <v>1</v>
      </c>
      <c r="H7" s="189" t="s">
        <v>200</v>
      </c>
      <c r="I7" s="187" t="s">
        <v>2</v>
      </c>
      <c r="J7" s="190" t="s">
        <v>200</v>
      </c>
      <c r="L7" s="188" t="s">
        <v>354</v>
      </c>
      <c r="M7" s="187" t="s">
        <v>200</v>
      </c>
      <c r="N7" s="187" t="s">
        <v>355</v>
      </c>
      <c r="O7" s="187" t="s">
        <v>200</v>
      </c>
      <c r="P7" s="186" t="s">
        <v>356</v>
      </c>
      <c r="Q7" s="187" t="s">
        <v>353</v>
      </c>
      <c r="R7" s="187" t="s">
        <v>200</v>
      </c>
      <c r="S7" s="187" t="s">
        <v>352</v>
      </c>
      <c r="T7" s="187" t="s">
        <v>200</v>
      </c>
      <c r="U7" s="185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1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>SUM(B117-B116)</f>
        <v>-10</v>
      </c>
      <c r="D117" s="79"/>
      <c r="E117" s="47">
        <v>24658</v>
      </c>
      <c r="F117" s="66">
        <f>SUM(E117-E116)</f>
        <v>-21</v>
      </c>
      <c r="G117" s="46">
        <v>27477</v>
      </c>
      <c r="H117" s="70">
        <f>SUM(G117-G116)</f>
        <v>-35</v>
      </c>
      <c r="I117" s="46">
        <v>52135</v>
      </c>
      <c r="J117" s="75">
        <f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>SUM(B118-B117)</f>
        <v>-20</v>
      </c>
      <c r="D118" s="79"/>
      <c r="E118" s="47">
        <v>24544</v>
      </c>
      <c r="F118" s="66">
        <f>SUM(E118-E117)</f>
        <v>-114</v>
      </c>
      <c r="G118" s="46">
        <v>27366</v>
      </c>
      <c r="H118" s="70">
        <f>SUM(G118-G117)</f>
        <v>-111</v>
      </c>
      <c r="I118" s="46">
        <v>51910</v>
      </c>
      <c r="J118" s="74">
        <f>SUM(I118-I117)</f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>SUM(B119-B118)</f>
        <v>64</v>
      </c>
      <c r="D119" s="79"/>
      <c r="E119" s="47">
        <v>24550</v>
      </c>
      <c r="F119" s="66">
        <f>SUM(E119-E118)</f>
        <v>6</v>
      </c>
      <c r="G119" s="46">
        <v>27401</v>
      </c>
      <c r="H119" s="70">
        <f>SUM(G119-G118)</f>
        <v>35</v>
      </c>
      <c r="I119" s="46">
        <v>51951</v>
      </c>
      <c r="J119" s="74">
        <f>SUM(I119-I118)</f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>SUM(B120-B119)</f>
        <v>0</v>
      </c>
      <c r="D120" s="79"/>
      <c r="E120" s="47">
        <v>24535</v>
      </c>
      <c r="F120" s="66">
        <f>SUM(E120-E119)</f>
        <v>-15</v>
      </c>
      <c r="G120" s="46">
        <v>27380</v>
      </c>
      <c r="H120" s="70">
        <f>SUM(G120-G119)</f>
        <v>-21</v>
      </c>
      <c r="I120" s="46">
        <v>51915</v>
      </c>
      <c r="J120" s="74">
        <f>SUM(I120-I119)</f>
        <v>-36</v>
      </c>
      <c r="K120" s="6"/>
      <c r="L120" s="47">
        <v>24</v>
      </c>
      <c r="M120" s="70">
        <f>SUM(L120-L119)</f>
        <v>-9</v>
      </c>
      <c r="N120" s="66">
        <v>53</v>
      </c>
      <c r="O120" s="70">
        <f>SUM(N120-N119)</f>
        <v>5</v>
      </c>
      <c r="P120" s="153">
        <f>L120-N120</f>
        <v>-29</v>
      </c>
      <c r="Q120" s="67">
        <v>92</v>
      </c>
      <c r="R120" s="70">
        <f>SUM(Q120-Q119)</f>
        <v>-125</v>
      </c>
      <c r="S120" s="46">
        <v>99</v>
      </c>
      <c r="T120" s="70">
        <f>SUM(S120-S119)</f>
        <v>-62</v>
      </c>
      <c r="U120" s="169">
        <f>Q120-S120</f>
        <v>-7</v>
      </c>
    </row>
    <row r="121" spans="1:21" ht="13.5">
      <c r="A121" s="129" t="s">
        <v>364</v>
      </c>
      <c r="B121" s="46">
        <v>24244</v>
      </c>
      <c r="C121" s="75">
        <f>SUM(B121-B120)</f>
        <v>24</v>
      </c>
      <c r="D121" s="79"/>
      <c r="E121" s="47">
        <v>24536</v>
      </c>
      <c r="F121" s="66">
        <f>SUM(E121-E120)</f>
        <v>1</v>
      </c>
      <c r="G121" s="46">
        <v>27361</v>
      </c>
      <c r="H121" s="70">
        <f>SUM(G121-G120)</f>
        <v>-19</v>
      </c>
      <c r="I121" s="46">
        <v>51897</v>
      </c>
      <c r="J121" s="74">
        <f>SUM(I121-I120)</f>
        <v>-18</v>
      </c>
      <c r="K121" s="6"/>
      <c r="L121" s="47">
        <v>26</v>
      </c>
      <c r="M121" s="70">
        <f>SUM(L121-L120)</f>
        <v>2</v>
      </c>
      <c r="N121" s="66">
        <v>57</v>
      </c>
      <c r="O121" s="70">
        <f>SUM(N121-N120)</f>
        <v>4</v>
      </c>
      <c r="P121" s="153">
        <f>L121-N121</f>
        <v>-31</v>
      </c>
      <c r="Q121" s="67">
        <v>123</v>
      </c>
      <c r="R121" s="70">
        <f>SUM(Q121-Q120)</f>
        <v>31</v>
      </c>
      <c r="S121" s="46">
        <v>110</v>
      </c>
      <c r="T121" s="70">
        <f>SUM(S121-S120)</f>
        <v>11</v>
      </c>
      <c r="U121" s="169">
        <f>Q121-S121</f>
        <v>13</v>
      </c>
    </row>
    <row r="122" spans="1:21" ht="13.5">
      <c r="A122" s="129"/>
      <c r="B122" s="46"/>
      <c r="C122" s="75"/>
      <c r="D122" s="79"/>
      <c r="E122" s="47"/>
      <c r="F122" s="67"/>
      <c r="G122" s="46"/>
      <c r="H122" s="71"/>
      <c r="I122" s="46"/>
      <c r="J122" s="75"/>
      <c r="K122" s="6"/>
      <c r="L122" s="47"/>
      <c r="M122" s="45"/>
      <c r="N122" s="67"/>
      <c r="O122" s="67"/>
      <c r="P122" s="46"/>
      <c r="Q122" s="67"/>
      <c r="R122" s="67"/>
      <c r="S122" s="46"/>
      <c r="T122" s="148"/>
      <c r="U122" s="174"/>
    </row>
    <row r="123" spans="1:21" ht="13.5">
      <c r="A123" s="129"/>
      <c r="B123" s="46"/>
      <c r="C123" s="75"/>
      <c r="D123" s="79"/>
      <c r="E123" s="47"/>
      <c r="F123" s="67"/>
      <c r="G123" s="46"/>
      <c r="H123" s="71"/>
      <c r="I123" s="46"/>
      <c r="J123" s="75"/>
      <c r="K123" s="6"/>
      <c r="L123" s="47"/>
      <c r="M123" s="45"/>
      <c r="N123" s="67"/>
      <c r="O123" s="67"/>
      <c r="P123" s="46"/>
      <c r="Q123" s="67"/>
      <c r="R123" s="67"/>
      <c r="S123" s="46"/>
      <c r="T123" s="148"/>
      <c r="U123" s="174"/>
    </row>
    <row r="124" spans="1:21" ht="13.5">
      <c r="A124" s="129"/>
      <c r="B124" s="46"/>
      <c r="C124" s="75"/>
      <c r="D124" s="79"/>
      <c r="E124" s="47"/>
      <c r="F124" s="67"/>
      <c r="G124" s="46"/>
      <c r="H124" s="71"/>
      <c r="I124" s="46"/>
      <c r="J124" s="75"/>
      <c r="K124" s="6"/>
      <c r="L124" s="47"/>
      <c r="M124" s="45"/>
      <c r="N124" s="67"/>
      <c r="O124" s="67"/>
      <c r="P124" s="46"/>
      <c r="Q124" s="67"/>
      <c r="R124" s="67"/>
      <c r="S124" s="46"/>
      <c r="T124" s="148"/>
      <c r="U124" s="174"/>
    </row>
    <row r="125" spans="1:21" ht="13.5">
      <c r="A125" s="129"/>
      <c r="B125" s="46"/>
      <c r="C125" s="75"/>
      <c r="D125" s="79"/>
      <c r="E125" s="47"/>
      <c r="F125" s="67"/>
      <c r="G125" s="46"/>
      <c r="H125" s="71"/>
      <c r="I125" s="46"/>
      <c r="J125" s="75"/>
      <c r="K125" s="6"/>
      <c r="L125" s="47"/>
      <c r="M125" s="45"/>
      <c r="N125" s="67"/>
      <c r="O125" s="67"/>
      <c r="P125" s="46"/>
      <c r="Q125" s="67"/>
      <c r="R125" s="67"/>
      <c r="S125" s="46"/>
      <c r="T125" s="148"/>
      <c r="U125" s="174"/>
    </row>
    <row r="126" spans="1:21" ht="13.5">
      <c r="A126" s="129"/>
      <c r="B126" s="46"/>
      <c r="C126" s="75"/>
      <c r="D126" s="79"/>
      <c r="E126" s="47"/>
      <c r="F126" s="67"/>
      <c r="G126" s="46"/>
      <c r="H126" s="71"/>
      <c r="I126" s="46"/>
      <c r="J126" s="75"/>
      <c r="K126" s="6"/>
      <c r="L126" s="47"/>
      <c r="M126" s="45"/>
      <c r="N126" s="67"/>
      <c r="O126" s="67"/>
      <c r="P126" s="46"/>
      <c r="Q126" s="67"/>
      <c r="R126" s="67"/>
      <c r="S126" s="46"/>
      <c r="T126" s="148"/>
      <c r="U126" s="174"/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5"/>
    </row>
    <row r="128" spans="1:10" ht="15" customHeight="1">
      <c r="A128" s="220" t="s">
        <v>227</v>
      </c>
      <c r="B128" s="220"/>
      <c r="C128" s="220"/>
      <c r="D128" s="220"/>
      <c r="E128" s="220"/>
      <c r="F128" s="220"/>
      <c r="G128" s="220"/>
      <c r="H128" s="220"/>
      <c r="I128" s="220"/>
      <c r="J128" s="220"/>
    </row>
    <row r="129" spans="1:10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</row>
    <row r="130" spans="1:10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2020-06-10T04:57:00Z</cp:lastPrinted>
  <dcterms:modified xsi:type="dcterms:W3CDTF">2020-07-01T03:05:02Z</dcterms:modified>
  <cp:category/>
  <cp:version/>
  <cp:contentType/>
  <cp:contentStatus/>
</cp:coreProperties>
</file>