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<sst xmlns="http://schemas.openxmlformats.org/spreadsheetml/2006/main" count="686" uniqueCount="384">
  <si>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</si>
  <si>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</si>
  <si>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</si>
  <si>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</si>
  <si>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</si>
  <si>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</si>
  <si>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</si>
  <si>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</si>
  <si>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</si>
  <si>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</si>
  <si>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</si>
  <si>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</si>
  <si>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</si>
  <si>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</si>
  <si>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</si>
  <si>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</si>
  <si>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</si>
  <si>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</si>
  <si>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</si>
  <si>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</si>
  <si>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</si>
  <si>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</si>
  <si>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</si>
  <si>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</si>
  <si>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</si>
  <si>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</si>
  <si>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</si>
  <si>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</si>
  <si>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</si>
  <si>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</si>
  <si>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</si>
  <si>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</si>
  <si>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</si>
  <si>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</si>
  <si>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</si>
  <si>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</si>
  <si>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</si>
  <si>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</si>
  <si>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</si>
  <si>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</si>
  <si>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</si>
  <si>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</si>
  <si>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</si>
  <si>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</si>
  <si>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</si>
  <si>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</si>
  <si>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</si>
  <si>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</si>
  <si>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</si>
  <si>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</si>
  <si>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</si>
  <si>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</si>
  <si>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</si>
  <si>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</si>
  <si>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</si>
  <si>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</si>
  <si>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</si>
  <si>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</si>
  <si>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</si>
  <si>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</si>
  <si>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</si>
  <si>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</si>
  <si>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</si>
  <si>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</si>
  <si>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</si>
  <si>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</si>
  <si>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</si>
  <si>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</si>
  <si>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</si>
  <si>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</si>
  <si>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</si>
  <si>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</si>
  <si>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</si>
  <si>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</si>
  <si>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</si>
  <si>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</si>
  <si>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</si>
  <si>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</si>
  <si>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</si>
  <si>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</si>
  <si>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</si>
  <si>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</si>
  <si>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</si>
  <si>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</si>
  <si>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</si>
  <si>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</si>
  <si>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</si>
  <si>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</si>
  <si>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</si>
  <si>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</si>
  <si>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</si>
  <si>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</si>
  <si>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</si>
  <si>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</si>
  <si>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</si>
  <si>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</si>
  <si>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</si>
  <si>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</si>
  <si>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</si>
  <si>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</si>
  <si>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</si>
  <si>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</si>
  <si>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</si>
  <si>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</si>
  <si>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</si>
  <si>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</si>
  <si>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</si>
  <si>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</si>
  <si>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</si>
  <si>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</si>
  <si>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</si>
  <si>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</si>
  <si>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</si>
  <si>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</si>
  <si>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</si>
  <si>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</si>
  <si>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</si>
  <si>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</si>
  <si>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</si>
  <si>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</si>
  <si>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</si>
  <si>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</si>
  <si>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</si>
  <si>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</si>
  <si>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</si>
  <si>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</si>
  <si>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</si>
  <si>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</si>
  <si>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</si>
  <si>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</si>
  <si>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</si>
  <si>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</si>
  <si>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</si>
  <si>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</si>
  <si>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</si>
  <si>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</si>
  <si>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</si>
  <si>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</si>
  <si>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</si>
  <si>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</si>
  <si>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</si>
  <si>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</si>
  <si>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</si>
  <si>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</si>
  <si>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</si>
  <si>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</si>
  <si>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</si>
  <si>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</si>
  <si>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</si>
  <si>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</si>
  <si>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</si>
  <si>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</si>
  <si>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</si>
  <si>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</si>
  <si>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</si>
  <si>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</si>
  <si>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</si>
  <si>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</si>
  <si>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</si>
  <si>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</si>
  <si>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</si>
  <si>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</si>
  <si>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</si>
  <si>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</si>
  <si>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</si>
  <si>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</si>
  <si>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</si>
  <si>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</si>
  <si>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</si>
  <si>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</si>
  <si>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</si>
  <si>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</si>
  <si>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</si>
  <si>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</si>
  <si>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</si>
  <si>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</si>
  <si>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</si>
  <si>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</si>
  <si>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</si>
  <si>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</si>
  <si>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</si>
  <si>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</si>
  <si>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</si>
  <si>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</si>
  <si>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</si>
  <si>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</si>
  <si>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</si>
  <si>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</si>
  <si>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</si>
  <si>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</si>
  <si>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</si>
  <si>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</si>
  <si>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</si>
  <si>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</si>
  <si>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</si>
  <si>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</si>
  <si>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</si>
  <si>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</si>
  <si>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</si>
  <si>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</si>
  <si>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</si>
  <si>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</si>
  <si>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</si>
  <si>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</si>
  <si>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</si>
  <si>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</si>
  <si>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</si>
  <si>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</si>
  <si>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</si>
  <si>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</si>
  <si>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</si>
  <si>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</si>
  <si>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</si>
  <si>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</si>
  <si>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</si>
  <si>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</si>
  <si>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</si>
  <si>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</si>
  <si>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</si>
  <si>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</si>
  <si>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</si>
  <si>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</si>
  <si>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</si>
  <si>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</si>
  <si>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</si>
  <si>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</si>
  <si>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</si>
  <si>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</si>
  <si>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</si>
  <si>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</si>
  <si>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</si>
  <si>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</si>
  <si>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</si>
  <si>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</si>
  <si>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</si>
  <si>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</si>
  <si>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</si>
  <si>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</si>
  <si>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</si>
  <si>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</si>
  <si>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</si>
  <si>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</si>
  <si>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</si>
  <si>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</si>
  <si>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</si>
  <si>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</si>
  <si>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</si>
  <si>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</si>
  <si>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</si>
  <si>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</si>
  <si>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</si>
  <si>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</si>
  <si>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</si>
  <si>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</si>
  <si>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</si>
  <si>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</si>
  <si>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</si>
  <si>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</si>
  <si>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</si>
  <si>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</si>
  <si>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</si>
  <si>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</si>
  <si>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</si>
  <si>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</si>
  <si>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</si>
  <si>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</si>
  <si>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</si>
  <si>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</si>
  <si>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</si>
  <si>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</si>
  <si>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</si>
  <si>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</si>
  <si>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</si>
  <si>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</si>
  <si>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</si>
  <si>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</si>
  <si>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</si>
  <si>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</si>
  <si>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</si>
  <si>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</si>
  <si>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</si>
  <si>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</si>
  <si>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</si>
  <si>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</si>
  <si>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</si>
  <si>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</si>
  <si>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</si>
  <si>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</si>
  <si>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</si>
  <si>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</si>
  <si>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</si>
  <si>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</si>
  <si>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</si>
  <si>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</si>
  <si>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</si>
  <si>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</si>
  <si>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</si>
  <si>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</si>
  <si>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平成30年7月末</t>
  </si>
  <si>
    <t>平成30年8月末</t>
  </si>
  <si>
    <t>平成30年9月末</t>
  </si>
  <si>
    <t>平成30年10月末</t>
  </si>
  <si>
    <t>平成30年11月末</t>
  </si>
  <si>
    <t>平成30年12月末</t>
  </si>
  <si>
    <t>平成31年1月末</t>
  </si>
  <si>
    <t>平成31年2月末</t>
  </si>
  <si>
    <t>平成31年3月末</t>
  </si>
  <si>
    <t>平成31年4月末</t>
  </si>
  <si>
    <t>辻町</t>
  </si>
  <si>
    <t>平井大谷区</t>
  </si>
  <si>
    <t>ケアハウスユー</t>
  </si>
  <si>
    <t>オレンジヒル小岱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</si>
  <si>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</si>
  <si>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</si>
  <si>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</si>
  <si>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</si>
  <si>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</si>
  <si>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</si>
  <si>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</si>
  <si>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</si>
  <si>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</si>
  <si>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</si>
  <si>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</si>
  <si>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</si>
  <si>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</si>
  <si>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</si>
  <si>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</si>
  <si>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</si>
  <si>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</si>
  <si>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</si>
  <si>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</si>
  <si>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</si>
  <si>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100才以上</t>
  </si>
  <si>
    <t>令和元年5月末</t>
  </si>
  <si>
    <t>令和元年6月末</t>
  </si>
  <si>
    <t>年齢</t>
  </si>
  <si>
    <t>令和元年7月末</t>
  </si>
  <si>
    <t>令和元年8月末</t>
  </si>
  <si>
    <t>令和元年9月末</t>
  </si>
  <si>
    <t>令和元年10月末</t>
  </si>
  <si>
    <t>令和元年11月末</t>
  </si>
  <si>
    <t>令和元年12月末</t>
  </si>
  <si>
    <t>令和2年1月末</t>
  </si>
  <si>
    <t>総計</t>
  </si>
  <si>
    <t>令和2年2月末</t>
  </si>
  <si>
    <t>令和2年3月末</t>
  </si>
  <si>
    <t>令和2年4月末</t>
  </si>
  <si>
    <t>※令和2年4月1日から、向陽台区の属する地区が｢中央地区｣から｢緑ヶ丘地区｣に変更しています。</t>
  </si>
  <si>
    <t>令和2年5月末</t>
  </si>
  <si>
    <t>自然動態・社会動態</t>
  </si>
  <si>
    <t>自然動態</t>
  </si>
  <si>
    <t>社会動態</t>
  </si>
  <si>
    <t>転出</t>
  </si>
  <si>
    <t>転入</t>
  </si>
  <si>
    <t>出生</t>
  </si>
  <si>
    <t>死亡</t>
  </si>
  <si>
    <t>増減
(出生‐死亡)</t>
  </si>
  <si>
    <t>増減
(転入‐転出)</t>
  </si>
  <si>
    <t>-</t>
  </si>
  <si>
    <t>-</t>
  </si>
  <si>
    <t>-</t>
  </si>
  <si>
    <t>-</t>
  </si>
  <si>
    <t>-</t>
  </si>
  <si>
    <t>令和2年6月末</t>
  </si>
  <si>
    <t>令和2年7月末</t>
  </si>
  <si>
    <t>令和2年8月末</t>
  </si>
  <si>
    <t>令和2年9月末</t>
  </si>
  <si>
    <t>令和2年10月末</t>
  </si>
  <si>
    <t>令和2年11月末</t>
  </si>
  <si>
    <t>令和2年12月31日現在</t>
  </si>
  <si>
    <t>2年12月末</t>
  </si>
  <si>
    <t>令和2年12月末</t>
  </si>
  <si>
    <t>令和3年1月末</t>
  </si>
  <si>
    <t>令和3年2月末</t>
  </si>
  <si>
    <t>令和3年3月末</t>
  </si>
  <si>
    <t>令和3年4月末</t>
  </si>
  <si>
    <t>令和3年5月末</t>
  </si>
  <si>
    <t>令和3年6月末</t>
  </si>
  <si>
    <t>令和3年7月末</t>
  </si>
  <si>
    <t>令和3年8月末</t>
  </si>
  <si>
    <t>令和3年9月末</t>
  </si>
  <si>
    <t>令和3年10月末</t>
  </si>
  <si>
    <t>令和3年11月末</t>
  </si>
  <si>
    <t>令和3年12月末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</si>
</sst>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  <numFmt numFmtId="184" formatCode="0.000_ "/>
    <numFmt numFmtId="185" formatCode="0.0_ "/>
    <numFmt numFmtId="186" formatCode="0_ "/>
    <numFmt numFmtId="187" formatCode="&quot;¥&quot;#,##0_);[Red]\(&quot;¥&quot;#,##0\)"/>
    <numFmt numFmtId="188" formatCode="0.0_);[Red]\(0.0\)"/>
    <numFmt numFmtId="189" formatCode="0.00_);[Red]\(0.00\)"/>
    <numFmt numFmtId="190" formatCode="#,##0&quot;歳&quot;"/>
    <numFmt numFmtId="191" formatCode="0.E+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6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180" fontId="0" fillId="0" borderId="28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29" xfId="0" applyNumberFormat="1" applyFill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38" xfId="48" applyFont="1" applyFill="1" applyBorder="1" applyAlignment="1">
      <alignment horizontal="center" vertical="center"/>
    </xf>
    <xf numFmtId="38" fontId="0" fillId="0" borderId="38" xfId="48" applyFont="1" applyBorder="1" applyAlignment="1">
      <alignment vertical="center"/>
    </xf>
    <xf numFmtId="38" fontId="0" fillId="5" borderId="28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6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39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1" fillId="0" borderId="22" xfId="48" applyNumberFormat="1" applyFont="1" applyBorder="1" applyAlignment="1">
      <alignment horizontal="right" vertical="center"/>
    </xf>
    <xf numFmtId="182" fontId="1" fillId="0" borderId="37" xfId="48" applyNumberFormat="1" applyFont="1" applyBorder="1" applyAlignment="1">
      <alignment horizontal="right" vertical="center"/>
    </xf>
    <xf numFmtId="182" fontId="1" fillId="0" borderId="24" xfId="48" applyNumberFormat="1" applyFont="1" applyBorder="1" applyAlignment="1">
      <alignment horizontal="right" vertical="center"/>
    </xf>
    <xf numFmtId="181" fontId="1" fillId="0" borderId="35" xfId="48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40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38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4" xfId="0" applyFill="1" applyBorder="1" applyAlignment="1">
      <alignment vertical="center"/>
    </xf>
    <xf numFmtId="178" fontId="0" fillId="0" borderId="28" xfId="0" applyNumberFormat="1" applyFill="1" applyBorder="1" applyAlignment="1">
      <alignment horizontal="right" vertical="center"/>
    </xf>
    <xf numFmtId="178" fontId="0" fillId="0" borderId="42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47" xfId="0" applyNumberFormat="1" applyFill="1" applyBorder="1" applyAlignment="1">
      <alignment horizontal="right" vertical="center"/>
    </xf>
    <xf numFmtId="178" fontId="0" fillId="0" borderId="48" xfId="0" applyNumberFormat="1" applyFill="1" applyBorder="1" applyAlignment="1">
      <alignment horizontal="right" vertical="center"/>
    </xf>
    <xf numFmtId="0" fontId="0" fillId="0" borderId="49" xfId="0" applyFill="1" applyBorder="1" applyAlignment="1">
      <alignment vertical="center"/>
    </xf>
    <xf numFmtId="178" fontId="0" fillId="0" borderId="50" xfId="0" applyNumberFormat="1" applyFill="1" applyBorder="1" applyAlignment="1">
      <alignment horizontal="right" vertical="center"/>
    </xf>
    <xf numFmtId="38" fontId="0" fillId="0" borderId="39" xfId="0" applyNumberFormat="1" applyFont="1" applyFill="1" applyBorder="1" applyAlignment="1">
      <alignment horizontal="right" vertical="center"/>
    </xf>
    <xf numFmtId="178" fontId="0" fillId="0" borderId="51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179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10" xfId="48" applyFont="1" applyBorder="1" applyAlignment="1">
      <alignment horizontal="right" vertical="center"/>
    </xf>
    <xf numFmtId="189" fontId="0" fillId="0" borderId="10" xfId="48" applyNumberFormat="1" applyFont="1" applyBorder="1" applyAlignment="1">
      <alignment horizontal="right" vertical="center"/>
    </xf>
    <xf numFmtId="38" fontId="0" fillId="0" borderId="45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181" fontId="0" fillId="0" borderId="52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38" fontId="6" fillId="0" borderId="0" xfId="48" applyFont="1" applyBorder="1" applyAlignment="1">
      <alignment horizontal="center" vertical="center"/>
    </xf>
    <xf numFmtId="181" fontId="1" fillId="0" borderId="0" xfId="48" applyNumberFormat="1" applyFont="1" applyBorder="1" applyAlignment="1">
      <alignment horizontal="right" vertical="center"/>
    </xf>
    <xf numFmtId="182" fontId="1" fillId="0" borderId="0" xfId="48" applyNumberFormat="1" applyFont="1" applyBorder="1" applyAlignment="1">
      <alignment horizontal="right" vertical="center"/>
    </xf>
    <xf numFmtId="38" fontId="0" fillId="5" borderId="11" xfId="48" applyFont="1" applyFill="1" applyBorder="1" applyAlignment="1">
      <alignment horizontal="center" vertical="center"/>
    </xf>
    <xf numFmtId="38" fontId="6" fillId="0" borderId="31" xfId="48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5" borderId="53" xfId="48" applyFont="1" applyFill="1" applyBorder="1" applyAlignment="1">
      <alignment horizontal="center" vertical="center"/>
    </xf>
    <xf numFmtId="181" fontId="1" fillId="0" borderId="54" xfId="48" applyNumberFormat="1" applyFont="1" applyBorder="1" applyAlignment="1">
      <alignment horizontal="right" vertical="center"/>
    </xf>
    <xf numFmtId="38" fontId="0" fillId="5" borderId="29" xfId="48" applyFont="1" applyFill="1" applyBorder="1" applyAlignment="1">
      <alignment horizontal="center" vertical="center"/>
    </xf>
    <xf numFmtId="182" fontId="1" fillId="0" borderId="21" xfId="48" applyNumberFormat="1" applyFon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180" fontId="0" fillId="0" borderId="31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80" fontId="0" fillId="0" borderId="30" xfId="0" applyNumberFormat="1" applyFill="1" applyBorder="1" applyAlignment="1">
      <alignment horizontal="right" vertical="center"/>
    </xf>
    <xf numFmtId="181" fontId="0" fillId="0" borderId="18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right" vertical="center"/>
    </xf>
    <xf numFmtId="181" fontId="0" fillId="0" borderId="22" xfId="0" applyNumberForma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right" vertical="center"/>
    </xf>
    <xf numFmtId="181" fontId="0" fillId="0" borderId="11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/>
    </xf>
    <xf numFmtId="181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right" vertical="center"/>
    </xf>
    <xf numFmtId="181" fontId="0" fillId="0" borderId="50" xfId="0" applyNumberFormat="1" applyFill="1" applyBorder="1" applyAlignment="1">
      <alignment horizontal="right" vertical="center"/>
    </xf>
    <xf numFmtId="181" fontId="0" fillId="0" borderId="55" xfId="0" applyNumberFormat="1" applyFill="1" applyBorder="1" applyAlignment="1">
      <alignment horizontal="right" vertical="center"/>
    </xf>
    <xf numFmtId="181" fontId="0" fillId="0" borderId="56" xfId="0" applyNumberFormat="1" applyFill="1" applyBorder="1" applyAlignment="1">
      <alignment horizontal="right" vertical="center"/>
    </xf>
    <xf numFmtId="181" fontId="0" fillId="0" borderId="42" xfId="0" applyNumberFormat="1" applyFill="1" applyBorder="1" applyAlignment="1">
      <alignment horizontal="right" vertical="center"/>
    </xf>
    <xf numFmtId="181" fontId="0" fillId="0" borderId="35" xfId="48" applyNumberFormat="1" applyFont="1" applyBorder="1" applyAlignment="1">
      <alignment vertical="center"/>
    </xf>
    <xf numFmtId="181" fontId="0" fillId="0" borderId="37" xfId="0" applyNumberFormat="1" applyFill="1" applyBorder="1" applyAlignment="1">
      <alignment horizontal="right" vertical="center"/>
    </xf>
    <xf numFmtId="0" fontId="0" fillId="0" borderId="57" xfId="0" applyBorder="1" applyAlignment="1">
      <alignment vertical="center"/>
    </xf>
    <xf numFmtId="181" fontId="0" fillId="0" borderId="34" xfId="0" applyNumberFormat="1" applyFill="1" applyBorder="1" applyAlignment="1">
      <alignment horizontal="right" vertical="center"/>
    </xf>
    <xf numFmtId="181" fontId="0" fillId="0" borderId="35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right" vertical="center"/>
    </xf>
    <xf numFmtId="181" fontId="0" fillId="0" borderId="36" xfId="0" applyNumberFormat="1" applyFill="1" applyBorder="1" applyAlignment="1">
      <alignment horizontal="right" vertical="center"/>
    </xf>
    <xf numFmtId="181" fontId="0" fillId="0" borderId="52" xfId="0" applyNumberFormat="1" applyFill="1" applyBorder="1" applyAlignment="1">
      <alignment horizontal="right" vertical="center"/>
    </xf>
    <xf numFmtId="181" fontId="0" fillId="0" borderId="58" xfId="0" applyNumberFormat="1" applyFill="1" applyBorder="1" applyAlignment="1">
      <alignment horizontal="right" vertical="center"/>
    </xf>
    <xf numFmtId="178" fontId="0" fillId="0" borderId="37" xfId="0" applyNumberFormat="1" applyFill="1" applyBorder="1" applyAlignment="1">
      <alignment horizontal="right" vertical="center"/>
    </xf>
    <xf numFmtId="181" fontId="0" fillId="0" borderId="24" xfId="0" applyNumberFormat="1" applyFill="1" applyBorder="1" applyAlignment="1">
      <alignment horizontal="right" vertical="center"/>
    </xf>
    <xf numFmtId="182" fontId="1" fillId="0" borderId="37" xfId="48" applyNumberFormat="1" applyFont="1" applyBorder="1" applyAlignment="1">
      <alignment horizontal="center" vertical="center"/>
    </xf>
    <xf numFmtId="38" fontId="8" fillId="5" borderId="34" xfId="48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/>
    </xf>
    <xf numFmtId="0" fontId="6" fillId="5" borderId="60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179" fontId="0" fillId="0" borderId="22" xfId="0" applyNumberFormat="1" applyFont="1" applyFill="1" applyBorder="1" applyAlignment="1">
      <alignment horizontal="right" vertical="center"/>
    </xf>
    <xf numFmtId="179" fontId="0" fillId="0" borderId="33" xfId="0" applyNumberFormat="1" applyFont="1" applyFill="1" applyBorder="1" applyAlignment="1">
      <alignment horizontal="right" vertical="center"/>
    </xf>
    <xf numFmtId="179" fontId="0" fillId="0" borderId="22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38" fontId="0" fillId="0" borderId="55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5" borderId="62" xfId="48" applyFont="1" applyFill="1" applyBorder="1" applyAlignment="1">
      <alignment horizontal="center" vertical="center"/>
    </xf>
    <xf numFmtId="38" fontId="0" fillId="5" borderId="63" xfId="48" applyFont="1" applyFill="1" applyBorder="1" applyAlignment="1">
      <alignment horizontal="center" vertical="center"/>
    </xf>
    <xf numFmtId="38" fontId="0" fillId="5" borderId="64" xfId="48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4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  <xf numFmtId="0" fontId="4" fillId="5" borderId="66" xfId="0" applyFont="1" applyFill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181" fontId="0" fillId="0" borderId="58" xfId="0" applyNumberFormat="1" applyFont="1" applyFill="1" applyBorder="1" applyAlignment="1">
      <alignment horizontal="right" vertical="center"/>
    </xf>
    <xf numFmtId="181" fontId="0" fillId="0" borderId="13" xfId="0" applyNumberFormat="1" applyFont="1" applyFill="1" applyBorder="1" applyAlignment="1">
      <alignment horizontal="right" vertical="center"/>
    </xf>
    <xf numFmtId="0" fontId="0" fillId="0" borderId="67" xfId="0" applyBorder="1" applyAlignment="1">
      <alignment vertical="center"/>
    </xf>
    <xf numFmtId="178" fontId="0" fillId="0" borderId="11" xfId="0" applyNumberForma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50390625" style="1" bestFit="1" customWidth="1"/>
    <col min="6" max="16384" width="9.00390625" style="1" customWidth="1"/>
  </cols>
  <sheetData>
    <row r="1" spans="1:4" ht="13.5">
      <c r="A1" s="1" t="s">
        <v>176</v>
      </c>
      <c r="D1" s="1" t="s">
        <v>369</v>
      </c>
    </row>
    <row r="3" ht="14.25" thickBot="1"/>
    <row r="4" spans="1:7" ht="13.5">
      <c r="A4" s="25" t="s">
        <v>158</v>
      </c>
      <c r="C4" s="9"/>
      <c r="D4" s="82" t="s">
        <v>133</v>
      </c>
      <c r="E4" s="84" t="s">
        <v>0</v>
      </c>
      <c r="F4" s="85" t="s">
        <v>1</v>
      </c>
      <c r="G4" s="86" t="s">
        <v>134</v>
      </c>
    </row>
    <row r="5" spans="3:11" ht="13.5">
      <c r="C5" s="81" t="s">
        <v>370</v>
      </c>
      <c r="D5" s="83">
        <f>'人口・世帯数の推移'!B5</f>
        <v>24194</v>
      </c>
      <c r="E5" s="87">
        <f>'人口・世帯数の推移'!E5</f>
        <v>24425</v>
      </c>
      <c r="F5" s="4">
        <f>'人口・世帯数の推移'!G5</f>
        <v>27216</v>
      </c>
      <c r="G5" s="88">
        <f>SUM(E5:F5)</f>
        <v>51641</v>
      </c>
      <c r="H5" s="10"/>
      <c r="I5" s="10"/>
      <c r="J5" s="10"/>
      <c r="K5" s="10"/>
    </row>
    <row r="6" spans="1:7" ht="14.25" thickBot="1">
      <c r="A6" s="10"/>
      <c r="C6" s="81" t="s">
        <v>241</v>
      </c>
      <c r="D6" s="98">
        <f>'人口・世帯数の推移'!C5</f>
        <v>-18</v>
      </c>
      <c r="E6" s="97">
        <f>'人口・世帯数の推移'!F5</f>
        <v>-35</v>
      </c>
      <c r="F6" s="95">
        <f>'人口・世帯数の推移'!H5</f>
        <v>-17</v>
      </c>
      <c r="G6" s="96">
        <f>SUM(E6:F6)</f>
        <v>-52</v>
      </c>
    </row>
    <row r="7" spans="1:6" ht="14.25" thickBot="1">
      <c r="A7" s="10"/>
      <c r="B7" s="132"/>
      <c r="C7" s="133"/>
      <c r="D7" s="134"/>
      <c r="E7" s="134"/>
      <c r="F7" s="134"/>
    </row>
    <row r="8" spans="1:9" ht="13.5">
      <c r="A8" s="10" t="s">
        <v>349</v>
      </c>
      <c r="B8" s="132"/>
      <c r="C8" s="194"/>
      <c r="D8" s="196" t="s">
        <v>350</v>
      </c>
      <c r="E8" s="197"/>
      <c r="F8" s="198"/>
      <c r="G8" s="196" t="s">
        <v>351</v>
      </c>
      <c r="H8" s="197"/>
      <c r="I8" s="198"/>
    </row>
    <row r="9" spans="1:9" ht="22.5">
      <c r="A9" s="10"/>
      <c r="B9" s="132"/>
      <c r="C9" s="195"/>
      <c r="D9" s="138" t="s">
        <v>354</v>
      </c>
      <c r="E9" s="135" t="s">
        <v>355</v>
      </c>
      <c r="F9" s="175" t="s">
        <v>356</v>
      </c>
      <c r="G9" s="140" t="s">
        <v>353</v>
      </c>
      <c r="H9" s="135" t="s">
        <v>352</v>
      </c>
      <c r="I9" s="175" t="s">
        <v>357</v>
      </c>
    </row>
    <row r="10" spans="1:9" ht="13.5">
      <c r="A10" s="10"/>
      <c r="B10" s="132"/>
      <c r="C10" s="136" t="str">
        <f>C5</f>
        <v>2年12月末</v>
      </c>
      <c r="D10" s="87">
        <f>'人口・世帯数の推移'!L5</f>
        <v>32</v>
      </c>
      <c r="E10" s="137">
        <f>'人口・世帯数の推移'!N5</f>
        <v>61</v>
      </c>
      <c r="F10" s="163">
        <f>'人口・世帯数の推移'!P5</f>
        <v>-29</v>
      </c>
      <c r="G10" s="87">
        <f>'人口・世帯数の推移'!Q5</f>
        <v>106</v>
      </c>
      <c r="H10" s="4">
        <f>'人口・世帯数の推移'!S5</f>
        <v>129</v>
      </c>
      <c r="I10" s="163">
        <f>'人口・世帯数の推移'!U5</f>
        <v>-23</v>
      </c>
    </row>
    <row r="11" spans="3:9" ht="14.25" thickBot="1">
      <c r="C11" s="136" t="s">
        <v>241</v>
      </c>
      <c r="D11" s="139">
        <f>'人口・世帯数の推移'!M5</f>
        <v>5</v>
      </c>
      <c r="E11" s="95">
        <f>'人口・世帯数の推移'!O5</f>
        <v>-21</v>
      </c>
      <c r="F11" s="174" t="s">
        <v>359</v>
      </c>
      <c r="G11" s="141">
        <f>'人口・世帯数の推移'!R5</f>
        <v>9</v>
      </c>
      <c r="H11" s="95">
        <f>'人口・世帯数の推移'!T5</f>
        <v>29</v>
      </c>
      <c r="I11" s="174" t="s">
        <v>360</v>
      </c>
    </row>
    <row r="12" spans="1:2" ht="13.5">
      <c r="A12" s="25" t="s">
        <v>195</v>
      </c>
      <c r="B12" s="13"/>
    </row>
    <row r="14" spans="1:5" ht="13.5">
      <c r="A14" s="41" t="s">
        <v>136</v>
      </c>
      <c r="B14" s="41" t="s">
        <v>0</v>
      </c>
      <c r="C14" s="41" t="s">
        <v>1</v>
      </c>
      <c r="D14" s="41" t="s">
        <v>2</v>
      </c>
      <c r="E14" s="41" t="s">
        <v>138</v>
      </c>
    </row>
    <row r="15" spans="1:5" ht="13.5">
      <c r="A15" s="9" t="s">
        <v>140</v>
      </c>
      <c r="B15" s="125">
        <f>SUM(B16:B36)</f>
        <v>24425</v>
      </c>
      <c r="C15" s="125">
        <f>SUM(C16:C36)</f>
        <v>27216</v>
      </c>
      <c r="D15" s="125">
        <f>SUM(D16:D36)</f>
        <v>51641</v>
      </c>
      <c r="E15" s="126">
        <f>ROUND(D15/$D$15*100,2)</f>
        <v>100</v>
      </c>
    </row>
    <row r="16" spans="1:5" ht="13.5">
      <c r="A16" s="7" t="s">
        <v>312</v>
      </c>
      <c r="B16" s="4">
        <f>SUM('年齢各歳別人口'!B4:B8)</f>
        <v>949</v>
      </c>
      <c r="C16" s="4">
        <f>SUM('年齢各歳別人口'!C4:C8)</f>
        <v>951</v>
      </c>
      <c r="D16" s="4">
        <f>SUM(B16:C16)</f>
        <v>1900</v>
      </c>
      <c r="E16" s="38">
        <f>ROUND(D16/$D$15*100,2)</f>
        <v>3.68</v>
      </c>
    </row>
    <row r="17" spans="1:5" ht="13.5">
      <c r="A17" s="7" t="s">
        <v>313</v>
      </c>
      <c r="B17" s="4">
        <f>SUM('年齢各歳別人口'!B9:B13)</f>
        <v>1114</v>
      </c>
      <c r="C17" s="4">
        <f>SUM('年齢各歳別人口'!C9:C13)</f>
        <v>1097</v>
      </c>
      <c r="D17" s="4">
        <f aca="true" t="shared" si="0" ref="D17:D36">SUM(B17:C17)</f>
        <v>2211</v>
      </c>
      <c r="E17" s="38">
        <f aca="true" t="shared" si="1" ref="E17:E36">ROUND(D17/$D$15*100,2)</f>
        <v>4.28</v>
      </c>
    </row>
    <row r="18" spans="1:5" ht="13.5">
      <c r="A18" s="7" t="s">
        <v>314</v>
      </c>
      <c r="B18" s="4">
        <f>SUM('年齢各歳別人口'!B14:B18)</f>
        <v>1241</v>
      </c>
      <c r="C18" s="4">
        <f>SUM('年齢各歳別人口'!C14:C18)</f>
        <v>1105</v>
      </c>
      <c r="D18" s="4">
        <f t="shared" si="0"/>
        <v>2346</v>
      </c>
      <c r="E18" s="38">
        <f t="shared" si="1"/>
        <v>4.54</v>
      </c>
    </row>
    <row r="19" spans="1:5" ht="13.5">
      <c r="A19" s="7" t="s">
        <v>315</v>
      </c>
      <c r="B19" s="4">
        <f>SUM('年齢各歳別人口'!B19:B23)</f>
        <v>1173</v>
      </c>
      <c r="C19" s="4">
        <f>SUM('年齢各歳別人口'!C19:C23)</f>
        <v>1126</v>
      </c>
      <c r="D19" s="4">
        <f t="shared" si="0"/>
        <v>2299</v>
      </c>
      <c r="E19" s="38">
        <f t="shared" si="1"/>
        <v>4.45</v>
      </c>
    </row>
    <row r="20" spans="1:5" ht="13.5">
      <c r="A20" s="7" t="s">
        <v>316</v>
      </c>
      <c r="B20" s="4">
        <f>SUM('年齢各歳別人口'!B24:B28)</f>
        <v>1062</v>
      </c>
      <c r="C20" s="4">
        <f>SUM('年齢各歳別人口'!C24:C28)</f>
        <v>996</v>
      </c>
      <c r="D20" s="4">
        <f t="shared" si="0"/>
        <v>2058</v>
      </c>
      <c r="E20" s="38">
        <f t="shared" si="1"/>
        <v>3.99</v>
      </c>
    </row>
    <row r="21" spans="1:5" ht="13.5">
      <c r="A21" s="7" t="s">
        <v>317</v>
      </c>
      <c r="B21" s="4">
        <f>SUM('年齢各歳別人口'!F4:F8)</f>
        <v>925</v>
      </c>
      <c r="C21" s="4">
        <f>SUM('年齢各歳別人口'!G4:G8)</f>
        <v>911</v>
      </c>
      <c r="D21" s="4">
        <f t="shared" si="0"/>
        <v>1836</v>
      </c>
      <c r="E21" s="38">
        <f t="shared" si="1"/>
        <v>3.56</v>
      </c>
    </row>
    <row r="22" spans="1:5" ht="13.5">
      <c r="A22" s="7" t="s">
        <v>318</v>
      </c>
      <c r="B22" s="4">
        <f>SUM('年齢各歳別人口'!F9:F13)</f>
        <v>1140</v>
      </c>
      <c r="C22" s="4">
        <f>SUM('年齢各歳別人口'!G9:G13)</f>
        <v>1095</v>
      </c>
      <c r="D22" s="4">
        <f t="shared" si="0"/>
        <v>2235</v>
      </c>
      <c r="E22" s="38">
        <f t="shared" si="1"/>
        <v>4.33</v>
      </c>
    </row>
    <row r="23" spans="1:5" ht="13.5">
      <c r="A23" s="7" t="s">
        <v>319</v>
      </c>
      <c r="B23" s="4">
        <f>SUM('年齢各歳別人口'!F14:F18)</f>
        <v>1440</v>
      </c>
      <c r="C23" s="4">
        <f>SUM('年齢各歳別人口'!G14:G18)</f>
        <v>1401</v>
      </c>
      <c r="D23" s="4">
        <f t="shared" si="0"/>
        <v>2841</v>
      </c>
      <c r="E23" s="38">
        <f t="shared" si="1"/>
        <v>5.5</v>
      </c>
    </row>
    <row r="24" spans="1:5" ht="13.5">
      <c r="A24" s="7" t="s">
        <v>320</v>
      </c>
      <c r="B24" s="4">
        <f>SUM('年齢各歳別人口'!F19:F23)</f>
        <v>1711</v>
      </c>
      <c r="C24" s="4">
        <f>SUM('年齢各歳別人口'!G19:G23)</f>
        <v>1607</v>
      </c>
      <c r="D24" s="4">
        <f t="shared" si="0"/>
        <v>3318</v>
      </c>
      <c r="E24" s="38">
        <f t="shared" si="1"/>
        <v>6.43</v>
      </c>
    </row>
    <row r="25" spans="1:5" ht="13.5">
      <c r="A25" s="7" t="s">
        <v>321</v>
      </c>
      <c r="B25" s="4">
        <f>SUM('年齢各歳別人口'!F24:F28)</f>
        <v>1641</v>
      </c>
      <c r="C25" s="4">
        <f>SUM('年齢各歳別人口'!G24:G28)</f>
        <v>1653</v>
      </c>
      <c r="D25" s="4">
        <f t="shared" si="0"/>
        <v>3294</v>
      </c>
      <c r="E25" s="38">
        <f t="shared" si="1"/>
        <v>6.38</v>
      </c>
    </row>
    <row r="26" spans="1:5" ht="13.5">
      <c r="A26" s="7" t="s">
        <v>322</v>
      </c>
      <c r="B26" s="4">
        <f>SUM('年齢各歳別人口'!J4:J8)</f>
        <v>1380</v>
      </c>
      <c r="C26" s="4">
        <f>SUM('年齢各歳別人口'!K4:K8)</f>
        <v>1419</v>
      </c>
      <c r="D26" s="4">
        <f t="shared" si="0"/>
        <v>2799</v>
      </c>
      <c r="E26" s="38">
        <f t="shared" si="1"/>
        <v>5.42</v>
      </c>
    </row>
    <row r="27" spans="1:5" ht="13.5">
      <c r="A27" s="7" t="s">
        <v>323</v>
      </c>
      <c r="B27" s="4">
        <f>SUM('年齢各歳別人口'!J9:J13)</f>
        <v>1309</v>
      </c>
      <c r="C27" s="4">
        <f>SUM('年齢各歳別人口'!K9:K13)</f>
        <v>1479</v>
      </c>
      <c r="D27" s="4">
        <f t="shared" si="0"/>
        <v>2788</v>
      </c>
      <c r="E27" s="38">
        <f t="shared" si="1"/>
        <v>5.4</v>
      </c>
    </row>
    <row r="28" spans="1:5" ht="13.5">
      <c r="A28" s="7" t="s">
        <v>324</v>
      </c>
      <c r="B28" s="4">
        <f>SUM('年齢各歳別人口'!J14:J18)</f>
        <v>1571</v>
      </c>
      <c r="C28" s="4">
        <f>SUM('年齢各歳別人口'!K14:K18)</f>
        <v>1779</v>
      </c>
      <c r="D28" s="4">
        <f t="shared" si="0"/>
        <v>3350</v>
      </c>
      <c r="E28" s="38">
        <f t="shared" si="1"/>
        <v>6.49</v>
      </c>
    </row>
    <row r="29" spans="1:5" ht="13.5">
      <c r="A29" s="7" t="s">
        <v>325</v>
      </c>
      <c r="B29" s="4">
        <f>SUM('年齢各歳別人口'!J19:J23)</f>
        <v>2086</v>
      </c>
      <c r="C29" s="4">
        <f>SUM('年齢各歳別人口'!K19:K23)</f>
        <v>2299</v>
      </c>
      <c r="D29" s="4">
        <f t="shared" si="0"/>
        <v>4385</v>
      </c>
      <c r="E29" s="38">
        <f t="shared" si="1"/>
        <v>8.49</v>
      </c>
    </row>
    <row r="30" spans="1:5" ht="13.5">
      <c r="A30" s="7" t="s">
        <v>326</v>
      </c>
      <c r="B30" s="4">
        <f>SUM('年齢各歳別人口'!J24:J28)</f>
        <v>2275</v>
      </c>
      <c r="C30" s="4">
        <f>SUM('年齢各歳別人口'!K24:K28)</f>
        <v>2496</v>
      </c>
      <c r="D30" s="4">
        <f t="shared" si="0"/>
        <v>4771</v>
      </c>
      <c r="E30" s="38">
        <f t="shared" si="1"/>
        <v>9.24</v>
      </c>
    </row>
    <row r="31" spans="1:5" ht="13.5">
      <c r="A31" s="7" t="s">
        <v>327</v>
      </c>
      <c r="B31" s="4">
        <f>SUM('年齢各歳別人口'!N4:N8)</f>
        <v>1341</v>
      </c>
      <c r="C31" s="4">
        <f>SUM('年齢各歳別人口'!O4:O8)</f>
        <v>1731</v>
      </c>
      <c r="D31" s="4">
        <f t="shared" si="0"/>
        <v>3072</v>
      </c>
      <c r="E31" s="38">
        <f t="shared" si="1"/>
        <v>5.95</v>
      </c>
    </row>
    <row r="32" spans="1:5" ht="13.5">
      <c r="A32" s="7" t="s">
        <v>328</v>
      </c>
      <c r="B32" s="4">
        <f>SUM('年齢各歳別人口'!N9:N13)</f>
        <v>1099</v>
      </c>
      <c r="C32" s="4">
        <f>SUM('年齢各歳別人口'!O9:O13)</f>
        <v>1640</v>
      </c>
      <c r="D32" s="4">
        <f t="shared" si="0"/>
        <v>2739</v>
      </c>
      <c r="E32" s="38">
        <f t="shared" si="1"/>
        <v>5.3</v>
      </c>
    </row>
    <row r="33" spans="1:5" ht="13.5">
      <c r="A33" s="7" t="s">
        <v>329</v>
      </c>
      <c r="B33" s="4">
        <f>SUM('年齢各歳別人口'!N14:N18)</f>
        <v>643</v>
      </c>
      <c r="C33" s="4">
        <f>SUM('年齢各歳別人口'!O14:O18)</f>
        <v>1265</v>
      </c>
      <c r="D33" s="4">
        <f t="shared" si="0"/>
        <v>1908</v>
      </c>
      <c r="E33" s="38">
        <f t="shared" si="1"/>
        <v>3.69</v>
      </c>
    </row>
    <row r="34" spans="1:5" ht="13.5">
      <c r="A34" s="7" t="s">
        <v>330</v>
      </c>
      <c r="B34" s="4">
        <f>SUM('年齢各歳別人口'!N19:N23)</f>
        <v>248</v>
      </c>
      <c r="C34" s="4">
        <f>SUM('年齢各歳別人口'!O19:O23)</f>
        <v>785</v>
      </c>
      <c r="D34" s="4">
        <f t="shared" si="0"/>
        <v>1033</v>
      </c>
      <c r="E34" s="38">
        <f t="shared" si="1"/>
        <v>2</v>
      </c>
    </row>
    <row r="35" spans="1:5" ht="13.5">
      <c r="A35" s="7" t="s">
        <v>331</v>
      </c>
      <c r="B35" s="4">
        <f>SUM('年齢各歳別人口'!N24:N28)</f>
        <v>73</v>
      </c>
      <c r="C35" s="4">
        <f>SUM('年齢各歳別人口'!O24:O28)</f>
        <v>312</v>
      </c>
      <c r="D35" s="4">
        <f t="shared" si="0"/>
        <v>385</v>
      </c>
      <c r="E35" s="38">
        <f t="shared" si="1"/>
        <v>0.75</v>
      </c>
    </row>
    <row r="36" spans="1:5" ht="13.5">
      <c r="A36" s="7" t="s">
        <v>332</v>
      </c>
      <c r="B36" s="4">
        <f>SUM('年齢各歳別人口'!R4:R24)</f>
        <v>4</v>
      </c>
      <c r="C36" s="4">
        <f>SUM('年齢各歳別人口'!S4:S24)</f>
        <v>69</v>
      </c>
      <c r="D36" s="4">
        <f t="shared" si="0"/>
        <v>73</v>
      </c>
      <c r="E36" s="38">
        <f t="shared" si="1"/>
        <v>0.14</v>
      </c>
    </row>
    <row r="38" spans="1:5" ht="13.5">
      <c r="A38" s="42" t="s">
        <v>135</v>
      </c>
      <c r="B38" s="42" t="s">
        <v>4</v>
      </c>
      <c r="C38" s="42" t="s">
        <v>5</v>
      </c>
      <c r="D38" s="42" t="s">
        <v>191</v>
      </c>
      <c r="E38" s="42" t="s">
        <v>137</v>
      </c>
    </row>
    <row r="39" spans="1:5" ht="13.5">
      <c r="A39" s="8" t="s">
        <v>139</v>
      </c>
      <c r="B39" s="4">
        <f>SUM(B40:B42)</f>
        <v>24425</v>
      </c>
      <c r="C39" s="4">
        <f>SUM(C40:C42)</f>
        <v>27216</v>
      </c>
      <c r="D39" s="4">
        <f>SUM(D40:D42)</f>
        <v>51641</v>
      </c>
      <c r="E39" s="39">
        <f>ROUND(D39/$D$39*100,2)</f>
        <v>100</v>
      </c>
    </row>
    <row r="40" spans="1:6" ht="13.5">
      <c r="A40" s="24" t="s">
        <v>192</v>
      </c>
      <c r="B40" s="93">
        <f>SUM('年齢各歳別人口'!B4:B18)</f>
        <v>3304</v>
      </c>
      <c r="C40" s="93">
        <f>SUM('年齢各歳別人口'!C4:C18)</f>
        <v>3153</v>
      </c>
      <c r="D40" s="93">
        <f>SUM(B40:C40)</f>
        <v>6457</v>
      </c>
      <c r="E40" s="39">
        <f>ROUND(D40/$D$39*100,2)</f>
        <v>12.5</v>
      </c>
      <c r="F40" s="23"/>
    </row>
    <row r="41" spans="1:6" ht="13.5" customHeight="1">
      <c r="A41" s="24" t="s">
        <v>193</v>
      </c>
      <c r="B41" s="93">
        <f>SUM('年齢各歳別人口'!B19:B28,'年齢各歳別人口'!F4:F28,'年齢各歳別人口'!J4:J18)</f>
        <v>13352</v>
      </c>
      <c r="C41" s="93">
        <f>SUM('年齢各歳別人口'!C19:C28,'年齢各歳別人口'!G4:G28,'年齢各歳別人口'!K4:K18)</f>
        <v>13466</v>
      </c>
      <c r="D41" s="93">
        <f>SUM(B41:C41)</f>
        <v>26818</v>
      </c>
      <c r="E41" s="39">
        <f>ROUND(D41/$D$39*100,2)</f>
        <v>51.93</v>
      </c>
      <c r="F41" s="23"/>
    </row>
    <row r="42" spans="1:6" ht="13.5">
      <c r="A42" s="24" t="s">
        <v>194</v>
      </c>
      <c r="B42" s="93">
        <f>SUM('年齢各歳別人口'!J19:J28,'年齢各歳別人口'!N4:N28,'年齢各歳別人口'!R4:R24)</f>
        <v>7769</v>
      </c>
      <c r="C42" s="93">
        <f>SUM('年齢各歳別人口'!K19:K28,'年齢各歳別人口'!O4:O28,'年齢各歳別人口'!S4:S24)</f>
        <v>10597</v>
      </c>
      <c r="D42" s="93">
        <f>SUM(B42:C42)</f>
        <v>18366</v>
      </c>
      <c r="E42" s="39">
        <f>ROUND(D42/$D$39*100,2)</f>
        <v>35.56</v>
      </c>
      <c r="F42" s="23"/>
    </row>
    <row r="43" spans="1:5" ht="13.5">
      <c r="A43" s="2"/>
      <c r="B43" s="2"/>
      <c r="C43" s="2"/>
      <c r="D43" s="2"/>
      <c r="E43" s="2"/>
    </row>
    <row r="44" spans="1:6" ht="13.5">
      <c r="A44" s="112" t="s">
        <v>157</v>
      </c>
      <c r="B44" s="2"/>
      <c r="C44" s="2"/>
      <c r="D44" s="2"/>
      <c r="E44" s="2"/>
      <c r="F44" s="1" t="s">
        <v>161</v>
      </c>
    </row>
    <row r="46" spans="1:5" ht="13.5">
      <c r="A46" s="42" t="s">
        <v>160</v>
      </c>
      <c r="B46" s="42" t="s">
        <v>3</v>
      </c>
      <c r="C46" s="42" t="s">
        <v>4</v>
      </c>
      <c r="D46" s="42" t="s">
        <v>5</v>
      </c>
      <c r="E46" s="42" t="s">
        <v>6</v>
      </c>
    </row>
    <row r="47" spans="1:6" ht="13.5">
      <c r="A47" s="7" t="s">
        <v>145</v>
      </c>
      <c r="B47" s="99">
        <f>'行政区別人口'!C27</f>
        <v>3615</v>
      </c>
      <c r="C47" s="99">
        <f>'行政区別人口'!D27</f>
        <v>3719</v>
      </c>
      <c r="D47" s="99">
        <f>'行政区別人口'!E27</f>
        <v>4121</v>
      </c>
      <c r="E47" s="99">
        <f>'行政区別人口'!F27</f>
        <v>7840</v>
      </c>
      <c r="F47" s="1" t="s">
        <v>162</v>
      </c>
    </row>
    <row r="48" spans="1:6" ht="13.5">
      <c r="A48" s="7" t="s">
        <v>146</v>
      </c>
      <c r="B48" s="99">
        <f>'行政区別人口'!C48</f>
        <v>3131</v>
      </c>
      <c r="C48" s="99">
        <f>'行政区別人口'!D48</f>
        <v>2984</v>
      </c>
      <c r="D48" s="99">
        <f>'行政区別人口'!E48</f>
        <v>3240</v>
      </c>
      <c r="E48" s="99">
        <f>'行政区別人口'!F48</f>
        <v>6224</v>
      </c>
      <c r="F48" s="1" t="s">
        <v>163</v>
      </c>
    </row>
    <row r="49" spans="1:6" ht="13.5">
      <c r="A49" s="7" t="s">
        <v>147</v>
      </c>
      <c r="B49" s="99">
        <f>'行政区別人口'!C58</f>
        <v>1199</v>
      </c>
      <c r="C49" s="99">
        <f>'行政区別人口'!D58</f>
        <v>1172</v>
      </c>
      <c r="D49" s="99">
        <f>'行政区別人口'!E58</f>
        <v>1250</v>
      </c>
      <c r="E49" s="99">
        <f>'行政区別人口'!F58</f>
        <v>2422</v>
      </c>
      <c r="F49" s="1" t="s">
        <v>164</v>
      </c>
    </row>
    <row r="50" spans="1:6" ht="13.5">
      <c r="A50" s="7" t="s">
        <v>148</v>
      </c>
      <c r="B50" s="100">
        <f>'行政区別人口'!C71</f>
        <v>772</v>
      </c>
      <c r="C50" s="100">
        <f>'行政区別人口'!D71</f>
        <v>738</v>
      </c>
      <c r="D50" s="100">
        <f>'行政区別人口'!E71</f>
        <v>806</v>
      </c>
      <c r="E50" s="100">
        <f>'行政区別人口'!F71</f>
        <v>1544</v>
      </c>
      <c r="F50" s="1" t="s">
        <v>165</v>
      </c>
    </row>
    <row r="51" spans="1:6" ht="13.5">
      <c r="A51" s="7" t="s">
        <v>149</v>
      </c>
      <c r="B51" s="99">
        <f>'行政区別人口'!C88</f>
        <v>4231</v>
      </c>
      <c r="C51" s="99">
        <f>'行政区別人口'!D88</f>
        <v>4356</v>
      </c>
      <c r="D51" s="99">
        <f>'行政区別人口'!E88</f>
        <v>4945</v>
      </c>
      <c r="E51" s="99">
        <f>'行政区別人口'!F88</f>
        <v>9301</v>
      </c>
      <c r="F51" s="1" t="s">
        <v>166</v>
      </c>
    </row>
    <row r="52" spans="1:6" ht="13.5">
      <c r="A52" s="7" t="s">
        <v>150</v>
      </c>
      <c r="B52" s="99">
        <f>'行政区別人口'!C102</f>
        <v>2121</v>
      </c>
      <c r="C52" s="99">
        <f>'行政区別人口'!D102</f>
        <v>2358</v>
      </c>
      <c r="D52" s="99">
        <f>'行政区別人口'!E102</f>
        <v>2582</v>
      </c>
      <c r="E52" s="99">
        <f>'行政区別人口'!F102</f>
        <v>4940</v>
      </c>
      <c r="F52" s="1" t="s">
        <v>190</v>
      </c>
    </row>
    <row r="53" spans="1:6" ht="13.5">
      <c r="A53" s="7" t="s">
        <v>151</v>
      </c>
      <c r="B53" s="99">
        <f>'行政区別人口'!J23</f>
        <v>1507</v>
      </c>
      <c r="C53" s="99">
        <f>'行政区別人口'!K23</f>
        <v>1497</v>
      </c>
      <c r="D53" s="99">
        <f>'行政区別人口'!L23</f>
        <v>1696</v>
      </c>
      <c r="E53" s="99">
        <f>'行政区別人口'!M23</f>
        <v>3193</v>
      </c>
      <c r="F53" s="1" t="s">
        <v>167</v>
      </c>
    </row>
    <row r="54" spans="1:6" ht="13.5">
      <c r="A54" s="7" t="s">
        <v>152</v>
      </c>
      <c r="B54" s="99">
        <f>'行政区別人口'!J33</f>
        <v>931</v>
      </c>
      <c r="C54" s="99">
        <f>'行政区別人口'!K33</f>
        <v>981</v>
      </c>
      <c r="D54" s="99">
        <f>'行政区別人口'!L33</f>
        <v>1043</v>
      </c>
      <c r="E54" s="99">
        <f>'行政区別人口'!M33</f>
        <v>2024</v>
      </c>
      <c r="F54" s="1" t="s">
        <v>168</v>
      </c>
    </row>
    <row r="55" spans="1:6" ht="13.5">
      <c r="A55" s="7" t="s">
        <v>153</v>
      </c>
      <c r="B55" s="99">
        <f>'行政区別人口'!J50</f>
        <v>2382</v>
      </c>
      <c r="C55" s="99">
        <f>'行政区別人口'!K50</f>
        <v>2440</v>
      </c>
      <c r="D55" s="99">
        <f>'行政区別人口'!L50</f>
        <v>2759</v>
      </c>
      <c r="E55" s="99">
        <f>'行政区別人口'!M50</f>
        <v>5199</v>
      </c>
      <c r="F55" s="1" t="s">
        <v>169</v>
      </c>
    </row>
    <row r="56" spans="1:6" ht="13.5">
      <c r="A56" s="7" t="s">
        <v>154</v>
      </c>
      <c r="B56" s="99">
        <f>'行政区別人口'!J63</f>
        <v>1546</v>
      </c>
      <c r="C56" s="99">
        <f>'行政区別人口'!K63</f>
        <v>1608</v>
      </c>
      <c r="D56" s="99">
        <f>'行政区別人口'!L63</f>
        <v>1777</v>
      </c>
      <c r="E56" s="99">
        <f>'行政区別人口'!M63</f>
        <v>3385</v>
      </c>
      <c r="F56" s="1" t="s">
        <v>170</v>
      </c>
    </row>
    <row r="57" spans="1:6" ht="13.5">
      <c r="A57" s="7" t="s">
        <v>155</v>
      </c>
      <c r="B57" s="99">
        <f>'行政区別人口'!J72</f>
        <v>1189</v>
      </c>
      <c r="C57" s="99">
        <f>'行政区別人口'!K72</f>
        <v>1177</v>
      </c>
      <c r="D57" s="99">
        <f>'行政区別人口'!L72</f>
        <v>1340</v>
      </c>
      <c r="E57" s="99">
        <f>'行政区別人口'!M72</f>
        <v>2517</v>
      </c>
      <c r="F57" s="1" t="s">
        <v>171</v>
      </c>
    </row>
    <row r="58" spans="1:6" ht="13.5">
      <c r="A58" s="7" t="s">
        <v>156</v>
      </c>
      <c r="B58" s="99">
        <f>'行政区別人口'!J81</f>
        <v>1570</v>
      </c>
      <c r="C58" s="99">
        <f>'行政区別人口'!K81</f>
        <v>1395</v>
      </c>
      <c r="D58" s="99">
        <f>'行政区別人口'!L81</f>
        <v>1657</v>
      </c>
      <c r="E58" s="99">
        <f>'行政区別人口'!M81</f>
        <v>3052</v>
      </c>
      <c r="F58" s="1" t="s">
        <v>172</v>
      </c>
    </row>
    <row r="59" spans="1:5" ht="13.5">
      <c r="A59" s="7" t="s">
        <v>139</v>
      </c>
      <c r="B59" s="99">
        <f>SUM(B47:B58)</f>
        <v>24194</v>
      </c>
      <c r="C59" s="5">
        <f>SUM(C47:C58)</f>
        <v>24425</v>
      </c>
      <c r="D59" s="5">
        <f>SUM(D47:D58)</f>
        <v>27216</v>
      </c>
      <c r="E59" s="5">
        <f>SUM(E47:E58)</f>
        <v>51641</v>
      </c>
    </row>
  </sheetData>
  <sheetProtection/>
  <mergeCells count="3">
    <mergeCell ref="C8:C9"/>
    <mergeCell ref="D8:F8"/>
    <mergeCell ref="G8:I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5" r:id="rId1"/>
  <ignoredErrors>
    <ignoredError sqref="B16:C16 B17:B22 C17:C35 B34:B35 B23:B32 B33 B40:B42 C40:C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188</v>
      </c>
      <c r="E1" s="1" t="str">
        <f>'総人口・年齢階層別人口・地区別人口'!D1</f>
        <v>令和2年12月31日現在</v>
      </c>
      <c r="I1" s="6"/>
      <c r="J1" s="30"/>
      <c r="K1" s="30"/>
      <c r="L1" s="30"/>
      <c r="M1" s="30"/>
    </row>
    <row r="2" spans="9:13" ht="13.5">
      <c r="I2" s="6"/>
      <c r="J2" s="30"/>
      <c r="K2" s="30"/>
      <c r="L2" s="30"/>
      <c r="M2" s="30"/>
    </row>
    <row r="3" spans="1:13" ht="13.5">
      <c r="A3" t="s">
        <v>240</v>
      </c>
      <c r="I3" s="6"/>
      <c r="J3" s="30"/>
      <c r="K3" s="30"/>
      <c r="L3" s="30"/>
      <c r="M3" s="30"/>
    </row>
    <row r="4" spans="1:13" ht="13.5">
      <c r="A4" t="s">
        <v>254</v>
      </c>
      <c r="I4" s="6"/>
      <c r="J4" s="30"/>
      <c r="K4" s="30"/>
      <c r="L4" s="30"/>
      <c r="M4" s="30"/>
    </row>
    <row r="5" spans="1:13" ht="13.5">
      <c r="A5" t="s">
        <v>255</v>
      </c>
      <c r="I5" s="6"/>
      <c r="J5" s="30"/>
      <c r="K5" s="30"/>
      <c r="L5" s="30"/>
      <c r="M5" s="30"/>
    </row>
    <row r="6" spans="1:13" ht="13.5">
      <c r="A6" t="s">
        <v>347</v>
      </c>
      <c r="I6" s="6"/>
      <c r="J6" s="30"/>
      <c r="K6" s="30"/>
      <c r="L6" s="30"/>
      <c r="M6" s="30"/>
    </row>
    <row r="7" spans="9:13" ht="13.5">
      <c r="I7" s="26"/>
      <c r="J7" s="28"/>
      <c r="K7" s="28"/>
      <c r="L7" s="28"/>
      <c r="M7" s="28"/>
    </row>
    <row r="8" spans="1:13" ht="13.5" customHeight="1">
      <c r="A8" s="20" t="s">
        <v>174</v>
      </c>
      <c r="B8" s="43" t="s">
        <v>141</v>
      </c>
      <c r="C8" s="43" t="s">
        <v>3</v>
      </c>
      <c r="D8" s="43" t="s">
        <v>4</v>
      </c>
      <c r="E8" s="43" t="s">
        <v>5</v>
      </c>
      <c r="F8" s="43" t="s">
        <v>6</v>
      </c>
      <c r="H8" s="20" t="s">
        <v>174</v>
      </c>
      <c r="I8" s="43" t="s">
        <v>141</v>
      </c>
      <c r="J8" s="43" t="s">
        <v>3</v>
      </c>
      <c r="K8" s="43" t="s">
        <v>4</v>
      </c>
      <c r="L8" s="43" t="s">
        <v>5</v>
      </c>
      <c r="M8" s="43" t="s">
        <v>6</v>
      </c>
    </row>
    <row r="9" spans="1:13" ht="13.5">
      <c r="A9" s="208" t="s">
        <v>173</v>
      </c>
      <c r="B9" s="3" t="s">
        <v>7</v>
      </c>
      <c r="C9" s="18">
        <v>157</v>
      </c>
      <c r="D9" s="18">
        <v>165</v>
      </c>
      <c r="E9" s="18">
        <v>182</v>
      </c>
      <c r="F9" s="18">
        <v>347</v>
      </c>
      <c r="H9" s="205" t="s">
        <v>182</v>
      </c>
      <c r="I9" s="17" t="s">
        <v>71</v>
      </c>
      <c r="J9" s="18">
        <v>42</v>
      </c>
      <c r="K9" s="18">
        <v>31</v>
      </c>
      <c r="L9" s="18">
        <v>50</v>
      </c>
      <c r="M9" s="18">
        <v>81</v>
      </c>
    </row>
    <row r="10" spans="1:13" ht="13.5">
      <c r="A10" s="208"/>
      <c r="B10" s="3" t="s">
        <v>10</v>
      </c>
      <c r="C10" s="18">
        <v>153</v>
      </c>
      <c r="D10" s="18">
        <v>150</v>
      </c>
      <c r="E10" s="18">
        <v>157</v>
      </c>
      <c r="F10" s="18">
        <v>307</v>
      </c>
      <c r="H10" s="205"/>
      <c r="I10" s="17" t="s">
        <v>74</v>
      </c>
      <c r="J10" s="18">
        <v>39</v>
      </c>
      <c r="K10" s="18">
        <v>38</v>
      </c>
      <c r="L10" s="18">
        <v>46</v>
      </c>
      <c r="M10" s="18">
        <v>84</v>
      </c>
    </row>
    <row r="11" spans="1:16" ht="13.5">
      <c r="A11" s="208"/>
      <c r="B11" s="3" t="s">
        <v>13</v>
      </c>
      <c r="C11" s="18">
        <v>362</v>
      </c>
      <c r="D11" s="18">
        <v>338</v>
      </c>
      <c r="E11" s="18">
        <v>389</v>
      </c>
      <c r="F11" s="18">
        <v>727</v>
      </c>
      <c r="H11" s="205"/>
      <c r="I11" s="17" t="s">
        <v>76</v>
      </c>
      <c r="J11" s="18">
        <v>29</v>
      </c>
      <c r="K11" s="18">
        <v>29</v>
      </c>
      <c r="L11" s="18">
        <v>28</v>
      </c>
      <c r="M11" s="18">
        <v>57</v>
      </c>
      <c r="P11" s="124"/>
    </row>
    <row r="12" spans="1:13" ht="13.5">
      <c r="A12" s="208"/>
      <c r="B12" s="3" t="s">
        <v>16</v>
      </c>
      <c r="C12" s="18">
        <v>189</v>
      </c>
      <c r="D12" s="18">
        <v>180</v>
      </c>
      <c r="E12" s="18">
        <v>212</v>
      </c>
      <c r="F12" s="18">
        <v>392</v>
      </c>
      <c r="H12" s="205"/>
      <c r="I12" s="17" t="s">
        <v>79</v>
      </c>
      <c r="J12" s="18">
        <v>40</v>
      </c>
      <c r="K12" s="18">
        <v>43</v>
      </c>
      <c r="L12" s="18">
        <v>39</v>
      </c>
      <c r="M12" s="18">
        <v>82</v>
      </c>
    </row>
    <row r="13" spans="1:13" ht="13.5">
      <c r="A13" s="208"/>
      <c r="B13" s="3" t="s">
        <v>19</v>
      </c>
      <c r="C13" s="18">
        <v>100</v>
      </c>
      <c r="D13" s="18">
        <v>103</v>
      </c>
      <c r="E13" s="18">
        <v>129</v>
      </c>
      <c r="F13" s="18">
        <v>232</v>
      </c>
      <c r="H13" s="205"/>
      <c r="I13" s="17" t="s">
        <v>82</v>
      </c>
      <c r="J13" s="18">
        <v>47</v>
      </c>
      <c r="K13" s="18">
        <v>31</v>
      </c>
      <c r="L13" s="18">
        <v>52</v>
      </c>
      <c r="M13" s="18">
        <v>83</v>
      </c>
    </row>
    <row r="14" spans="1:13" ht="13.5">
      <c r="A14" s="208"/>
      <c r="B14" s="3" t="s">
        <v>22</v>
      </c>
      <c r="C14" s="18">
        <v>218</v>
      </c>
      <c r="D14" s="18">
        <v>233</v>
      </c>
      <c r="E14" s="18">
        <v>262</v>
      </c>
      <c r="F14" s="18">
        <v>495</v>
      </c>
      <c r="H14" s="205"/>
      <c r="I14" s="17" t="s">
        <v>85</v>
      </c>
      <c r="J14" s="18">
        <v>49</v>
      </c>
      <c r="K14" s="18">
        <v>51</v>
      </c>
      <c r="L14" s="18">
        <v>53</v>
      </c>
      <c r="M14" s="18">
        <v>104</v>
      </c>
    </row>
    <row r="15" spans="1:13" ht="13.5">
      <c r="A15" s="208"/>
      <c r="B15" s="3" t="s">
        <v>25</v>
      </c>
      <c r="C15" s="18">
        <v>322</v>
      </c>
      <c r="D15" s="18">
        <v>294</v>
      </c>
      <c r="E15" s="18">
        <v>333</v>
      </c>
      <c r="F15" s="18">
        <v>627</v>
      </c>
      <c r="H15" s="205"/>
      <c r="I15" s="17" t="s">
        <v>88</v>
      </c>
      <c r="J15" s="18">
        <v>92</v>
      </c>
      <c r="K15" s="18">
        <v>98</v>
      </c>
      <c r="L15" s="18">
        <v>116</v>
      </c>
      <c r="M15" s="18">
        <v>214</v>
      </c>
    </row>
    <row r="16" spans="1:13" ht="13.5">
      <c r="A16" s="208"/>
      <c r="B16" s="3" t="s">
        <v>28</v>
      </c>
      <c r="C16" s="18">
        <v>194</v>
      </c>
      <c r="D16" s="18">
        <v>184</v>
      </c>
      <c r="E16" s="18">
        <v>181</v>
      </c>
      <c r="F16" s="18">
        <v>365</v>
      </c>
      <c r="H16" s="205"/>
      <c r="I16" s="17" t="s">
        <v>90</v>
      </c>
      <c r="J16" s="18">
        <v>249</v>
      </c>
      <c r="K16" s="18">
        <v>262</v>
      </c>
      <c r="L16" s="18">
        <v>276</v>
      </c>
      <c r="M16" s="18">
        <v>538</v>
      </c>
    </row>
    <row r="17" spans="1:13" ht="13.5">
      <c r="A17" s="208"/>
      <c r="B17" s="3" t="s">
        <v>31</v>
      </c>
      <c r="C17" s="18">
        <v>342</v>
      </c>
      <c r="D17" s="18">
        <v>391</v>
      </c>
      <c r="E17" s="18">
        <v>422</v>
      </c>
      <c r="F17" s="18">
        <v>813</v>
      </c>
      <c r="H17" s="205"/>
      <c r="I17" s="17" t="s">
        <v>92</v>
      </c>
      <c r="J17" s="18">
        <v>99</v>
      </c>
      <c r="K17" s="18">
        <v>93</v>
      </c>
      <c r="L17" s="18">
        <v>93</v>
      </c>
      <c r="M17" s="18">
        <v>186</v>
      </c>
    </row>
    <row r="18" spans="1:13" ht="13.5">
      <c r="A18" s="208"/>
      <c r="B18" s="3" t="s">
        <v>34</v>
      </c>
      <c r="C18" s="18">
        <v>260</v>
      </c>
      <c r="D18" s="18">
        <v>248</v>
      </c>
      <c r="E18" s="18">
        <v>293</v>
      </c>
      <c r="F18" s="18">
        <v>541</v>
      </c>
      <c r="H18" s="205"/>
      <c r="I18" s="17" t="s">
        <v>94</v>
      </c>
      <c r="J18" s="18">
        <v>173</v>
      </c>
      <c r="K18" s="18">
        <v>173</v>
      </c>
      <c r="L18" s="18">
        <v>230</v>
      </c>
      <c r="M18" s="18">
        <v>403</v>
      </c>
    </row>
    <row r="19" spans="1:13" ht="13.5">
      <c r="A19" s="208"/>
      <c r="B19" s="3" t="s">
        <v>37</v>
      </c>
      <c r="C19" s="18">
        <v>284</v>
      </c>
      <c r="D19" s="18">
        <v>253</v>
      </c>
      <c r="E19" s="18">
        <v>272</v>
      </c>
      <c r="F19" s="18">
        <v>525</v>
      </c>
      <c r="H19" s="205"/>
      <c r="I19" s="17" t="s">
        <v>97</v>
      </c>
      <c r="J19" s="18">
        <v>271</v>
      </c>
      <c r="K19" s="18">
        <v>268</v>
      </c>
      <c r="L19" s="18">
        <v>306</v>
      </c>
      <c r="M19" s="18">
        <v>574</v>
      </c>
    </row>
    <row r="20" spans="1:13" ht="13.5">
      <c r="A20" s="208"/>
      <c r="B20" s="3" t="s">
        <v>40</v>
      </c>
      <c r="C20" s="18">
        <v>149</v>
      </c>
      <c r="D20" s="18">
        <v>170</v>
      </c>
      <c r="E20" s="18">
        <v>180</v>
      </c>
      <c r="F20" s="18">
        <v>350</v>
      </c>
      <c r="H20" s="205"/>
      <c r="I20" s="17" t="s">
        <v>100</v>
      </c>
      <c r="J20" s="18">
        <v>134</v>
      </c>
      <c r="K20" s="18">
        <v>151</v>
      </c>
      <c r="L20" s="18">
        <v>159</v>
      </c>
      <c r="M20" s="18">
        <v>310</v>
      </c>
    </row>
    <row r="21" spans="1:13" ht="13.5">
      <c r="A21" s="208"/>
      <c r="B21" s="3" t="s">
        <v>81</v>
      </c>
      <c r="C21" s="18">
        <v>205</v>
      </c>
      <c r="D21" s="18">
        <v>236</v>
      </c>
      <c r="E21" s="18">
        <v>236</v>
      </c>
      <c r="F21" s="18">
        <v>472</v>
      </c>
      <c r="H21" s="205"/>
      <c r="I21" s="17" t="s">
        <v>103</v>
      </c>
      <c r="J21" s="18">
        <v>62</v>
      </c>
      <c r="K21" s="18">
        <v>58</v>
      </c>
      <c r="L21" s="18">
        <v>69</v>
      </c>
      <c r="M21" s="18">
        <v>127</v>
      </c>
    </row>
    <row r="22" spans="1:13" ht="13.5">
      <c r="A22" s="208"/>
      <c r="B22" s="3" t="s">
        <v>42</v>
      </c>
      <c r="C22" s="18">
        <v>270</v>
      </c>
      <c r="D22" s="18">
        <v>295</v>
      </c>
      <c r="E22" s="18">
        <v>337</v>
      </c>
      <c r="F22" s="18">
        <v>632</v>
      </c>
      <c r="H22" s="205"/>
      <c r="I22" s="17" t="s">
        <v>106</v>
      </c>
      <c r="J22" s="18">
        <v>181</v>
      </c>
      <c r="K22" s="18">
        <v>171</v>
      </c>
      <c r="L22" s="18">
        <v>179</v>
      </c>
      <c r="M22" s="18">
        <v>350</v>
      </c>
    </row>
    <row r="23" spans="1:13" ht="13.5">
      <c r="A23" s="208"/>
      <c r="B23" s="3" t="s">
        <v>44</v>
      </c>
      <c r="C23" s="18">
        <v>199</v>
      </c>
      <c r="D23" s="18">
        <v>270</v>
      </c>
      <c r="E23" s="18">
        <v>305</v>
      </c>
      <c r="F23" s="18">
        <v>575</v>
      </c>
      <c r="H23" s="205"/>
      <c r="I23" s="16" t="s">
        <v>189</v>
      </c>
      <c r="J23" s="18">
        <f>SUM(J9:J22)</f>
        <v>1507</v>
      </c>
      <c r="K23" s="18">
        <f>SUM(K9:K22)</f>
        <v>1497</v>
      </c>
      <c r="L23" s="18">
        <f>SUM(L9:L22)</f>
        <v>1696</v>
      </c>
      <c r="M23" s="18">
        <f>SUM(M9:M22)</f>
        <v>3193</v>
      </c>
    </row>
    <row r="24" spans="1:6" ht="13.5">
      <c r="A24" s="208"/>
      <c r="B24" s="3" t="s">
        <v>47</v>
      </c>
      <c r="C24" s="18">
        <v>86</v>
      </c>
      <c r="D24" s="18">
        <v>80</v>
      </c>
      <c r="E24" s="18">
        <v>93</v>
      </c>
      <c r="F24" s="18">
        <v>173</v>
      </c>
    </row>
    <row r="25" spans="1:13" ht="13.5" customHeight="1">
      <c r="A25" s="208"/>
      <c r="B25" s="3" t="s">
        <v>49</v>
      </c>
      <c r="C25" s="18">
        <v>78</v>
      </c>
      <c r="D25" s="18">
        <v>71</v>
      </c>
      <c r="E25" s="18">
        <v>79</v>
      </c>
      <c r="F25" s="18">
        <v>150</v>
      </c>
      <c r="H25" s="20" t="s">
        <v>174</v>
      </c>
      <c r="I25" s="43" t="s">
        <v>141</v>
      </c>
      <c r="J25" s="43" t="s">
        <v>3</v>
      </c>
      <c r="K25" s="43" t="s">
        <v>4</v>
      </c>
      <c r="L25" s="43" t="s">
        <v>5</v>
      </c>
      <c r="M25" s="43" t="s">
        <v>6</v>
      </c>
    </row>
    <row r="26" spans="1:13" ht="13.5">
      <c r="A26" s="208"/>
      <c r="B26" s="3" t="s">
        <v>51</v>
      </c>
      <c r="C26" s="18">
        <v>47</v>
      </c>
      <c r="D26" s="18">
        <v>58</v>
      </c>
      <c r="E26" s="18">
        <v>59</v>
      </c>
      <c r="F26" s="18">
        <v>117</v>
      </c>
      <c r="H26" s="208" t="s">
        <v>183</v>
      </c>
      <c r="I26" s="3" t="s">
        <v>108</v>
      </c>
      <c r="J26" s="18">
        <v>120</v>
      </c>
      <c r="K26" s="18">
        <v>120</v>
      </c>
      <c r="L26" s="18">
        <v>136</v>
      </c>
      <c r="M26" s="18">
        <v>256</v>
      </c>
    </row>
    <row r="27" spans="1:13" ht="13.5" customHeight="1">
      <c r="A27" s="208"/>
      <c r="B27" s="16" t="s">
        <v>189</v>
      </c>
      <c r="C27" s="19">
        <f>SUM(C9:C26)</f>
        <v>3615</v>
      </c>
      <c r="D27" s="19">
        <f>SUM(D9:D26)</f>
        <v>3719</v>
      </c>
      <c r="E27" s="19">
        <f>SUM(E9:E26)</f>
        <v>4121</v>
      </c>
      <c r="F27" s="19">
        <f>SUM(F9:F26)</f>
        <v>7840</v>
      </c>
      <c r="H27" s="208"/>
      <c r="I27" s="3" t="s">
        <v>60</v>
      </c>
      <c r="J27" s="18">
        <v>147</v>
      </c>
      <c r="K27" s="18">
        <v>163</v>
      </c>
      <c r="L27" s="18">
        <v>159</v>
      </c>
      <c r="M27" s="18">
        <v>322</v>
      </c>
    </row>
    <row r="28" spans="8:13" ht="13.5" customHeight="1">
      <c r="H28" s="208"/>
      <c r="I28" s="3" t="s">
        <v>63</v>
      </c>
      <c r="J28" s="18">
        <v>107</v>
      </c>
      <c r="K28" s="18">
        <v>110</v>
      </c>
      <c r="L28" s="18">
        <v>127</v>
      </c>
      <c r="M28" s="18">
        <v>237</v>
      </c>
    </row>
    <row r="29" spans="1:13" ht="13.5">
      <c r="A29" s="20" t="s">
        <v>174</v>
      </c>
      <c r="B29" s="43" t="s">
        <v>141</v>
      </c>
      <c r="C29" s="43" t="s">
        <v>3</v>
      </c>
      <c r="D29" s="43" t="s">
        <v>4</v>
      </c>
      <c r="E29" s="43" t="s">
        <v>5</v>
      </c>
      <c r="F29" s="43" t="s">
        <v>6</v>
      </c>
      <c r="H29" s="208"/>
      <c r="I29" s="3" t="s">
        <v>66</v>
      </c>
      <c r="J29" s="18">
        <v>121</v>
      </c>
      <c r="K29" s="18">
        <v>137</v>
      </c>
      <c r="L29" s="18">
        <v>143</v>
      </c>
      <c r="M29" s="18">
        <v>280</v>
      </c>
    </row>
    <row r="30" spans="1:13" ht="13.5">
      <c r="A30" s="199" t="s">
        <v>175</v>
      </c>
      <c r="B30" s="120" t="s">
        <v>8</v>
      </c>
      <c r="C30" s="123">
        <v>239</v>
      </c>
      <c r="D30" s="123">
        <v>210</v>
      </c>
      <c r="E30" s="123">
        <v>245</v>
      </c>
      <c r="F30" s="123">
        <v>455</v>
      </c>
      <c r="H30" s="208"/>
      <c r="I30" s="3" t="s">
        <v>69</v>
      </c>
      <c r="J30" s="18">
        <v>303</v>
      </c>
      <c r="K30" s="18">
        <v>330</v>
      </c>
      <c r="L30" s="18">
        <v>338</v>
      </c>
      <c r="M30" s="18">
        <v>668</v>
      </c>
    </row>
    <row r="31" spans="1:13" ht="13.5">
      <c r="A31" s="200"/>
      <c r="B31" s="122" t="s">
        <v>11</v>
      </c>
      <c r="C31" s="36">
        <v>244</v>
      </c>
      <c r="D31" s="36">
        <v>240</v>
      </c>
      <c r="E31" s="36">
        <v>274</v>
      </c>
      <c r="F31" s="36">
        <v>514</v>
      </c>
      <c r="H31" s="208"/>
      <c r="I31" s="3" t="s">
        <v>72</v>
      </c>
      <c r="J31" s="18">
        <v>113</v>
      </c>
      <c r="K31" s="18">
        <v>119</v>
      </c>
      <c r="L31" s="18">
        <v>122</v>
      </c>
      <c r="M31" s="18">
        <v>241</v>
      </c>
    </row>
    <row r="32" spans="1:13" ht="13.5">
      <c r="A32" s="200"/>
      <c r="B32" s="3" t="s">
        <v>14</v>
      </c>
      <c r="C32" s="36">
        <v>141</v>
      </c>
      <c r="D32" s="36">
        <v>130</v>
      </c>
      <c r="E32" s="36">
        <v>155</v>
      </c>
      <c r="F32" s="36">
        <v>285</v>
      </c>
      <c r="H32" s="208"/>
      <c r="I32" s="3" t="s">
        <v>311</v>
      </c>
      <c r="J32" s="18">
        <v>20</v>
      </c>
      <c r="K32" s="18">
        <v>2</v>
      </c>
      <c r="L32" s="18">
        <v>18</v>
      </c>
      <c r="M32" s="18">
        <v>20</v>
      </c>
    </row>
    <row r="33" spans="1:13" ht="13.5">
      <c r="A33" s="200"/>
      <c r="B33" s="3" t="s">
        <v>17</v>
      </c>
      <c r="C33" s="36">
        <v>122</v>
      </c>
      <c r="D33" s="36">
        <v>119</v>
      </c>
      <c r="E33" s="36">
        <v>142</v>
      </c>
      <c r="F33" s="36">
        <v>261</v>
      </c>
      <c r="H33" s="208"/>
      <c r="I33" s="16" t="s">
        <v>189</v>
      </c>
      <c r="J33" s="18">
        <f>SUM(J26:J32)</f>
        <v>931</v>
      </c>
      <c r="K33" s="18">
        <f>SUM(K26:K32)</f>
        <v>981</v>
      </c>
      <c r="L33" s="18">
        <f>SUM(L26:L32)</f>
        <v>1043</v>
      </c>
      <c r="M33" s="18">
        <f>SUM(M26:M32)</f>
        <v>2024</v>
      </c>
    </row>
    <row r="34" spans="1:13" ht="13.5" customHeight="1">
      <c r="A34" s="200"/>
      <c r="B34" s="3" t="s">
        <v>20</v>
      </c>
      <c r="C34" s="36">
        <v>231</v>
      </c>
      <c r="D34" s="36">
        <v>226</v>
      </c>
      <c r="E34" s="36">
        <v>249</v>
      </c>
      <c r="F34" s="36">
        <v>475</v>
      </c>
      <c r="H34" s="30"/>
      <c r="I34" s="27"/>
      <c r="J34" s="33"/>
      <c r="K34" s="33"/>
      <c r="L34" s="33"/>
      <c r="M34" s="33"/>
    </row>
    <row r="35" spans="1:13" ht="13.5">
      <c r="A35" s="200"/>
      <c r="B35" s="3" t="s">
        <v>23</v>
      </c>
      <c r="C35" s="36">
        <v>85</v>
      </c>
      <c r="D35" s="36">
        <v>80</v>
      </c>
      <c r="E35" s="36">
        <v>96</v>
      </c>
      <c r="F35" s="36">
        <v>176</v>
      </c>
      <c r="H35" s="20" t="s">
        <v>174</v>
      </c>
      <c r="I35" s="43" t="s">
        <v>141</v>
      </c>
      <c r="J35" s="43" t="s">
        <v>3</v>
      </c>
      <c r="K35" s="43" t="s">
        <v>4</v>
      </c>
      <c r="L35" s="43" t="s">
        <v>5</v>
      </c>
      <c r="M35" s="43" t="s">
        <v>6</v>
      </c>
    </row>
    <row r="36" spans="1:13" ht="13.5">
      <c r="A36" s="200"/>
      <c r="B36" s="3" t="s">
        <v>26</v>
      </c>
      <c r="C36" s="36">
        <v>208</v>
      </c>
      <c r="D36" s="36">
        <v>220</v>
      </c>
      <c r="E36" s="36">
        <v>234</v>
      </c>
      <c r="F36" s="36">
        <v>454</v>
      </c>
      <c r="H36" s="199" t="s">
        <v>184</v>
      </c>
      <c r="I36" s="14" t="s">
        <v>77</v>
      </c>
      <c r="J36" s="22">
        <v>246</v>
      </c>
      <c r="K36" s="22">
        <v>243</v>
      </c>
      <c r="L36" s="22">
        <v>268</v>
      </c>
      <c r="M36" s="22">
        <v>511</v>
      </c>
    </row>
    <row r="37" spans="1:13" ht="13.5">
      <c r="A37" s="200"/>
      <c r="B37" s="3" t="s">
        <v>29</v>
      </c>
      <c r="C37" s="36">
        <v>114</v>
      </c>
      <c r="D37" s="36">
        <v>116</v>
      </c>
      <c r="E37" s="36">
        <v>108</v>
      </c>
      <c r="F37" s="36">
        <v>224</v>
      </c>
      <c r="H37" s="200"/>
      <c r="I37" s="3" t="s">
        <v>80</v>
      </c>
      <c r="J37" s="18">
        <v>234</v>
      </c>
      <c r="K37" s="18">
        <v>238</v>
      </c>
      <c r="L37" s="18">
        <v>251</v>
      </c>
      <c r="M37" s="18">
        <v>489</v>
      </c>
    </row>
    <row r="38" spans="1:13" ht="13.5">
      <c r="A38" s="200"/>
      <c r="B38" s="3" t="s">
        <v>32</v>
      </c>
      <c r="C38" s="36">
        <v>184</v>
      </c>
      <c r="D38" s="36">
        <v>174</v>
      </c>
      <c r="E38" s="36">
        <v>174</v>
      </c>
      <c r="F38" s="36">
        <v>348</v>
      </c>
      <c r="H38" s="200"/>
      <c r="I38" s="3" t="s">
        <v>83</v>
      </c>
      <c r="J38" s="18">
        <v>94</v>
      </c>
      <c r="K38" s="18">
        <v>97</v>
      </c>
      <c r="L38" s="18">
        <v>116</v>
      </c>
      <c r="M38" s="18">
        <v>213</v>
      </c>
    </row>
    <row r="39" spans="1:13" ht="13.5">
      <c r="A39" s="200"/>
      <c r="B39" s="3" t="s">
        <v>35</v>
      </c>
      <c r="C39" s="36">
        <v>170</v>
      </c>
      <c r="D39" s="36">
        <v>143</v>
      </c>
      <c r="E39" s="36">
        <v>163</v>
      </c>
      <c r="F39" s="36">
        <v>306</v>
      </c>
      <c r="H39" s="200"/>
      <c r="I39" s="3" t="s">
        <v>86</v>
      </c>
      <c r="J39" s="18">
        <v>144</v>
      </c>
      <c r="K39" s="18">
        <v>159</v>
      </c>
      <c r="L39" s="18">
        <v>167</v>
      </c>
      <c r="M39" s="18">
        <v>326</v>
      </c>
    </row>
    <row r="40" spans="1:13" ht="13.5">
      <c r="A40" s="200"/>
      <c r="B40" s="3" t="s">
        <v>38</v>
      </c>
      <c r="C40" s="36">
        <v>161</v>
      </c>
      <c r="D40" s="36">
        <v>156</v>
      </c>
      <c r="E40" s="36">
        <v>161</v>
      </c>
      <c r="F40" s="36">
        <v>317</v>
      </c>
      <c r="H40" s="200"/>
      <c r="I40" s="3" t="s">
        <v>89</v>
      </c>
      <c r="J40" s="18">
        <v>82</v>
      </c>
      <c r="K40" s="18">
        <v>89</v>
      </c>
      <c r="L40" s="18">
        <v>96</v>
      </c>
      <c r="M40" s="18">
        <v>185</v>
      </c>
    </row>
    <row r="41" spans="1:13" ht="13.5">
      <c r="A41" s="200"/>
      <c r="B41" s="3" t="s">
        <v>41</v>
      </c>
      <c r="C41" s="36">
        <v>316</v>
      </c>
      <c r="D41" s="36">
        <v>305</v>
      </c>
      <c r="E41" s="36">
        <v>314</v>
      </c>
      <c r="F41" s="36">
        <v>619</v>
      </c>
      <c r="H41" s="200"/>
      <c r="I41" s="3" t="s">
        <v>91</v>
      </c>
      <c r="J41" s="18">
        <v>133</v>
      </c>
      <c r="K41" s="18">
        <v>160</v>
      </c>
      <c r="L41" s="18">
        <v>144</v>
      </c>
      <c r="M41" s="18">
        <v>304</v>
      </c>
    </row>
    <row r="42" spans="1:13" ht="13.5">
      <c r="A42" s="200"/>
      <c r="B42" s="3" t="s">
        <v>43</v>
      </c>
      <c r="C42" s="36">
        <v>227</v>
      </c>
      <c r="D42" s="36">
        <v>218</v>
      </c>
      <c r="E42" s="36">
        <v>223</v>
      </c>
      <c r="F42" s="36">
        <v>441</v>
      </c>
      <c r="H42" s="200"/>
      <c r="I42" s="3" t="s">
        <v>93</v>
      </c>
      <c r="J42" s="18">
        <v>131</v>
      </c>
      <c r="K42" s="18">
        <v>121</v>
      </c>
      <c r="L42" s="18">
        <v>154</v>
      </c>
      <c r="M42" s="18">
        <v>275</v>
      </c>
    </row>
    <row r="43" spans="1:13" ht="13.5">
      <c r="A43" s="200"/>
      <c r="B43" s="3" t="s">
        <v>45</v>
      </c>
      <c r="C43" s="36">
        <v>164</v>
      </c>
      <c r="D43" s="36">
        <v>150</v>
      </c>
      <c r="E43" s="36">
        <v>180</v>
      </c>
      <c r="F43" s="36">
        <v>330</v>
      </c>
      <c r="H43" s="200"/>
      <c r="I43" s="3" t="s">
        <v>95</v>
      </c>
      <c r="J43" s="18">
        <v>85</v>
      </c>
      <c r="K43" s="18">
        <v>87</v>
      </c>
      <c r="L43" s="18">
        <v>112</v>
      </c>
      <c r="M43" s="18">
        <v>199</v>
      </c>
    </row>
    <row r="44" spans="1:13" ht="13.5">
      <c r="A44" s="200"/>
      <c r="B44" s="3" t="s">
        <v>48</v>
      </c>
      <c r="C44" s="36">
        <v>164</v>
      </c>
      <c r="D44" s="36">
        <v>157</v>
      </c>
      <c r="E44" s="36">
        <v>174</v>
      </c>
      <c r="F44" s="36">
        <v>331</v>
      </c>
      <c r="H44" s="200"/>
      <c r="I44" s="3" t="s">
        <v>98</v>
      </c>
      <c r="J44" s="18">
        <v>152</v>
      </c>
      <c r="K44" s="18">
        <v>169</v>
      </c>
      <c r="L44" s="18">
        <v>182</v>
      </c>
      <c r="M44" s="18">
        <v>351</v>
      </c>
    </row>
    <row r="45" spans="1:13" ht="13.5">
      <c r="A45" s="200"/>
      <c r="B45" s="3" t="s">
        <v>50</v>
      </c>
      <c r="C45" s="36">
        <v>106</v>
      </c>
      <c r="D45" s="36">
        <v>98</v>
      </c>
      <c r="E45" s="36">
        <v>74</v>
      </c>
      <c r="F45" s="36">
        <v>172</v>
      </c>
      <c r="H45" s="200"/>
      <c r="I45" s="3" t="s">
        <v>101</v>
      </c>
      <c r="J45" s="18">
        <v>85</v>
      </c>
      <c r="K45" s="18">
        <v>108</v>
      </c>
      <c r="L45" s="18">
        <v>110</v>
      </c>
      <c r="M45" s="18">
        <v>218</v>
      </c>
    </row>
    <row r="46" spans="1:13" ht="13.5">
      <c r="A46" s="200"/>
      <c r="B46" s="3" t="s">
        <v>52</v>
      </c>
      <c r="C46" s="36">
        <v>130</v>
      </c>
      <c r="D46" s="36">
        <v>126</v>
      </c>
      <c r="E46" s="36">
        <v>154</v>
      </c>
      <c r="F46" s="36">
        <v>280</v>
      </c>
      <c r="H46" s="200"/>
      <c r="I46" s="3" t="s">
        <v>104</v>
      </c>
      <c r="J46" s="18">
        <v>284</v>
      </c>
      <c r="K46" s="18">
        <v>295</v>
      </c>
      <c r="L46" s="18">
        <v>319</v>
      </c>
      <c r="M46" s="18">
        <v>614</v>
      </c>
    </row>
    <row r="47" spans="1:13" ht="13.5">
      <c r="A47" s="200"/>
      <c r="B47" s="3" t="s">
        <v>54</v>
      </c>
      <c r="C47" s="36">
        <v>125</v>
      </c>
      <c r="D47" s="36">
        <v>116</v>
      </c>
      <c r="E47" s="36">
        <v>120</v>
      </c>
      <c r="F47" s="36">
        <v>236</v>
      </c>
      <c r="H47" s="200"/>
      <c r="I47" s="3" t="s">
        <v>107</v>
      </c>
      <c r="J47" s="18">
        <v>178</v>
      </c>
      <c r="K47" s="18">
        <v>161</v>
      </c>
      <c r="L47" s="18">
        <v>202</v>
      </c>
      <c r="M47" s="18">
        <v>363</v>
      </c>
    </row>
    <row r="48" spans="1:13" ht="13.5" customHeight="1">
      <c r="A48" s="201"/>
      <c r="B48" s="16" t="s">
        <v>189</v>
      </c>
      <c r="C48" s="36">
        <f>SUM(C30:C47)</f>
        <v>3131</v>
      </c>
      <c r="D48" s="36">
        <f>SUM(D30:D47)</f>
        <v>2984</v>
      </c>
      <c r="E48" s="36">
        <f>SUM(E30:E47)</f>
        <v>3240</v>
      </c>
      <c r="F48" s="36">
        <f>SUM(F30:F47)</f>
        <v>6224</v>
      </c>
      <c r="H48" s="200"/>
      <c r="I48" s="3" t="s">
        <v>109</v>
      </c>
      <c r="J48" s="18">
        <v>160</v>
      </c>
      <c r="K48" s="18">
        <v>158</v>
      </c>
      <c r="L48" s="18">
        <v>198</v>
      </c>
      <c r="M48" s="18">
        <v>356</v>
      </c>
    </row>
    <row r="49" spans="8:13" ht="13.5">
      <c r="H49" s="200"/>
      <c r="I49" s="3" t="s">
        <v>110</v>
      </c>
      <c r="J49" s="18">
        <v>374</v>
      </c>
      <c r="K49" s="18">
        <v>355</v>
      </c>
      <c r="L49" s="18">
        <v>440</v>
      </c>
      <c r="M49" s="18">
        <v>795</v>
      </c>
    </row>
    <row r="50" spans="1:13" ht="13.5">
      <c r="A50" s="20" t="s">
        <v>174</v>
      </c>
      <c r="B50" s="43" t="s">
        <v>141</v>
      </c>
      <c r="C50" s="43" t="s">
        <v>3</v>
      </c>
      <c r="D50" s="43" t="s">
        <v>4</v>
      </c>
      <c r="E50" s="43" t="s">
        <v>5</v>
      </c>
      <c r="F50" s="43" t="s">
        <v>6</v>
      </c>
      <c r="H50" s="201"/>
      <c r="I50" s="16" t="s">
        <v>189</v>
      </c>
      <c r="J50" s="18">
        <f>SUM(J36:J49)</f>
        <v>2382</v>
      </c>
      <c r="K50" s="18">
        <f>SUM(K36:K49)</f>
        <v>2440</v>
      </c>
      <c r="L50" s="18">
        <f>SUM(L36:L49)</f>
        <v>2759</v>
      </c>
      <c r="M50" s="18">
        <f>SUM(M36:M49)</f>
        <v>5199</v>
      </c>
    </row>
    <row r="51" spans="1:6" ht="13.5">
      <c r="A51" s="202" t="s">
        <v>178</v>
      </c>
      <c r="B51" s="3" t="s">
        <v>56</v>
      </c>
      <c r="C51" s="18">
        <v>47</v>
      </c>
      <c r="D51" s="18">
        <v>46</v>
      </c>
      <c r="E51" s="18">
        <v>50</v>
      </c>
      <c r="F51" s="18">
        <v>96</v>
      </c>
    </row>
    <row r="52" spans="1:13" ht="13.5">
      <c r="A52" s="203"/>
      <c r="B52" s="3" t="s">
        <v>9</v>
      </c>
      <c r="C52" s="18">
        <v>62</v>
      </c>
      <c r="D52" s="18">
        <v>47</v>
      </c>
      <c r="E52" s="18">
        <v>60</v>
      </c>
      <c r="F52" s="18">
        <v>107</v>
      </c>
      <c r="H52" s="20" t="s">
        <v>174</v>
      </c>
      <c r="I52" s="43" t="s">
        <v>141</v>
      </c>
      <c r="J52" s="43" t="s">
        <v>3</v>
      </c>
      <c r="K52" s="43" t="s">
        <v>4</v>
      </c>
      <c r="L52" s="43" t="s">
        <v>5</v>
      </c>
      <c r="M52" s="43" t="s">
        <v>6</v>
      </c>
    </row>
    <row r="53" spans="1:13" ht="13.5">
      <c r="A53" s="203"/>
      <c r="B53" s="3" t="s">
        <v>12</v>
      </c>
      <c r="C53" s="18">
        <v>123</v>
      </c>
      <c r="D53" s="18">
        <v>115</v>
      </c>
      <c r="E53" s="18">
        <v>130</v>
      </c>
      <c r="F53" s="18">
        <v>245</v>
      </c>
      <c r="H53" s="202" t="s">
        <v>185</v>
      </c>
      <c r="I53" s="3" t="s">
        <v>113</v>
      </c>
      <c r="J53" s="18">
        <v>339</v>
      </c>
      <c r="K53" s="18">
        <v>364</v>
      </c>
      <c r="L53" s="18">
        <v>398</v>
      </c>
      <c r="M53" s="18">
        <v>762</v>
      </c>
    </row>
    <row r="54" spans="1:13" ht="13.5">
      <c r="A54" s="203"/>
      <c r="B54" s="3" t="s">
        <v>15</v>
      </c>
      <c r="C54" s="18">
        <v>305</v>
      </c>
      <c r="D54" s="18">
        <v>317</v>
      </c>
      <c r="E54" s="18">
        <v>309</v>
      </c>
      <c r="F54" s="18">
        <v>626</v>
      </c>
      <c r="H54" s="203"/>
      <c r="I54" s="3" t="s">
        <v>114</v>
      </c>
      <c r="J54" s="18">
        <v>64</v>
      </c>
      <c r="K54" s="18">
        <v>67</v>
      </c>
      <c r="L54" s="18">
        <v>71</v>
      </c>
      <c r="M54" s="18">
        <v>138</v>
      </c>
    </row>
    <row r="55" spans="1:13" ht="13.5">
      <c r="A55" s="203"/>
      <c r="B55" s="3" t="s">
        <v>18</v>
      </c>
      <c r="C55" s="18">
        <v>192</v>
      </c>
      <c r="D55" s="18">
        <v>183</v>
      </c>
      <c r="E55" s="18">
        <v>207</v>
      </c>
      <c r="F55" s="18">
        <v>390</v>
      </c>
      <c r="H55" s="203"/>
      <c r="I55" s="3" t="s">
        <v>116</v>
      </c>
      <c r="J55" s="18">
        <v>96</v>
      </c>
      <c r="K55" s="18">
        <v>106</v>
      </c>
      <c r="L55" s="18">
        <v>102</v>
      </c>
      <c r="M55" s="18">
        <v>208</v>
      </c>
    </row>
    <row r="56" spans="1:13" ht="13.5">
      <c r="A56" s="203"/>
      <c r="B56" s="3" t="s">
        <v>21</v>
      </c>
      <c r="C56" s="18">
        <v>456</v>
      </c>
      <c r="D56" s="18">
        <v>448</v>
      </c>
      <c r="E56" s="18">
        <v>476</v>
      </c>
      <c r="F56" s="18">
        <v>924</v>
      </c>
      <c r="H56" s="203"/>
      <c r="I56" s="3" t="s">
        <v>118</v>
      </c>
      <c r="J56" s="18">
        <v>175</v>
      </c>
      <c r="K56" s="18">
        <v>171</v>
      </c>
      <c r="L56" s="18">
        <v>199</v>
      </c>
      <c r="M56" s="18">
        <v>370</v>
      </c>
    </row>
    <row r="57" spans="1:13" ht="13.5" customHeight="1">
      <c r="A57" s="203"/>
      <c r="B57" s="3" t="s">
        <v>24</v>
      </c>
      <c r="C57" s="18">
        <v>14</v>
      </c>
      <c r="D57" s="18">
        <v>16</v>
      </c>
      <c r="E57" s="18">
        <v>18</v>
      </c>
      <c r="F57" s="18">
        <v>34</v>
      </c>
      <c r="H57" s="203"/>
      <c r="I57" s="3" t="s">
        <v>120</v>
      </c>
      <c r="J57" s="18">
        <v>60</v>
      </c>
      <c r="K57" s="18">
        <v>55</v>
      </c>
      <c r="L57" s="18">
        <v>66</v>
      </c>
      <c r="M57" s="18">
        <v>121</v>
      </c>
    </row>
    <row r="58" spans="1:13" ht="13.5">
      <c r="A58" s="204"/>
      <c r="B58" s="16" t="s">
        <v>189</v>
      </c>
      <c r="C58" s="18">
        <f>SUM(C51:C57)</f>
        <v>1199</v>
      </c>
      <c r="D58" s="18">
        <f>SUM(D51:D57)</f>
        <v>1172</v>
      </c>
      <c r="E58" s="18">
        <f>SUM(E51:E57)</f>
        <v>1250</v>
      </c>
      <c r="F58" s="18">
        <f>SUM(F51:F57)</f>
        <v>2422</v>
      </c>
      <c r="H58" s="203"/>
      <c r="I58" s="3" t="s">
        <v>121</v>
      </c>
      <c r="J58" s="18">
        <v>115</v>
      </c>
      <c r="K58" s="18">
        <v>95</v>
      </c>
      <c r="L58" s="18">
        <v>118</v>
      </c>
      <c r="M58" s="18">
        <v>213</v>
      </c>
    </row>
    <row r="59" spans="1:13" ht="13.5" customHeight="1">
      <c r="A59" s="15"/>
      <c r="B59" s="6"/>
      <c r="C59" s="6"/>
      <c r="D59" s="6"/>
      <c r="E59" s="6"/>
      <c r="F59" s="6"/>
      <c r="H59" s="203"/>
      <c r="I59" s="3" t="s">
        <v>122</v>
      </c>
      <c r="J59" s="18">
        <v>348</v>
      </c>
      <c r="K59" s="18">
        <v>373</v>
      </c>
      <c r="L59" s="18">
        <v>428</v>
      </c>
      <c r="M59" s="18">
        <v>801</v>
      </c>
    </row>
    <row r="60" spans="1:13" ht="13.5" customHeight="1">
      <c r="A60" s="20" t="s">
        <v>174</v>
      </c>
      <c r="B60" s="43" t="s">
        <v>141</v>
      </c>
      <c r="C60" s="43" t="s">
        <v>3</v>
      </c>
      <c r="D60" s="43" t="s">
        <v>4</v>
      </c>
      <c r="E60" s="43" t="s">
        <v>5</v>
      </c>
      <c r="F60" s="43" t="s">
        <v>6</v>
      </c>
      <c r="H60" s="203"/>
      <c r="I60" s="3" t="s">
        <v>123</v>
      </c>
      <c r="J60" s="18">
        <v>205</v>
      </c>
      <c r="K60" s="18">
        <v>220</v>
      </c>
      <c r="L60" s="18">
        <v>226</v>
      </c>
      <c r="M60" s="18">
        <v>446</v>
      </c>
    </row>
    <row r="61" spans="1:13" ht="13.5">
      <c r="A61" s="199" t="s">
        <v>179</v>
      </c>
      <c r="B61" s="3" t="s">
        <v>27</v>
      </c>
      <c r="C61" s="34">
        <v>81</v>
      </c>
      <c r="D61" s="18">
        <v>70</v>
      </c>
      <c r="E61" s="18">
        <v>77</v>
      </c>
      <c r="F61" s="18">
        <v>147</v>
      </c>
      <c r="H61" s="203"/>
      <c r="I61" s="3" t="s">
        <v>124</v>
      </c>
      <c r="J61" s="18">
        <v>73</v>
      </c>
      <c r="K61" s="18">
        <v>72</v>
      </c>
      <c r="L61" s="18">
        <v>81</v>
      </c>
      <c r="M61" s="18">
        <v>153</v>
      </c>
    </row>
    <row r="62" spans="1:13" ht="13.5">
      <c r="A62" s="200"/>
      <c r="B62" s="3" t="s">
        <v>30</v>
      </c>
      <c r="C62" s="34">
        <v>52</v>
      </c>
      <c r="D62" s="18">
        <v>52</v>
      </c>
      <c r="E62" s="18">
        <v>52</v>
      </c>
      <c r="F62" s="18">
        <v>104</v>
      </c>
      <c r="H62" s="203"/>
      <c r="I62" s="3" t="s">
        <v>125</v>
      </c>
      <c r="J62" s="18">
        <v>71</v>
      </c>
      <c r="K62" s="18">
        <v>85</v>
      </c>
      <c r="L62" s="18">
        <v>88</v>
      </c>
      <c r="M62" s="18">
        <v>173</v>
      </c>
    </row>
    <row r="63" spans="1:13" ht="13.5">
      <c r="A63" s="200"/>
      <c r="B63" s="3" t="s">
        <v>33</v>
      </c>
      <c r="C63" s="34">
        <v>41</v>
      </c>
      <c r="D63" s="18">
        <v>38</v>
      </c>
      <c r="E63" s="18">
        <v>41</v>
      </c>
      <c r="F63" s="18">
        <v>79</v>
      </c>
      <c r="H63" s="204"/>
      <c r="I63" s="16" t="s">
        <v>189</v>
      </c>
      <c r="J63" s="18">
        <f>SUM(J53:J62)</f>
        <v>1546</v>
      </c>
      <c r="K63" s="18">
        <f>SUM(K53:K62)</f>
        <v>1608</v>
      </c>
      <c r="L63" s="18">
        <f>SUM(L53:L62)</f>
        <v>1777</v>
      </c>
      <c r="M63" s="18">
        <f>SUM(M53:M62)</f>
        <v>3385</v>
      </c>
    </row>
    <row r="64" spans="1:14" ht="13.5">
      <c r="A64" s="200"/>
      <c r="B64" s="3" t="s">
        <v>36</v>
      </c>
      <c r="C64" s="34">
        <v>20</v>
      </c>
      <c r="D64" s="18">
        <v>15</v>
      </c>
      <c r="E64" s="18">
        <v>19</v>
      </c>
      <c r="F64" s="18">
        <v>34</v>
      </c>
      <c r="N64" s="6"/>
    </row>
    <row r="65" spans="1:13" ht="13.5">
      <c r="A65" s="200"/>
      <c r="B65" s="3" t="s">
        <v>39</v>
      </c>
      <c r="C65" s="34">
        <v>24</v>
      </c>
      <c r="D65" s="18">
        <v>21</v>
      </c>
      <c r="E65" s="18">
        <v>18</v>
      </c>
      <c r="F65" s="18">
        <v>39</v>
      </c>
      <c r="H65" s="20" t="s">
        <v>174</v>
      </c>
      <c r="I65" s="43" t="s">
        <v>141</v>
      </c>
      <c r="J65" s="43" t="s">
        <v>3</v>
      </c>
      <c r="K65" s="43" t="s">
        <v>4</v>
      </c>
      <c r="L65" s="43" t="s">
        <v>5</v>
      </c>
      <c r="M65" s="43" t="s">
        <v>6</v>
      </c>
    </row>
    <row r="66" spans="1:13" ht="13.5">
      <c r="A66" s="200"/>
      <c r="B66" s="3" t="s">
        <v>159</v>
      </c>
      <c r="C66" s="34">
        <v>130</v>
      </c>
      <c r="D66" s="18">
        <v>124</v>
      </c>
      <c r="E66" s="18">
        <v>123</v>
      </c>
      <c r="F66" s="18">
        <v>247</v>
      </c>
      <c r="H66" s="202" t="s">
        <v>186</v>
      </c>
      <c r="I66" s="14" t="s">
        <v>126</v>
      </c>
      <c r="J66" s="22">
        <v>375</v>
      </c>
      <c r="K66" s="22">
        <v>397</v>
      </c>
      <c r="L66" s="22">
        <v>435</v>
      </c>
      <c r="M66" s="22">
        <v>832</v>
      </c>
    </row>
    <row r="67" spans="1:13" ht="13.5">
      <c r="A67" s="200"/>
      <c r="B67" s="3" t="s">
        <v>46</v>
      </c>
      <c r="C67" s="34">
        <v>251</v>
      </c>
      <c r="D67" s="18">
        <v>269</v>
      </c>
      <c r="E67" s="18">
        <v>294</v>
      </c>
      <c r="F67" s="18">
        <v>563</v>
      </c>
      <c r="H67" s="203"/>
      <c r="I67" s="3" t="s">
        <v>127</v>
      </c>
      <c r="J67" s="18">
        <v>135</v>
      </c>
      <c r="K67" s="18">
        <v>122</v>
      </c>
      <c r="L67" s="18">
        <v>131</v>
      </c>
      <c r="M67" s="18">
        <v>253</v>
      </c>
    </row>
    <row r="68" spans="1:13" ht="13.5">
      <c r="A68" s="200"/>
      <c r="B68" s="3" t="s">
        <v>308</v>
      </c>
      <c r="C68" s="34">
        <v>113</v>
      </c>
      <c r="D68" s="18">
        <v>95</v>
      </c>
      <c r="E68" s="18">
        <v>124</v>
      </c>
      <c r="F68" s="18">
        <v>219</v>
      </c>
      <c r="H68" s="203"/>
      <c r="I68" s="3" t="s">
        <v>128</v>
      </c>
      <c r="J68" s="18">
        <v>162</v>
      </c>
      <c r="K68" s="18">
        <v>148</v>
      </c>
      <c r="L68" s="18">
        <v>195</v>
      </c>
      <c r="M68" s="18">
        <v>343</v>
      </c>
    </row>
    <row r="69" spans="1:13" ht="13.5">
      <c r="A69" s="200"/>
      <c r="B69" s="3" t="s">
        <v>309</v>
      </c>
      <c r="C69" s="35">
        <v>35</v>
      </c>
      <c r="D69" s="36">
        <v>44</v>
      </c>
      <c r="E69" s="36">
        <v>42</v>
      </c>
      <c r="F69" s="36">
        <v>86</v>
      </c>
      <c r="H69" s="203"/>
      <c r="I69" s="3" t="s">
        <v>129</v>
      </c>
      <c r="J69" s="18">
        <v>154</v>
      </c>
      <c r="K69" s="18">
        <v>144</v>
      </c>
      <c r="L69" s="18">
        <v>165</v>
      </c>
      <c r="M69" s="18">
        <v>309</v>
      </c>
    </row>
    <row r="70" spans="1:13" ht="13.5">
      <c r="A70" s="200"/>
      <c r="B70" s="3" t="s">
        <v>310</v>
      </c>
      <c r="C70" s="35">
        <v>25</v>
      </c>
      <c r="D70" s="36">
        <v>10</v>
      </c>
      <c r="E70" s="36">
        <v>16</v>
      </c>
      <c r="F70" s="36">
        <v>26</v>
      </c>
      <c r="H70" s="203"/>
      <c r="I70" s="3" t="s">
        <v>130</v>
      </c>
      <c r="J70" s="18">
        <v>153</v>
      </c>
      <c r="K70" s="18">
        <v>161</v>
      </c>
      <c r="L70" s="18">
        <v>182</v>
      </c>
      <c r="M70" s="18">
        <v>343</v>
      </c>
    </row>
    <row r="71" spans="1:13" ht="13.5">
      <c r="A71" s="201"/>
      <c r="B71" s="16" t="s">
        <v>189</v>
      </c>
      <c r="C71" s="18">
        <f>SUM(C61:C70)</f>
        <v>772</v>
      </c>
      <c r="D71" s="18">
        <f>SUM(D61:D70)</f>
        <v>738</v>
      </c>
      <c r="E71" s="18">
        <f>SUM(E61:E70)</f>
        <v>806</v>
      </c>
      <c r="F71" s="18">
        <f>SUM(F61:F70)</f>
        <v>1544</v>
      </c>
      <c r="H71" s="203"/>
      <c r="I71" s="3" t="s">
        <v>131</v>
      </c>
      <c r="J71" s="18">
        <v>210</v>
      </c>
      <c r="K71" s="18">
        <v>205</v>
      </c>
      <c r="L71" s="18">
        <v>232</v>
      </c>
      <c r="M71" s="18">
        <v>437</v>
      </c>
    </row>
    <row r="72" spans="8:13" ht="13.5">
      <c r="H72" s="204"/>
      <c r="I72" s="16" t="s">
        <v>189</v>
      </c>
      <c r="J72" s="18">
        <f>SUM(J66:J71)</f>
        <v>1189</v>
      </c>
      <c r="K72" s="18">
        <f>SUM(K66:K71)</f>
        <v>1177</v>
      </c>
      <c r="L72" s="18">
        <f>SUM(L66:L71)</f>
        <v>1340</v>
      </c>
      <c r="M72" s="18">
        <f>SUM(M66:M71)</f>
        <v>2517</v>
      </c>
    </row>
    <row r="73" spans="1:6" ht="13.5" customHeight="1">
      <c r="A73" s="20" t="s">
        <v>174</v>
      </c>
      <c r="B73" s="43" t="s">
        <v>141</v>
      </c>
      <c r="C73" s="43" t="s">
        <v>3</v>
      </c>
      <c r="D73" s="43" t="s">
        <v>4</v>
      </c>
      <c r="E73" s="43" t="s">
        <v>5</v>
      </c>
      <c r="F73" s="43" t="s">
        <v>6</v>
      </c>
    </row>
    <row r="74" spans="1:13" ht="13.5" customHeight="1">
      <c r="A74" s="199" t="s">
        <v>180</v>
      </c>
      <c r="B74" s="3" t="s">
        <v>53</v>
      </c>
      <c r="C74" s="21">
        <v>768</v>
      </c>
      <c r="D74" s="21">
        <v>787</v>
      </c>
      <c r="E74" s="21">
        <v>891</v>
      </c>
      <c r="F74" s="21">
        <v>1678</v>
      </c>
      <c r="H74" s="20" t="s">
        <v>174</v>
      </c>
      <c r="I74" s="43" t="s">
        <v>141</v>
      </c>
      <c r="J74" s="43" t="s">
        <v>3</v>
      </c>
      <c r="K74" s="43" t="s">
        <v>4</v>
      </c>
      <c r="L74" s="43" t="s">
        <v>5</v>
      </c>
      <c r="M74" s="43" t="s">
        <v>6</v>
      </c>
    </row>
    <row r="75" spans="1:13" ht="13.5">
      <c r="A75" s="200"/>
      <c r="B75" s="3" t="s">
        <v>55</v>
      </c>
      <c r="C75" s="21">
        <v>245</v>
      </c>
      <c r="D75" s="21">
        <v>209</v>
      </c>
      <c r="E75" s="21">
        <v>257</v>
      </c>
      <c r="F75" s="21">
        <v>466</v>
      </c>
      <c r="H75" s="202" t="s">
        <v>187</v>
      </c>
      <c r="I75" s="121" t="s">
        <v>132</v>
      </c>
      <c r="J75" s="36">
        <v>156</v>
      </c>
      <c r="K75" s="36">
        <v>152</v>
      </c>
      <c r="L75" s="36">
        <v>166</v>
      </c>
      <c r="M75" s="36">
        <v>318</v>
      </c>
    </row>
    <row r="76" spans="1:13" ht="13.5">
      <c r="A76" s="200"/>
      <c r="B76" s="3" t="s">
        <v>57</v>
      </c>
      <c r="C76" s="21">
        <v>287</v>
      </c>
      <c r="D76" s="21">
        <v>255</v>
      </c>
      <c r="E76" s="21">
        <v>365</v>
      </c>
      <c r="F76" s="21">
        <v>620</v>
      </c>
      <c r="H76" s="206"/>
      <c r="I76" s="121" t="s">
        <v>119</v>
      </c>
      <c r="J76" s="36">
        <v>339</v>
      </c>
      <c r="K76" s="36">
        <v>322</v>
      </c>
      <c r="L76" s="36">
        <v>365</v>
      </c>
      <c r="M76" s="36">
        <v>687</v>
      </c>
    </row>
    <row r="77" spans="1:13" ht="13.5" customHeight="1">
      <c r="A77" s="200"/>
      <c r="B77" s="3" t="s">
        <v>58</v>
      </c>
      <c r="C77" s="21">
        <v>363</v>
      </c>
      <c r="D77" s="21">
        <v>368</v>
      </c>
      <c r="E77" s="21">
        <v>401</v>
      </c>
      <c r="F77" s="21">
        <v>769</v>
      </c>
      <c r="H77" s="206"/>
      <c r="I77" s="121" t="s">
        <v>111</v>
      </c>
      <c r="J77" s="36">
        <v>245</v>
      </c>
      <c r="K77" s="36">
        <v>211</v>
      </c>
      <c r="L77" s="36">
        <v>261</v>
      </c>
      <c r="M77" s="36">
        <v>472</v>
      </c>
    </row>
    <row r="78" spans="1:13" ht="13.5">
      <c r="A78" s="200"/>
      <c r="B78" s="3" t="s">
        <v>61</v>
      </c>
      <c r="C78" s="21">
        <v>340</v>
      </c>
      <c r="D78" s="21">
        <v>343</v>
      </c>
      <c r="E78" s="21">
        <v>385</v>
      </c>
      <c r="F78" s="21">
        <v>728</v>
      </c>
      <c r="H78" s="206"/>
      <c r="I78" s="94" t="s">
        <v>112</v>
      </c>
      <c r="J78" s="36">
        <v>454</v>
      </c>
      <c r="K78" s="36">
        <v>349</v>
      </c>
      <c r="L78" s="36">
        <v>461</v>
      </c>
      <c r="M78" s="36">
        <v>810</v>
      </c>
    </row>
    <row r="79" spans="1:13" ht="13.5">
      <c r="A79" s="200"/>
      <c r="B79" s="3" t="s">
        <v>64</v>
      </c>
      <c r="C79" s="21">
        <v>643</v>
      </c>
      <c r="D79" s="21">
        <v>641</v>
      </c>
      <c r="E79" s="21">
        <v>744</v>
      </c>
      <c r="F79" s="21">
        <v>1385</v>
      </c>
      <c r="H79" s="206"/>
      <c r="I79" s="3" t="s">
        <v>115</v>
      </c>
      <c r="J79" s="36">
        <v>313</v>
      </c>
      <c r="K79" s="36">
        <v>316</v>
      </c>
      <c r="L79" s="36">
        <v>351</v>
      </c>
      <c r="M79" s="36">
        <v>667</v>
      </c>
    </row>
    <row r="80" spans="1:13" ht="13.5">
      <c r="A80" s="200"/>
      <c r="B80" s="3" t="s">
        <v>67</v>
      </c>
      <c r="C80" s="21">
        <v>54</v>
      </c>
      <c r="D80" s="21">
        <v>29</v>
      </c>
      <c r="E80" s="21">
        <v>43</v>
      </c>
      <c r="F80" s="21">
        <v>72</v>
      </c>
      <c r="H80" s="206"/>
      <c r="I80" s="3" t="s">
        <v>117</v>
      </c>
      <c r="J80" s="36">
        <v>63</v>
      </c>
      <c r="K80" s="36">
        <v>45</v>
      </c>
      <c r="L80" s="36">
        <v>53</v>
      </c>
      <c r="M80" s="36">
        <v>98</v>
      </c>
    </row>
    <row r="81" spans="1:13" ht="13.5">
      <c r="A81" s="200"/>
      <c r="B81" s="3" t="s">
        <v>70</v>
      </c>
      <c r="C81" s="21">
        <v>470</v>
      </c>
      <c r="D81" s="21">
        <v>590</v>
      </c>
      <c r="E81" s="21">
        <v>610</v>
      </c>
      <c r="F81" s="21">
        <v>1200</v>
      </c>
      <c r="H81" s="207"/>
      <c r="I81" s="16" t="s">
        <v>189</v>
      </c>
      <c r="J81" s="18">
        <f>SUM(J75:J80)</f>
        <v>1570</v>
      </c>
      <c r="K81" s="18">
        <f>SUM(K75:K80)</f>
        <v>1395</v>
      </c>
      <c r="L81" s="18">
        <f>SUM(L75:L80)</f>
        <v>1657</v>
      </c>
      <c r="M81" s="18">
        <f>SUM(M75:M80)</f>
        <v>3052</v>
      </c>
    </row>
    <row r="82" spans="1:6" ht="13.5">
      <c r="A82" s="200"/>
      <c r="B82" s="3" t="s">
        <v>75</v>
      </c>
      <c r="C82" s="21">
        <v>198</v>
      </c>
      <c r="D82" s="21">
        <v>180</v>
      </c>
      <c r="E82" s="21">
        <v>227</v>
      </c>
      <c r="F82" s="21">
        <v>407</v>
      </c>
    </row>
    <row r="83" spans="1:6" ht="13.5">
      <c r="A83" s="200"/>
      <c r="B83" s="3" t="s">
        <v>78</v>
      </c>
      <c r="C83" s="21">
        <v>375</v>
      </c>
      <c r="D83" s="21">
        <v>413</v>
      </c>
      <c r="E83" s="21">
        <v>466</v>
      </c>
      <c r="F83" s="21">
        <v>879</v>
      </c>
    </row>
    <row r="84" spans="1:13" ht="13.5">
      <c r="A84" s="200"/>
      <c r="B84" s="3" t="s">
        <v>84</v>
      </c>
      <c r="C84" s="21">
        <v>120</v>
      </c>
      <c r="D84" s="21">
        <v>160</v>
      </c>
      <c r="E84" s="21">
        <v>181</v>
      </c>
      <c r="F84" s="21">
        <v>341</v>
      </c>
      <c r="I84" s="3"/>
      <c r="J84" s="44" t="s">
        <v>3</v>
      </c>
      <c r="K84" s="44" t="s">
        <v>4</v>
      </c>
      <c r="L84" s="44" t="s">
        <v>5</v>
      </c>
      <c r="M84" s="44" t="s">
        <v>6</v>
      </c>
    </row>
    <row r="85" spans="1:13" ht="13.5">
      <c r="A85" s="200"/>
      <c r="B85" s="3" t="s">
        <v>87</v>
      </c>
      <c r="C85" s="21">
        <v>228</v>
      </c>
      <c r="D85" s="21">
        <v>316</v>
      </c>
      <c r="E85" s="21">
        <v>300</v>
      </c>
      <c r="F85" s="21">
        <v>616</v>
      </c>
      <c r="I85" s="29" t="s">
        <v>198</v>
      </c>
      <c r="J85" s="18">
        <f>SUM(C27,C48,C58,C71,C88,C102,J23,J33,J50,J63,J72,J81)</f>
        <v>24194</v>
      </c>
      <c r="K85" s="18">
        <f>SUM(D27,D48,D58,D71,D88,D102,K23,K33,K50,K63,K72,K81)</f>
        <v>24425</v>
      </c>
      <c r="L85" s="18">
        <f>SUM(E27,E48,E58,E71,E88,E102,L23,L33,L50,L63,L72,L81)</f>
        <v>27216</v>
      </c>
      <c r="M85" s="18">
        <f>SUM(F27,F48,F58,F71,F88,F102,M23,M33,M50,M63,M72,M81)</f>
        <v>51641</v>
      </c>
    </row>
    <row r="86" spans="1:6" ht="13.5">
      <c r="A86" s="200"/>
      <c r="B86" s="3" t="s">
        <v>196</v>
      </c>
      <c r="C86" s="21">
        <v>129</v>
      </c>
      <c r="D86" s="21">
        <v>64</v>
      </c>
      <c r="E86" s="21">
        <v>65</v>
      </c>
      <c r="F86" s="21">
        <v>129</v>
      </c>
    </row>
    <row r="87" spans="1:6" ht="13.5">
      <c r="A87" s="200"/>
      <c r="B87" s="3" t="s">
        <v>197</v>
      </c>
      <c r="C87" s="21">
        <v>11</v>
      </c>
      <c r="D87" s="21">
        <v>1</v>
      </c>
      <c r="E87" s="21">
        <v>10</v>
      </c>
      <c r="F87" s="21">
        <v>11</v>
      </c>
    </row>
    <row r="88" spans="1:6" ht="13.5">
      <c r="A88" s="201"/>
      <c r="B88" s="16" t="s">
        <v>189</v>
      </c>
      <c r="C88" s="21">
        <f>SUM(C74:C87)</f>
        <v>4231</v>
      </c>
      <c r="D88" s="21">
        <f>SUM(D74:D87)</f>
        <v>4356</v>
      </c>
      <c r="E88" s="21">
        <f>SUM(E74:E87)</f>
        <v>4945</v>
      </c>
      <c r="F88" s="21">
        <f>SUM(F74:F87)</f>
        <v>9301</v>
      </c>
    </row>
    <row r="90" spans="1:6" ht="13.5">
      <c r="A90" s="20" t="s">
        <v>174</v>
      </c>
      <c r="B90" s="43" t="s">
        <v>141</v>
      </c>
      <c r="C90" s="43" t="s">
        <v>3</v>
      </c>
      <c r="D90" s="43" t="s">
        <v>4</v>
      </c>
      <c r="E90" s="43" t="s">
        <v>5</v>
      </c>
      <c r="F90" s="43" t="s">
        <v>6</v>
      </c>
    </row>
    <row r="91" spans="1:6" ht="13.5">
      <c r="A91" s="199" t="s">
        <v>181</v>
      </c>
      <c r="B91" s="3" t="s">
        <v>96</v>
      </c>
      <c r="C91" s="36">
        <v>180</v>
      </c>
      <c r="D91" s="36">
        <v>201</v>
      </c>
      <c r="E91" s="36">
        <v>200</v>
      </c>
      <c r="F91" s="36">
        <v>401</v>
      </c>
    </row>
    <row r="92" spans="1:6" ht="13.5" customHeight="1">
      <c r="A92" s="200"/>
      <c r="B92" s="3" t="s">
        <v>99</v>
      </c>
      <c r="C92" s="36">
        <v>209</v>
      </c>
      <c r="D92" s="36">
        <v>201</v>
      </c>
      <c r="E92" s="36">
        <v>241</v>
      </c>
      <c r="F92" s="36">
        <v>442</v>
      </c>
    </row>
    <row r="93" spans="1:6" ht="13.5" customHeight="1">
      <c r="A93" s="200"/>
      <c r="B93" s="3" t="s">
        <v>102</v>
      </c>
      <c r="C93" s="36">
        <v>130</v>
      </c>
      <c r="D93" s="36">
        <v>149</v>
      </c>
      <c r="E93" s="36">
        <v>167</v>
      </c>
      <c r="F93" s="36">
        <v>316</v>
      </c>
    </row>
    <row r="94" spans="1:6" ht="13.5">
      <c r="A94" s="200"/>
      <c r="B94" s="3" t="s">
        <v>105</v>
      </c>
      <c r="C94" s="36">
        <v>141</v>
      </c>
      <c r="D94" s="36">
        <v>167</v>
      </c>
      <c r="E94" s="36">
        <v>201</v>
      </c>
      <c r="F94" s="36">
        <v>368</v>
      </c>
    </row>
    <row r="95" spans="1:6" ht="13.5">
      <c r="A95" s="200"/>
      <c r="B95" s="3" t="s">
        <v>142</v>
      </c>
      <c r="C95" s="36">
        <v>127</v>
      </c>
      <c r="D95" s="36">
        <v>157</v>
      </c>
      <c r="E95" s="36">
        <v>174</v>
      </c>
      <c r="F95" s="36">
        <v>331</v>
      </c>
    </row>
    <row r="96" spans="1:6" ht="13.5">
      <c r="A96" s="200"/>
      <c r="B96" s="3" t="s">
        <v>59</v>
      </c>
      <c r="C96" s="36">
        <v>118</v>
      </c>
      <c r="D96" s="36">
        <v>117</v>
      </c>
      <c r="E96" s="36">
        <v>132</v>
      </c>
      <c r="F96" s="36">
        <v>249</v>
      </c>
    </row>
    <row r="97" spans="1:6" ht="13.5">
      <c r="A97" s="200"/>
      <c r="B97" s="3" t="s">
        <v>62</v>
      </c>
      <c r="C97" s="36">
        <v>381</v>
      </c>
      <c r="D97" s="36">
        <v>418</v>
      </c>
      <c r="E97" s="36">
        <v>428</v>
      </c>
      <c r="F97" s="36">
        <v>846</v>
      </c>
    </row>
    <row r="98" spans="1:6" ht="13.5" customHeight="1">
      <c r="A98" s="200"/>
      <c r="B98" s="3" t="s">
        <v>65</v>
      </c>
      <c r="C98" s="36">
        <v>346</v>
      </c>
      <c r="D98" s="36">
        <v>327</v>
      </c>
      <c r="E98" s="36">
        <v>359</v>
      </c>
      <c r="F98" s="36">
        <v>686</v>
      </c>
    </row>
    <row r="99" spans="1:6" ht="13.5">
      <c r="A99" s="200"/>
      <c r="B99" s="3" t="s">
        <v>68</v>
      </c>
      <c r="C99" s="36">
        <v>233</v>
      </c>
      <c r="D99" s="36">
        <v>323</v>
      </c>
      <c r="E99" s="36">
        <v>354</v>
      </c>
      <c r="F99" s="36">
        <v>677</v>
      </c>
    </row>
    <row r="100" spans="1:6" ht="13.5">
      <c r="A100" s="200"/>
      <c r="B100" s="3" t="s">
        <v>144</v>
      </c>
      <c r="C100" s="36">
        <v>133</v>
      </c>
      <c r="D100" s="36">
        <v>171</v>
      </c>
      <c r="E100" s="36">
        <v>171</v>
      </c>
      <c r="F100" s="36">
        <v>342</v>
      </c>
    </row>
    <row r="101" spans="1:6" ht="13.5">
      <c r="A101" s="200"/>
      <c r="B101" s="130" t="s">
        <v>73</v>
      </c>
      <c r="C101" s="131">
        <v>123</v>
      </c>
      <c r="D101" s="131">
        <v>127</v>
      </c>
      <c r="E101" s="131">
        <v>155</v>
      </c>
      <c r="F101" s="131">
        <v>282</v>
      </c>
    </row>
    <row r="102" spans="1:6" ht="13.5">
      <c r="A102" s="201"/>
      <c r="B102" s="16" t="s">
        <v>189</v>
      </c>
      <c r="C102" s="18">
        <f>SUM(C91:C101)</f>
        <v>2121</v>
      </c>
      <c r="D102" s="18">
        <f>SUM(D91:D101)</f>
        <v>2358</v>
      </c>
      <c r="E102" s="18">
        <f>SUM(E91:E101)</f>
        <v>2582</v>
      </c>
      <c r="F102" s="18">
        <f>SUM(F91:F101)</f>
        <v>4940</v>
      </c>
    </row>
    <row r="115" ht="13.5" customHeight="1"/>
    <row r="135" ht="13.5" customHeight="1"/>
    <row r="143" spans="1:6" ht="13.5">
      <c r="A143" s="15"/>
      <c r="B143" s="6"/>
      <c r="C143" s="6"/>
      <c r="D143" s="6"/>
      <c r="E143" s="6"/>
      <c r="F143" s="6"/>
    </row>
    <row r="144" ht="13.5" customHeight="1"/>
    <row r="168" ht="13.5" customHeight="1"/>
    <row r="180" ht="13.5" customHeight="1"/>
    <row r="188" ht="13.5" customHeight="1"/>
  </sheetData>
  <sheetProtection/>
  <mergeCells count="12">
    <mergeCell ref="H26:H33"/>
    <mergeCell ref="H36:H50"/>
    <mergeCell ref="A91:A102"/>
    <mergeCell ref="A74:A88"/>
    <mergeCell ref="A51:A58"/>
    <mergeCell ref="A30:A48"/>
    <mergeCell ref="A61:A71"/>
    <mergeCell ref="H9:H23"/>
    <mergeCell ref="H53:H63"/>
    <mergeCell ref="H66:H72"/>
    <mergeCell ref="H75:H81"/>
    <mergeCell ref="A9:A27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177</v>
      </c>
      <c r="F1" s="209" t="str">
        <f>'総人口・年齢階層別人口・地区別人口'!D1</f>
        <v>令和2年12月31日現在</v>
      </c>
      <c r="G1" s="210"/>
      <c r="H1" s="210"/>
      <c r="I1" s="210"/>
      <c r="J1" s="210"/>
    </row>
    <row r="3" spans="1:20" ht="15" customHeight="1">
      <c r="A3" s="37" t="s">
        <v>335</v>
      </c>
      <c r="B3" s="37" t="s">
        <v>4</v>
      </c>
      <c r="C3" s="37" t="s">
        <v>5</v>
      </c>
      <c r="D3" s="37" t="s">
        <v>343</v>
      </c>
      <c r="E3" s="37" t="s">
        <v>335</v>
      </c>
      <c r="F3" s="37" t="s">
        <v>4</v>
      </c>
      <c r="G3" s="37" t="s">
        <v>5</v>
      </c>
      <c r="H3" s="37" t="s">
        <v>343</v>
      </c>
      <c r="I3" s="37" t="s">
        <v>335</v>
      </c>
      <c r="J3" s="37" t="s">
        <v>4</v>
      </c>
      <c r="K3" s="37" t="s">
        <v>5</v>
      </c>
      <c r="L3" s="37" t="s">
        <v>343</v>
      </c>
      <c r="M3" s="37" t="s">
        <v>335</v>
      </c>
      <c r="N3" s="37" t="s">
        <v>4</v>
      </c>
      <c r="O3" s="37" t="s">
        <v>5</v>
      </c>
      <c r="P3" s="37" t="s">
        <v>343</v>
      </c>
      <c r="Q3" s="40" t="s">
        <v>335</v>
      </c>
      <c r="R3" s="37" t="s">
        <v>4</v>
      </c>
      <c r="S3" s="37" t="s">
        <v>5</v>
      </c>
      <c r="T3" s="37" t="s">
        <v>343</v>
      </c>
    </row>
    <row r="4" spans="1:20" ht="15" customHeight="1">
      <c r="A4" s="31">
        <v>0</v>
      </c>
      <c r="B4" s="3">
        <v>171</v>
      </c>
      <c r="C4" s="3">
        <v>157</v>
      </c>
      <c r="D4" s="3">
        <v>328</v>
      </c>
      <c r="E4" s="31">
        <v>25</v>
      </c>
      <c r="F4" s="3">
        <v>192</v>
      </c>
      <c r="G4" s="3">
        <v>183</v>
      </c>
      <c r="H4" s="3">
        <v>375</v>
      </c>
      <c r="I4" s="31">
        <v>50</v>
      </c>
      <c r="J4" s="3">
        <v>295</v>
      </c>
      <c r="K4" s="3">
        <v>309</v>
      </c>
      <c r="L4" s="3">
        <v>604</v>
      </c>
      <c r="M4" s="31">
        <v>75</v>
      </c>
      <c r="N4" s="3">
        <v>230</v>
      </c>
      <c r="O4" s="3">
        <v>277</v>
      </c>
      <c r="P4" s="3">
        <v>507</v>
      </c>
      <c r="Q4" s="31">
        <v>100</v>
      </c>
      <c r="R4" s="3">
        <v>1</v>
      </c>
      <c r="S4" s="3">
        <v>27</v>
      </c>
      <c r="T4" s="3">
        <v>28</v>
      </c>
    </row>
    <row r="5" spans="1:20" ht="15" customHeight="1">
      <c r="A5" s="31">
        <v>1</v>
      </c>
      <c r="B5" s="3">
        <v>175</v>
      </c>
      <c r="C5" s="3">
        <v>160</v>
      </c>
      <c r="D5" s="3">
        <v>335</v>
      </c>
      <c r="E5" s="31">
        <v>26</v>
      </c>
      <c r="F5" s="3">
        <v>184</v>
      </c>
      <c r="G5" s="3">
        <v>180</v>
      </c>
      <c r="H5" s="3">
        <v>364</v>
      </c>
      <c r="I5" s="31">
        <v>51</v>
      </c>
      <c r="J5" s="3">
        <v>304</v>
      </c>
      <c r="K5" s="3">
        <v>274</v>
      </c>
      <c r="L5" s="3">
        <v>578</v>
      </c>
      <c r="M5" s="31">
        <v>76</v>
      </c>
      <c r="N5" s="3">
        <v>279</v>
      </c>
      <c r="O5" s="3">
        <v>382</v>
      </c>
      <c r="P5" s="3">
        <v>661</v>
      </c>
      <c r="Q5" s="31">
        <v>101</v>
      </c>
      <c r="R5" s="3">
        <v>0</v>
      </c>
      <c r="S5" s="3">
        <v>18</v>
      </c>
      <c r="T5" s="3">
        <v>18</v>
      </c>
    </row>
    <row r="6" spans="1:20" ht="15" customHeight="1">
      <c r="A6" s="31">
        <v>2</v>
      </c>
      <c r="B6" s="3">
        <v>185</v>
      </c>
      <c r="C6" s="3">
        <v>211</v>
      </c>
      <c r="D6" s="3">
        <v>396</v>
      </c>
      <c r="E6" s="31">
        <v>27</v>
      </c>
      <c r="F6" s="3">
        <v>185</v>
      </c>
      <c r="G6" s="3">
        <v>191</v>
      </c>
      <c r="H6" s="3">
        <v>376</v>
      </c>
      <c r="I6" s="31">
        <v>52</v>
      </c>
      <c r="J6" s="3">
        <v>273</v>
      </c>
      <c r="K6" s="3">
        <v>293</v>
      </c>
      <c r="L6" s="3">
        <v>566</v>
      </c>
      <c r="M6" s="31">
        <v>77</v>
      </c>
      <c r="N6" s="3">
        <v>293</v>
      </c>
      <c r="O6" s="3">
        <v>344</v>
      </c>
      <c r="P6" s="3">
        <v>637</v>
      </c>
      <c r="Q6" s="31">
        <v>102</v>
      </c>
      <c r="R6" s="3">
        <v>1</v>
      </c>
      <c r="S6" s="3">
        <v>10</v>
      </c>
      <c r="T6" s="3">
        <v>11</v>
      </c>
    </row>
    <row r="7" spans="1:20" ht="15" customHeight="1">
      <c r="A7" s="31">
        <v>3</v>
      </c>
      <c r="B7" s="3">
        <v>205</v>
      </c>
      <c r="C7" s="3">
        <v>216</v>
      </c>
      <c r="D7" s="3">
        <v>421</v>
      </c>
      <c r="E7" s="31">
        <v>28</v>
      </c>
      <c r="F7" s="3">
        <v>178</v>
      </c>
      <c r="G7" s="3">
        <v>174</v>
      </c>
      <c r="H7" s="3">
        <v>352</v>
      </c>
      <c r="I7" s="31">
        <v>53</v>
      </c>
      <c r="J7" s="3">
        <v>297</v>
      </c>
      <c r="K7" s="3">
        <v>309</v>
      </c>
      <c r="L7" s="3">
        <v>606</v>
      </c>
      <c r="M7" s="31">
        <v>78</v>
      </c>
      <c r="N7" s="3">
        <v>260</v>
      </c>
      <c r="O7" s="3">
        <v>350</v>
      </c>
      <c r="P7" s="3">
        <v>610</v>
      </c>
      <c r="Q7" s="31">
        <v>103</v>
      </c>
      <c r="R7" s="3">
        <v>1</v>
      </c>
      <c r="S7" s="3">
        <v>6</v>
      </c>
      <c r="T7" s="3">
        <v>7</v>
      </c>
    </row>
    <row r="8" spans="1:20" ht="15" customHeight="1">
      <c r="A8" s="31">
        <v>4</v>
      </c>
      <c r="B8" s="3">
        <v>213</v>
      </c>
      <c r="C8" s="3">
        <v>207</v>
      </c>
      <c r="D8" s="3">
        <v>420</v>
      </c>
      <c r="E8" s="31">
        <v>29</v>
      </c>
      <c r="F8" s="3">
        <v>186</v>
      </c>
      <c r="G8" s="3">
        <v>183</v>
      </c>
      <c r="H8" s="3">
        <v>369</v>
      </c>
      <c r="I8" s="31">
        <v>54</v>
      </c>
      <c r="J8" s="3">
        <v>211</v>
      </c>
      <c r="K8" s="3">
        <v>234</v>
      </c>
      <c r="L8" s="3">
        <v>445</v>
      </c>
      <c r="M8" s="31">
        <v>79</v>
      </c>
      <c r="N8" s="3">
        <v>279</v>
      </c>
      <c r="O8" s="3">
        <v>378</v>
      </c>
      <c r="P8" s="3">
        <v>657</v>
      </c>
      <c r="Q8" s="31">
        <v>104</v>
      </c>
      <c r="R8" s="3">
        <v>1</v>
      </c>
      <c r="S8" s="3">
        <v>5</v>
      </c>
      <c r="T8" s="3">
        <v>6</v>
      </c>
    </row>
    <row r="9" spans="1:20" ht="15" customHeight="1">
      <c r="A9" s="31">
        <v>5</v>
      </c>
      <c r="B9" s="3">
        <v>226</v>
      </c>
      <c r="C9" s="3">
        <v>202</v>
      </c>
      <c r="D9" s="3">
        <v>428</v>
      </c>
      <c r="E9" s="31">
        <v>30</v>
      </c>
      <c r="F9" s="3">
        <v>198</v>
      </c>
      <c r="G9" s="3">
        <v>187</v>
      </c>
      <c r="H9" s="3">
        <v>385</v>
      </c>
      <c r="I9" s="31">
        <v>55</v>
      </c>
      <c r="J9" s="3">
        <v>251</v>
      </c>
      <c r="K9" s="3">
        <v>294</v>
      </c>
      <c r="L9" s="3">
        <v>545</v>
      </c>
      <c r="M9" s="31">
        <v>80</v>
      </c>
      <c r="N9" s="3">
        <v>268</v>
      </c>
      <c r="O9" s="3">
        <v>346</v>
      </c>
      <c r="P9" s="3">
        <v>614</v>
      </c>
      <c r="Q9" s="31">
        <v>105</v>
      </c>
      <c r="R9" s="3">
        <v>0</v>
      </c>
      <c r="S9" s="3">
        <v>1</v>
      </c>
      <c r="T9" s="3">
        <v>1</v>
      </c>
    </row>
    <row r="10" spans="1:20" ht="15" customHeight="1">
      <c r="A10" s="31">
        <v>6</v>
      </c>
      <c r="B10" s="3">
        <v>212</v>
      </c>
      <c r="C10" s="3">
        <v>199</v>
      </c>
      <c r="D10" s="3">
        <v>411</v>
      </c>
      <c r="E10" s="31">
        <v>31</v>
      </c>
      <c r="F10" s="3">
        <v>209</v>
      </c>
      <c r="G10" s="3">
        <v>205</v>
      </c>
      <c r="H10" s="3">
        <v>414</v>
      </c>
      <c r="I10" s="31">
        <v>56</v>
      </c>
      <c r="J10" s="3">
        <v>240</v>
      </c>
      <c r="K10" s="3">
        <v>284</v>
      </c>
      <c r="L10" s="3">
        <v>524</v>
      </c>
      <c r="M10" s="31">
        <v>81</v>
      </c>
      <c r="N10" s="3">
        <v>226</v>
      </c>
      <c r="O10" s="3">
        <v>348</v>
      </c>
      <c r="P10" s="3">
        <v>574</v>
      </c>
      <c r="Q10" s="31">
        <v>106</v>
      </c>
      <c r="R10" s="3">
        <v>0</v>
      </c>
      <c r="S10" s="3">
        <v>1</v>
      </c>
      <c r="T10" s="3">
        <v>1</v>
      </c>
    </row>
    <row r="11" spans="1:20" ht="15" customHeight="1">
      <c r="A11" s="31">
        <v>7</v>
      </c>
      <c r="B11" s="3">
        <v>214</v>
      </c>
      <c r="C11" s="3">
        <v>211</v>
      </c>
      <c r="D11" s="3">
        <v>425</v>
      </c>
      <c r="E11" s="31">
        <v>32</v>
      </c>
      <c r="F11" s="3">
        <v>223</v>
      </c>
      <c r="G11" s="3">
        <v>227</v>
      </c>
      <c r="H11" s="3">
        <v>450</v>
      </c>
      <c r="I11" s="31">
        <v>57</v>
      </c>
      <c r="J11" s="3">
        <v>274</v>
      </c>
      <c r="K11" s="3">
        <v>300</v>
      </c>
      <c r="L11" s="3">
        <v>574</v>
      </c>
      <c r="M11" s="31">
        <v>82</v>
      </c>
      <c r="N11" s="3">
        <v>205</v>
      </c>
      <c r="O11" s="3">
        <v>334</v>
      </c>
      <c r="P11" s="3">
        <v>539</v>
      </c>
      <c r="Q11" s="31">
        <v>107</v>
      </c>
      <c r="R11" s="3">
        <v>0</v>
      </c>
      <c r="S11" s="3">
        <v>1</v>
      </c>
      <c r="T11" s="3">
        <v>1</v>
      </c>
    </row>
    <row r="12" spans="1:20" ht="15" customHeight="1">
      <c r="A12" s="31">
        <v>8</v>
      </c>
      <c r="B12" s="3">
        <v>221</v>
      </c>
      <c r="C12" s="3">
        <v>270</v>
      </c>
      <c r="D12" s="3">
        <v>491</v>
      </c>
      <c r="E12" s="31">
        <v>33</v>
      </c>
      <c r="F12" s="3">
        <v>249</v>
      </c>
      <c r="G12" s="3">
        <v>232</v>
      </c>
      <c r="H12" s="3">
        <v>481</v>
      </c>
      <c r="I12" s="31">
        <v>58</v>
      </c>
      <c r="J12" s="3">
        <v>275</v>
      </c>
      <c r="K12" s="3">
        <v>277</v>
      </c>
      <c r="L12" s="3">
        <v>552</v>
      </c>
      <c r="M12" s="31">
        <v>83</v>
      </c>
      <c r="N12" s="3">
        <v>222</v>
      </c>
      <c r="O12" s="3">
        <v>324</v>
      </c>
      <c r="P12" s="3">
        <v>546</v>
      </c>
      <c r="Q12" s="31">
        <v>108</v>
      </c>
      <c r="R12" s="3">
        <v>0</v>
      </c>
      <c r="S12" s="3">
        <v>0</v>
      </c>
      <c r="T12" s="3">
        <v>0</v>
      </c>
    </row>
    <row r="13" spans="1:20" ht="15" customHeight="1">
      <c r="A13" s="31">
        <v>9</v>
      </c>
      <c r="B13" s="3">
        <v>241</v>
      </c>
      <c r="C13" s="3">
        <v>215</v>
      </c>
      <c r="D13" s="3">
        <v>456</v>
      </c>
      <c r="E13" s="31">
        <v>34</v>
      </c>
      <c r="F13" s="3">
        <v>261</v>
      </c>
      <c r="G13" s="3">
        <v>244</v>
      </c>
      <c r="H13" s="3">
        <v>505</v>
      </c>
      <c r="I13" s="31">
        <v>59</v>
      </c>
      <c r="J13" s="3">
        <v>269</v>
      </c>
      <c r="K13" s="3">
        <v>324</v>
      </c>
      <c r="L13" s="3">
        <v>593</v>
      </c>
      <c r="M13" s="31">
        <v>84</v>
      </c>
      <c r="N13" s="3">
        <v>178</v>
      </c>
      <c r="O13" s="3">
        <v>288</v>
      </c>
      <c r="P13" s="3">
        <v>466</v>
      </c>
      <c r="Q13" s="31">
        <v>109</v>
      </c>
      <c r="R13" s="3">
        <v>0</v>
      </c>
      <c r="S13" s="3">
        <v>0</v>
      </c>
      <c r="T13" s="3">
        <v>0</v>
      </c>
    </row>
    <row r="14" spans="1:20" ht="15" customHeight="1">
      <c r="A14" s="31">
        <v>10</v>
      </c>
      <c r="B14" s="3">
        <v>234</v>
      </c>
      <c r="C14" s="3">
        <v>217</v>
      </c>
      <c r="D14" s="3">
        <v>451</v>
      </c>
      <c r="E14" s="31">
        <v>35</v>
      </c>
      <c r="F14" s="3">
        <v>270</v>
      </c>
      <c r="G14" s="3">
        <v>257</v>
      </c>
      <c r="H14" s="3">
        <v>527</v>
      </c>
      <c r="I14" s="31">
        <v>60</v>
      </c>
      <c r="J14" s="3">
        <v>289</v>
      </c>
      <c r="K14" s="3">
        <v>332</v>
      </c>
      <c r="L14" s="3">
        <v>621</v>
      </c>
      <c r="M14" s="31">
        <v>85</v>
      </c>
      <c r="N14" s="3">
        <v>171</v>
      </c>
      <c r="O14" s="3">
        <v>318</v>
      </c>
      <c r="P14" s="3">
        <v>489</v>
      </c>
      <c r="Q14" s="31">
        <v>110</v>
      </c>
      <c r="R14" s="3">
        <v>0</v>
      </c>
      <c r="S14" s="3">
        <v>0</v>
      </c>
      <c r="T14" s="3">
        <v>0</v>
      </c>
    </row>
    <row r="15" spans="1:20" ht="15" customHeight="1">
      <c r="A15" s="31">
        <v>11</v>
      </c>
      <c r="B15" s="3">
        <v>258</v>
      </c>
      <c r="C15" s="3">
        <v>200</v>
      </c>
      <c r="D15" s="3">
        <v>458</v>
      </c>
      <c r="E15" s="31">
        <v>36</v>
      </c>
      <c r="F15" s="3">
        <v>283</v>
      </c>
      <c r="G15" s="3">
        <v>280</v>
      </c>
      <c r="H15" s="3">
        <v>563</v>
      </c>
      <c r="I15" s="31">
        <v>61</v>
      </c>
      <c r="J15" s="3">
        <v>330</v>
      </c>
      <c r="K15" s="3">
        <v>347</v>
      </c>
      <c r="L15" s="3">
        <v>677</v>
      </c>
      <c r="M15" s="31">
        <v>86</v>
      </c>
      <c r="N15" s="3">
        <v>142</v>
      </c>
      <c r="O15" s="3">
        <v>232</v>
      </c>
      <c r="P15" s="3">
        <v>374</v>
      </c>
      <c r="Q15" s="31">
        <v>111</v>
      </c>
      <c r="R15" s="3">
        <v>0</v>
      </c>
      <c r="S15" s="3">
        <v>0</v>
      </c>
      <c r="T15" s="3">
        <v>0</v>
      </c>
    </row>
    <row r="16" spans="1:20" ht="15" customHeight="1">
      <c r="A16" s="31">
        <v>12</v>
      </c>
      <c r="B16" s="3">
        <v>213</v>
      </c>
      <c r="C16" s="3">
        <v>251</v>
      </c>
      <c r="D16" s="3">
        <v>464</v>
      </c>
      <c r="E16" s="31">
        <v>37</v>
      </c>
      <c r="F16" s="3">
        <v>285</v>
      </c>
      <c r="G16" s="3">
        <v>294</v>
      </c>
      <c r="H16" s="3">
        <v>579</v>
      </c>
      <c r="I16" s="31">
        <v>62</v>
      </c>
      <c r="J16" s="3">
        <v>312</v>
      </c>
      <c r="K16" s="3">
        <v>370</v>
      </c>
      <c r="L16" s="3">
        <v>682</v>
      </c>
      <c r="M16" s="31">
        <v>87</v>
      </c>
      <c r="N16" s="3">
        <v>117</v>
      </c>
      <c r="O16" s="3">
        <v>258</v>
      </c>
      <c r="P16" s="3">
        <v>375</v>
      </c>
      <c r="Q16" s="31">
        <v>112</v>
      </c>
      <c r="R16" s="3">
        <v>0</v>
      </c>
      <c r="S16" s="3">
        <v>0</v>
      </c>
      <c r="T16" s="3">
        <v>0</v>
      </c>
    </row>
    <row r="17" spans="1:20" ht="15" customHeight="1">
      <c r="A17" s="31">
        <v>13</v>
      </c>
      <c r="B17" s="3">
        <v>274</v>
      </c>
      <c r="C17" s="3">
        <v>186</v>
      </c>
      <c r="D17" s="3">
        <v>460</v>
      </c>
      <c r="E17" s="31">
        <v>38</v>
      </c>
      <c r="F17" s="3">
        <v>330</v>
      </c>
      <c r="G17" s="3">
        <v>282</v>
      </c>
      <c r="H17" s="3">
        <v>612</v>
      </c>
      <c r="I17" s="31">
        <v>63</v>
      </c>
      <c r="J17" s="3">
        <v>306</v>
      </c>
      <c r="K17" s="3">
        <v>368</v>
      </c>
      <c r="L17" s="3">
        <v>674</v>
      </c>
      <c r="M17" s="31">
        <v>88</v>
      </c>
      <c r="N17" s="3">
        <v>117</v>
      </c>
      <c r="O17" s="3">
        <v>247</v>
      </c>
      <c r="P17" s="3">
        <v>364</v>
      </c>
      <c r="Q17" s="31">
        <v>113</v>
      </c>
      <c r="R17" s="3">
        <v>0</v>
      </c>
      <c r="S17" s="3">
        <v>0</v>
      </c>
      <c r="T17" s="3">
        <v>0</v>
      </c>
    </row>
    <row r="18" spans="1:20" ht="15" customHeight="1">
      <c r="A18" s="31">
        <v>14</v>
      </c>
      <c r="B18" s="3">
        <v>262</v>
      </c>
      <c r="C18" s="3">
        <v>251</v>
      </c>
      <c r="D18" s="3">
        <v>513</v>
      </c>
      <c r="E18" s="31">
        <v>39</v>
      </c>
      <c r="F18" s="3">
        <v>272</v>
      </c>
      <c r="G18" s="3">
        <v>288</v>
      </c>
      <c r="H18" s="3">
        <v>560</v>
      </c>
      <c r="I18" s="31">
        <v>64</v>
      </c>
      <c r="J18" s="3">
        <v>334</v>
      </c>
      <c r="K18" s="3">
        <v>362</v>
      </c>
      <c r="L18" s="3">
        <v>696</v>
      </c>
      <c r="M18" s="31">
        <v>89</v>
      </c>
      <c r="N18" s="3">
        <v>96</v>
      </c>
      <c r="O18" s="3">
        <v>210</v>
      </c>
      <c r="P18" s="3">
        <v>306</v>
      </c>
      <c r="Q18" s="31">
        <v>114</v>
      </c>
      <c r="R18" s="3">
        <v>0</v>
      </c>
      <c r="S18" s="3">
        <v>0</v>
      </c>
      <c r="T18" s="3">
        <v>0</v>
      </c>
    </row>
    <row r="19" spans="1:24" ht="15" customHeight="1">
      <c r="A19" s="31">
        <v>15</v>
      </c>
      <c r="B19" s="3">
        <v>216</v>
      </c>
      <c r="C19" s="3">
        <v>214</v>
      </c>
      <c r="D19" s="3">
        <v>430</v>
      </c>
      <c r="E19" s="31">
        <v>40</v>
      </c>
      <c r="F19" s="3">
        <v>329</v>
      </c>
      <c r="G19" s="3">
        <v>302</v>
      </c>
      <c r="H19" s="3">
        <v>631</v>
      </c>
      <c r="I19" s="31">
        <v>65</v>
      </c>
      <c r="J19" s="3">
        <v>399</v>
      </c>
      <c r="K19" s="3">
        <v>417</v>
      </c>
      <c r="L19" s="3">
        <v>816</v>
      </c>
      <c r="M19" s="31">
        <v>90</v>
      </c>
      <c r="N19" s="3">
        <v>66</v>
      </c>
      <c r="O19" s="3">
        <v>185</v>
      </c>
      <c r="P19" s="3">
        <v>251</v>
      </c>
      <c r="Q19" s="31">
        <v>115</v>
      </c>
      <c r="R19" s="3">
        <v>0</v>
      </c>
      <c r="S19" s="3">
        <v>0</v>
      </c>
      <c r="T19" s="3">
        <v>0</v>
      </c>
      <c r="V19" s="13"/>
      <c r="W19" s="13"/>
      <c r="X19" s="13"/>
    </row>
    <row r="20" spans="1:24" ht="15" customHeight="1">
      <c r="A20" s="31">
        <v>16</v>
      </c>
      <c r="B20" s="3">
        <v>247</v>
      </c>
      <c r="C20" s="3">
        <v>214</v>
      </c>
      <c r="D20" s="3">
        <v>461</v>
      </c>
      <c r="E20" s="31">
        <v>41</v>
      </c>
      <c r="F20" s="3">
        <v>327</v>
      </c>
      <c r="G20" s="3">
        <v>311</v>
      </c>
      <c r="H20" s="3">
        <v>638</v>
      </c>
      <c r="I20" s="31">
        <v>66</v>
      </c>
      <c r="J20" s="3">
        <v>342</v>
      </c>
      <c r="K20" s="3">
        <v>411</v>
      </c>
      <c r="L20" s="3">
        <v>753</v>
      </c>
      <c r="M20" s="31">
        <v>91</v>
      </c>
      <c r="N20" s="3">
        <v>68</v>
      </c>
      <c r="O20" s="3">
        <v>170</v>
      </c>
      <c r="P20" s="3">
        <v>238</v>
      </c>
      <c r="Q20" s="31">
        <v>116</v>
      </c>
      <c r="R20" s="3">
        <v>0</v>
      </c>
      <c r="S20" s="3">
        <v>0</v>
      </c>
      <c r="T20" s="3">
        <v>0</v>
      </c>
      <c r="U20" s="12"/>
      <c r="V20" s="11"/>
      <c r="W20" s="11"/>
      <c r="X20" s="11"/>
    </row>
    <row r="21" spans="1:20" ht="15" customHeight="1">
      <c r="A21" s="31">
        <v>17</v>
      </c>
      <c r="B21" s="3">
        <v>272</v>
      </c>
      <c r="C21" s="3">
        <v>223</v>
      </c>
      <c r="D21" s="3">
        <v>495</v>
      </c>
      <c r="E21" s="31">
        <v>42</v>
      </c>
      <c r="F21" s="3">
        <v>372</v>
      </c>
      <c r="G21" s="3">
        <v>328</v>
      </c>
      <c r="H21" s="3">
        <v>700</v>
      </c>
      <c r="I21" s="31">
        <v>67</v>
      </c>
      <c r="J21" s="3">
        <v>439</v>
      </c>
      <c r="K21" s="3">
        <v>472</v>
      </c>
      <c r="L21" s="3">
        <v>911</v>
      </c>
      <c r="M21" s="31">
        <v>92</v>
      </c>
      <c r="N21" s="3">
        <v>58</v>
      </c>
      <c r="O21" s="3">
        <v>166</v>
      </c>
      <c r="P21" s="3">
        <v>224</v>
      </c>
      <c r="Q21" s="31">
        <v>117</v>
      </c>
      <c r="R21" s="3">
        <v>0</v>
      </c>
      <c r="S21" s="3">
        <v>0</v>
      </c>
      <c r="T21" s="3">
        <v>0</v>
      </c>
    </row>
    <row r="22" spans="1:20" ht="15" customHeight="1">
      <c r="A22" s="31">
        <v>18</v>
      </c>
      <c r="B22" s="3">
        <v>236</v>
      </c>
      <c r="C22" s="3">
        <v>248</v>
      </c>
      <c r="D22" s="3">
        <v>484</v>
      </c>
      <c r="E22" s="31">
        <v>43</v>
      </c>
      <c r="F22" s="3">
        <v>327</v>
      </c>
      <c r="G22" s="3">
        <v>333</v>
      </c>
      <c r="H22" s="3">
        <v>660</v>
      </c>
      <c r="I22" s="31">
        <v>68</v>
      </c>
      <c r="J22" s="3">
        <v>451</v>
      </c>
      <c r="K22" s="3">
        <v>490</v>
      </c>
      <c r="L22" s="3">
        <v>941</v>
      </c>
      <c r="M22" s="31">
        <v>93</v>
      </c>
      <c r="N22" s="3">
        <v>32</v>
      </c>
      <c r="O22" s="3">
        <v>134</v>
      </c>
      <c r="P22" s="3">
        <v>166</v>
      </c>
      <c r="Q22" s="31">
        <v>118</v>
      </c>
      <c r="R22" s="3">
        <v>0</v>
      </c>
      <c r="S22" s="3">
        <v>0</v>
      </c>
      <c r="T22" s="3">
        <v>0</v>
      </c>
    </row>
    <row r="23" spans="1:20" ht="15" customHeight="1">
      <c r="A23" s="31">
        <v>19</v>
      </c>
      <c r="B23" s="3">
        <v>202</v>
      </c>
      <c r="C23" s="3">
        <v>227</v>
      </c>
      <c r="D23" s="3">
        <v>429</v>
      </c>
      <c r="E23" s="31">
        <v>44</v>
      </c>
      <c r="F23" s="3">
        <v>356</v>
      </c>
      <c r="G23" s="3">
        <v>333</v>
      </c>
      <c r="H23" s="3">
        <v>689</v>
      </c>
      <c r="I23" s="31">
        <v>69</v>
      </c>
      <c r="J23" s="3">
        <v>455</v>
      </c>
      <c r="K23" s="3">
        <v>509</v>
      </c>
      <c r="L23" s="3">
        <v>964</v>
      </c>
      <c r="M23" s="31">
        <v>94</v>
      </c>
      <c r="N23" s="3">
        <v>24</v>
      </c>
      <c r="O23" s="3">
        <v>130</v>
      </c>
      <c r="P23" s="3">
        <v>154</v>
      </c>
      <c r="Q23" s="32">
        <v>119</v>
      </c>
      <c r="R23" s="3">
        <v>0</v>
      </c>
      <c r="S23" s="3">
        <v>0</v>
      </c>
      <c r="T23" s="3">
        <v>0</v>
      </c>
    </row>
    <row r="24" spans="1:20" ht="15" customHeight="1">
      <c r="A24" s="31">
        <v>20</v>
      </c>
      <c r="B24" s="3">
        <v>219</v>
      </c>
      <c r="C24" s="3">
        <v>228</v>
      </c>
      <c r="D24" s="3">
        <v>447</v>
      </c>
      <c r="E24" s="31">
        <v>45</v>
      </c>
      <c r="F24" s="3">
        <v>338</v>
      </c>
      <c r="G24" s="3">
        <v>346</v>
      </c>
      <c r="H24" s="3">
        <v>684</v>
      </c>
      <c r="I24" s="31">
        <v>70</v>
      </c>
      <c r="J24" s="3">
        <v>483</v>
      </c>
      <c r="K24" s="3">
        <v>505</v>
      </c>
      <c r="L24" s="3">
        <v>988</v>
      </c>
      <c r="M24" s="31">
        <v>95</v>
      </c>
      <c r="N24" s="3">
        <v>31</v>
      </c>
      <c r="O24" s="3">
        <v>106</v>
      </c>
      <c r="P24" s="3">
        <v>137</v>
      </c>
      <c r="Q24" s="32">
        <v>120</v>
      </c>
      <c r="R24" s="3">
        <v>0</v>
      </c>
      <c r="S24" s="3">
        <v>0</v>
      </c>
      <c r="T24" s="3">
        <v>0</v>
      </c>
    </row>
    <row r="25" spans="1:16" ht="15" customHeight="1">
      <c r="A25" s="31">
        <v>21</v>
      </c>
      <c r="B25" s="3">
        <v>211</v>
      </c>
      <c r="C25" s="3">
        <v>210</v>
      </c>
      <c r="D25" s="3">
        <v>421</v>
      </c>
      <c r="E25" s="31">
        <v>46</v>
      </c>
      <c r="F25" s="3">
        <v>315</v>
      </c>
      <c r="G25" s="3">
        <v>356</v>
      </c>
      <c r="H25" s="3">
        <v>671</v>
      </c>
      <c r="I25" s="31">
        <v>71</v>
      </c>
      <c r="J25" s="3">
        <v>520</v>
      </c>
      <c r="K25" s="3">
        <v>599</v>
      </c>
      <c r="L25" s="3">
        <v>1119</v>
      </c>
      <c r="M25" s="31">
        <v>96</v>
      </c>
      <c r="N25" s="3">
        <v>19</v>
      </c>
      <c r="O25" s="3">
        <v>70</v>
      </c>
      <c r="P25" s="3">
        <v>89</v>
      </c>
    </row>
    <row r="26" spans="1:16" ht="15" customHeight="1">
      <c r="A26" s="31">
        <v>22</v>
      </c>
      <c r="B26" s="3">
        <v>211</v>
      </c>
      <c r="C26" s="3">
        <v>195</v>
      </c>
      <c r="D26" s="3">
        <v>406</v>
      </c>
      <c r="E26" s="31">
        <v>47</v>
      </c>
      <c r="F26" s="3">
        <v>344</v>
      </c>
      <c r="G26" s="3">
        <v>333</v>
      </c>
      <c r="H26" s="3">
        <v>677</v>
      </c>
      <c r="I26" s="31">
        <v>72</v>
      </c>
      <c r="J26" s="3">
        <v>484</v>
      </c>
      <c r="K26" s="3">
        <v>541</v>
      </c>
      <c r="L26" s="3">
        <v>1025</v>
      </c>
      <c r="M26" s="31">
        <v>97</v>
      </c>
      <c r="N26" s="3">
        <v>9</v>
      </c>
      <c r="O26" s="3">
        <v>66</v>
      </c>
      <c r="P26" s="3">
        <v>75</v>
      </c>
    </row>
    <row r="27" spans="1:16" ht="15" customHeight="1">
      <c r="A27" s="31">
        <v>23</v>
      </c>
      <c r="B27" s="3">
        <v>181</v>
      </c>
      <c r="C27" s="3">
        <v>171</v>
      </c>
      <c r="D27" s="3">
        <v>352</v>
      </c>
      <c r="E27" s="31">
        <v>48</v>
      </c>
      <c r="F27" s="3">
        <v>319</v>
      </c>
      <c r="G27" s="3">
        <v>319</v>
      </c>
      <c r="H27" s="3">
        <v>638</v>
      </c>
      <c r="I27" s="31">
        <v>73</v>
      </c>
      <c r="J27" s="3">
        <v>478</v>
      </c>
      <c r="K27" s="3">
        <v>503</v>
      </c>
      <c r="L27" s="3">
        <v>981</v>
      </c>
      <c r="M27" s="31">
        <v>98</v>
      </c>
      <c r="N27" s="3">
        <v>7</v>
      </c>
      <c r="O27" s="3">
        <v>43</v>
      </c>
      <c r="P27" s="3">
        <v>50</v>
      </c>
    </row>
    <row r="28" spans="1:16" ht="15" customHeight="1">
      <c r="A28" s="31">
        <v>24</v>
      </c>
      <c r="B28" s="3">
        <v>240</v>
      </c>
      <c r="C28" s="3">
        <v>192</v>
      </c>
      <c r="D28" s="3">
        <v>432</v>
      </c>
      <c r="E28" s="31">
        <v>49</v>
      </c>
      <c r="F28" s="3">
        <v>325</v>
      </c>
      <c r="G28" s="3">
        <v>299</v>
      </c>
      <c r="H28" s="3">
        <v>624</v>
      </c>
      <c r="I28" s="31">
        <v>74</v>
      </c>
      <c r="J28" s="3">
        <v>310</v>
      </c>
      <c r="K28" s="3">
        <v>348</v>
      </c>
      <c r="L28" s="3">
        <v>658</v>
      </c>
      <c r="M28" s="31">
        <v>99</v>
      </c>
      <c r="N28" s="3">
        <v>7</v>
      </c>
      <c r="O28" s="3">
        <v>27</v>
      </c>
      <c r="P28" s="3">
        <v>34</v>
      </c>
    </row>
    <row r="31" spans="14:18" ht="13.5">
      <c r="N31" s="3"/>
      <c r="O31" s="44" t="s">
        <v>3</v>
      </c>
      <c r="P31" s="44" t="s">
        <v>4</v>
      </c>
      <c r="Q31" s="44" t="s">
        <v>5</v>
      </c>
      <c r="R31" s="44" t="s">
        <v>6</v>
      </c>
    </row>
    <row r="32" spans="14:18" ht="13.5">
      <c r="N32" s="29" t="s">
        <v>143</v>
      </c>
      <c r="O32" s="18">
        <f>'人口・世帯数の推移'!B5</f>
        <v>24194</v>
      </c>
      <c r="P32" s="18">
        <f>SUM(B4:B28,F4:F28,J4:J28,N4:N28,R4:R24)</f>
        <v>24425</v>
      </c>
      <c r="Q32" s="18">
        <f>SUM(C4:C28,G4:G28,K4:K28,O4:O28,S4:S24)</f>
        <v>27216</v>
      </c>
      <c r="R32" s="18">
        <f>SUM(D4:D28,H4:H28,L4:L28,P4:P28,T4:T24)</f>
        <v>51641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3" width="8.375" style="0" customWidth="1"/>
    <col min="4" max="4" width="1.25" style="6" customWidth="1"/>
    <col min="5" max="10" width="8.375" style="0" customWidth="1"/>
    <col min="11" max="11" width="1.25" style="0" customWidth="1"/>
    <col min="12" max="21" width="8.375" style="0" customWidth="1"/>
  </cols>
  <sheetData>
    <row r="1" spans="1:21" ht="13.5">
      <c r="A1" s="1" t="s">
        <v>226</v>
      </c>
      <c r="B1" s="1"/>
      <c r="C1" s="1"/>
      <c r="D1" s="10"/>
      <c r="E1" s="1"/>
      <c r="F1" s="1"/>
      <c r="G1" s="1"/>
      <c r="Q1" s="219" t="str">
        <f>'総人口・年齢階層別人口・地区別人口'!D1</f>
        <v>令和2年12月31日現在</v>
      </c>
      <c r="R1" s="219"/>
      <c r="S1" s="219"/>
      <c r="T1" s="219"/>
      <c r="U1" s="219"/>
    </row>
    <row r="2" ht="14.25" thickBot="1"/>
    <row r="3" spans="1:21" ht="13.5">
      <c r="A3" s="216"/>
      <c r="B3" s="211" t="s">
        <v>224</v>
      </c>
      <c r="C3" s="212"/>
      <c r="E3" s="213" t="s">
        <v>225</v>
      </c>
      <c r="F3" s="214"/>
      <c r="G3" s="214"/>
      <c r="H3" s="214"/>
      <c r="I3" s="214"/>
      <c r="J3" s="215"/>
      <c r="L3" s="211" t="s">
        <v>350</v>
      </c>
      <c r="M3" s="221"/>
      <c r="N3" s="221"/>
      <c r="O3" s="221"/>
      <c r="P3" s="221"/>
      <c r="Q3" s="220" t="s">
        <v>351</v>
      </c>
      <c r="R3" s="221"/>
      <c r="S3" s="221"/>
      <c r="T3" s="221"/>
      <c r="U3" s="212"/>
    </row>
    <row r="4" spans="1:21" ht="21.75" thickBot="1">
      <c r="A4" s="217"/>
      <c r="B4" s="178" t="s">
        <v>133</v>
      </c>
      <c r="C4" s="181" t="s">
        <v>200</v>
      </c>
      <c r="D4" s="78"/>
      <c r="E4" s="178" t="s">
        <v>0</v>
      </c>
      <c r="F4" s="143" t="s">
        <v>200</v>
      </c>
      <c r="G4" s="143" t="s">
        <v>1</v>
      </c>
      <c r="H4" s="179" t="s">
        <v>200</v>
      </c>
      <c r="I4" s="180" t="s">
        <v>2</v>
      </c>
      <c r="J4" s="181" t="s">
        <v>200</v>
      </c>
      <c r="L4" s="177" t="s">
        <v>354</v>
      </c>
      <c r="M4" s="143" t="s">
        <v>200</v>
      </c>
      <c r="N4" s="143" t="s">
        <v>355</v>
      </c>
      <c r="O4" s="143" t="s">
        <v>200</v>
      </c>
      <c r="P4" s="144" t="s">
        <v>356</v>
      </c>
      <c r="Q4" s="143" t="s">
        <v>353</v>
      </c>
      <c r="R4" s="143" t="s">
        <v>200</v>
      </c>
      <c r="S4" s="143" t="s">
        <v>352</v>
      </c>
      <c r="T4" s="143" t="s">
        <v>200</v>
      </c>
      <c r="U4" s="176" t="s">
        <v>357</v>
      </c>
    </row>
    <row r="5" spans="1:21" ht="14.25" thickBot="1">
      <c r="A5" s="193" t="s">
        <v>371</v>
      </c>
      <c r="B5" s="89">
        <v>24194</v>
      </c>
      <c r="C5" s="77">
        <v>-18</v>
      </c>
      <c r="D5" s="90"/>
      <c r="E5" s="91">
        <v>24425</v>
      </c>
      <c r="F5" s="69">
        <v>-35</v>
      </c>
      <c r="G5" s="92">
        <v>27216</v>
      </c>
      <c r="H5" s="73">
        <v>-17</v>
      </c>
      <c r="I5" s="92">
        <v>51641</v>
      </c>
      <c r="J5" s="77">
        <v>-52</v>
      </c>
      <c r="L5" s="189">
        <v>32</v>
      </c>
      <c r="M5" s="173">
        <v>5</v>
      </c>
      <c r="N5" s="190">
        <v>61</v>
      </c>
      <c r="O5" s="69">
        <v>-21</v>
      </c>
      <c r="P5" s="153">
        <v>-29</v>
      </c>
      <c r="Q5" s="191">
        <v>106</v>
      </c>
      <c r="R5" s="73">
        <v>9</v>
      </c>
      <c r="S5" s="192">
        <v>129</v>
      </c>
      <c r="T5" s="154">
        <v>29</v>
      </c>
      <c r="U5" s="164">
        <v>-23</v>
      </c>
    </row>
    <row r="6" spans="1:21" ht="14.25" thickBot="1">
      <c r="A6" s="224"/>
      <c r="L6" s="108"/>
      <c r="M6" s="6"/>
      <c r="N6" s="6"/>
      <c r="O6" s="6"/>
      <c r="P6" s="6"/>
      <c r="Q6" s="6"/>
      <c r="R6" s="6"/>
      <c r="S6" s="6"/>
      <c r="T6" s="6"/>
      <c r="U6" s="165"/>
    </row>
    <row r="7" spans="1:21" ht="21.75" thickBot="1">
      <c r="A7" s="60"/>
      <c r="B7" s="61" t="s">
        <v>133</v>
      </c>
      <c r="C7" s="62" t="s">
        <v>200</v>
      </c>
      <c r="D7" s="78"/>
      <c r="E7" s="185" t="s">
        <v>0</v>
      </c>
      <c r="F7" s="184" t="s">
        <v>200</v>
      </c>
      <c r="G7" s="184" t="s">
        <v>1</v>
      </c>
      <c r="H7" s="186" t="s">
        <v>200</v>
      </c>
      <c r="I7" s="184" t="s">
        <v>2</v>
      </c>
      <c r="J7" s="187" t="s">
        <v>200</v>
      </c>
      <c r="L7" s="185" t="s">
        <v>354</v>
      </c>
      <c r="M7" s="184" t="s">
        <v>200</v>
      </c>
      <c r="N7" s="184" t="s">
        <v>355</v>
      </c>
      <c r="O7" s="184" t="s">
        <v>200</v>
      </c>
      <c r="P7" s="183" t="s">
        <v>356</v>
      </c>
      <c r="Q7" s="184" t="s">
        <v>353</v>
      </c>
      <c r="R7" s="184" t="s">
        <v>200</v>
      </c>
      <c r="S7" s="184" t="s">
        <v>352</v>
      </c>
      <c r="T7" s="184" t="s">
        <v>200</v>
      </c>
      <c r="U7" s="182" t="s">
        <v>357</v>
      </c>
    </row>
    <row r="8" spans="1:21" ht="13.5">
      <c r="A8" s="48" t="s">
        <v>201</v>
      </c>
      <c r="B8" s="49">
        <v>23814</v>
      </c>
      <c r="C8" s="76">
        <v>-6</v>
      </c>
      <c r="D8" s="80"/>
      <c r="E8" s="63">
        <v>26390</v>
      </c>
      <c r="F8" s="68">
        <v>-22</v>
      </c>
      <c r="G8" s="50">
        <v>29798</v>
      </c>
      <c r="H8" s="72">
        <v>-26</v>
      </c>
      <c r="I8" s="50">
        <v>56188</v>
      </c>
      <c r="J8" s="76">
        <v>-48</v>
      </c>
      <c r="L8" s="65" t="s">
        <v>358</v>
      </c>
      <c r="M8" s="57" t="s">
        <v>358</v>
      </c>
      <c r="N8" s="66" t="s">
        <v>358</v>
      </c>
      <c r="O8" s="188" t="s">
        <v>358</v>
      </c>
      <c r="P8" s="155" t="s">
        <v>358</v>
      </c>
      <c r="Q8" s="70" t="s">
        <v>358</v>
      </c>
      <c r="R8" s="70" t="s">
        <v>358</v>
      </c>
      <c r="S8" s="58" t="s">
        <v>358</v>
      </c>
      <c r="T8" s="148" t="s">
        <v>358</v>
      </c>
      <c r="U8" s="166" t="s">
        <v>358</v>
      </c>
    </row>
    <row r="9" spans="1:21" ht="13.5">
      <c r="A9" s="51" t="s">
        <v>202</v>
      </c>
      <c r="B9" s="52">
        <v>23818</v>
      </c>
      <c r="C9" s="75">
        <f aca="true" t="shared" si="0" ref="C9:C55">SUM(B9-B8)</f>
        <v>4</v>
      </c>
      <c r="D9" s="80"/>
      <c r="E9" s="64">
        <v>26364</v>
      </c>
      <c r="F9" s="67">
        <f aca="true" t="shared" si="1" ref="F9:F55">SUM(E9-E8)</f>
        <v>-26</v>
      </c>
      <c r="G9" s="53">
        <v>29797</v>
      </c>
      <c r="H9" s="71">
        <f aca="true" t="shared" si="2" ref="H9:H55">SUM(G9-G8)</f>
        <v>-1</v>
      </c>
      <c r="I9" s="53">
        <v>56161</v>
      </c>
      <c r="J9" s="75">
        <f aca="true" t="shared" si="3" ref="J9:J55">SUM(I9-I8)</f>
        <v>-27</v>
      </c>
      <c r="L9" s="64" t="s">
        <v>358</v>
      </c>
      <c r="M9" s="52" t="s">
        <v>358</v>
      </c>
      <c r="N9" s="67" t="s">
        <v>358</v>
      </c>
      <c r="O9" s="67" t="s">
        <v>358</v>
      </c>
      <c r="P9" s="151" t="s">
        <v>358</v>
      </c>
      <c r="Q9" s="71" t="s">
        <v>358</v>
      </c>
      <c r="R9" s="71" t="s">
        <v>358</v>
      </c>
      <c r="S9" s="53" t="s">
        <v>358</v>
      </c>
      <c r="T9" s="145" t="s">
        <v>358</v>
      </c>
      <c r="U9" s="167" t="s">
        <v>358</v>
      </c>
    </row>
    <row r="10" spans="1:21" ht="13.5">
      <c r="A10" s="51" t="s">
        <v>203</v>
      </c>
      <c r="B10" s="52">
        <v>23826</v>
      </c>
      <c r="C10" s="75">
        <f t="shared" si="0"/>
        <v>8</v>
      </c>
      <c r="D10" s="80"/>
      <c r="E10" s="64">
        <v>26229</v>
      </c>
      <c r="F10" s="67">
        <f t="shared" si="1"/>
        <v>-135</v>
      </c>
      <c r="G10" s="53">
        <v>29755</v>
      </c>
      <c r="H10" s="71">
        <f t="shared" si="2"/>
        <v>-42</v>
      </c>
      <c r="I10" s="53">
        <v>55984</v>
      </c>
      <c r="J10" s="75">
        <f t="shared" si="3"/>
        <v>-177</v>
      </c>
      <c r="L10" s="64" t="s">
        <v>358</v>
      </c>
      <c r="M10" s="52" t="s">
        <v>358</v>
      </c>
      <c r="N10" s="67" t="s">
        <v>358</v>
      </c>
      <c r="O10" s="67" t="s">
        <v>358</v>
      </c>
      <c r="P10" s="151" t="s">
        <v>358</v>
      </c>
      <c r="Q10" s="71" t="s">
        <v>358</v>
      </c>
      <c r="R10" s="71" t="s">
        <v>358</v>
      </c>
      <c r="S10" s="53" t="s">
        <v>358</v>
      </c>
      <c r="T10" s="145" t="s">
        <v>358</v>
      </c>
      <c r="U10" s="167" t="s">
        <v>358</v>
      </c>
    </row>
    <row r="11" spans="1:21" ht="13.5">
      <c r="A11" s="51" t="s">
        <v>204</v>
      </c>
      <c r="B11" s="52">
        <v>23966</v>
      </c>
      <c r="C11" s="75">
        <f t="shared" si="0"/>
        <v>140</v>
      </c>
      <c r="D11" s="80"/>
      <c r="E11" s="64">
        <v>26344</v>
      </c>
      <c r="F11" s="67">
        <f t="shared" si="1"/>
        <v>115</v>
      </c>
      <c r="G11" s="53">
        <v>29800</v>
      </c>
      <c r="H11" s="71">
        <f t="shared" si="2"/>
        <v>45</v>
      </c>
      <c r="I11" s="53">
        <v>56144</v>
      </c>
      <c r="J11" s="75">
        <f t="shared" si="3"/>
        <v>160</v>
      </c>
      <c r="L11" s="64" t="s">
        <v>358</v>
      </c>
      <c r="M11" s="52" t="s">
        <v>358</v>
      </c>
      <c r="N11" s="67" t="s">
        <v>358</v>
      </c>
      <c r="O11" s="67" t="s">
        <v>358</v>
      </c>
      <c r="P11" s="151" t="s">
        <v>358</v>
      </c>
      <c r="Q11" s="71" t="s">
        <v>358</v>
      </c>
      <c r="R11" s="71" t="s">
        <v>358</v>
      </c>
      <c r="S11" s="53" t="s">
        <v>358</v>
      </c>
      <c r="T11" s="145" t="s">
        <v>358</v>
      </c>
      <c r="U11" s="167" t="s">
        <v>358</v>
      </c>
    </row>
    <row r="12" spans="1:21" ht="13.5">
      <c r="A12" s="51" t="s">
        <v>205</v>
      </c>
      <c r="B12" s="52">
        <v>23952</v>
      </c>
      <c r="C12" s="75">
        <f t="shared" si="0"/>
        <v>-14</v>
      </c>
      <c r="D12" s="80"/>
      <c r="E12" s="64">
        <v>26313</v>
      </c>
      <c r="F12" s="67">
        <f t="shared" si="1"/>
        <v>-31</v>
      </c>
      <c r="G12" s="53">
        <v>29755</v>
      </c>
      <c r="H12" s="71">
        <f t="shared" si="2"/>
        <v>-45</v>
      </c>
      <c r="I12" s="53">
        <v>56068</v>
      </c>
      <c r="J12" s="75">
        <f t="shared" si="3"/>
        <v>-76</v>
      </c>
      <c r="L12" s="64" t="s">
        <v>358</v>
      </c>
      <c r="M12" s="52" t="s">
        <v>358</v>
      </c>
      <c r="N12" s="67" t="s">
        <v>358</v>
      </c>
      <c r="O12" s="67" t="s">
        <v>358</v>
      </c>
      <c r="P12" s="151" t="s">
        <v>358</v>
      </c>
      <c r="Q12" s="71" t="s">
        <v>358</v>
      </c>
      <c r="R12" s="71" t="s">
        <v>358</v>
      </c>
      <c r="S12" s="53" t="s">
        <v>358</v>
      </c>
      <c r="T12" s="145" t="s">
        <v>358</v>
      </c>
      <c r="U12" s="167" t="s">
        <v>358</v>
      </c>
    </row>
    <row r="13" spans="1:21" ht="13.5">
      <c r="A13" s="51" t="s">
        <v>206</v>
      </c>
      <c r="B13" s="52">
        <v>23957</v>
      </c>
      <c r="C13" s="75">
        <f t="shared" si="0"/>
        <v>5</v>
      </c>
      <c r="D13" s="80"/>
      <c r="E13" s="64">
        <v>26310</v>
      </c>
      <c r="F13" s="67">
        <f t="shared" si="1"/>
        <v>-3</v>
      </c>
      <c r="G13" s="53">
        <v>29768</v>
      </c>
      <c r="H13" s="71">
        <f t="shared" si="2"/>
        <v>13</v>
      </c>
      <c r="I13" s="53">
        <v>56078</v>
      </c>
      <c r="J13" s="75">
        <f t="shared" si="3"/>
        <v>10</v>
      </c>
      <c r="L13" s="64" t="s">
        <v>358</v>
      </c>
      <c r="M13" s="52" t="s">
        <v>358</v>
      </c>
      <c r="N13" s="67" t="s">
        <v>358</v>
      </c>
      <c r="O13" s="67" t="s">
        <v>358</v>
      </c>
      <c r="P13" s="151" t="s">
        <v>358</v>
      </c>
      <c r="Q13" s="71" t="s">
        <v>358</v>
      </c>
      <c r="R13" s="71" t="s">
        <v>358</v>
      </c>
      <c r="S13" s="53" t="s">
        <v>358</v>
      </c>
      <c r="T13" s="145" t="s">
        <v>358</v>
      </c>
      <c r="U13" s="167" t="s">
        <v>358</v>
      </c>
    </row>
    <row r="14" spans="1:21" ht="13.5">
      <c r="A14" s="51" t="s">
        <v>207</v>
      </c>
      <c r="B14" s="52">
        <v>23958</v>
      </c>
      <c r="C14" s="75">
        <f t="shared" si="0"/>
        <v>1</v>
      </c>
      <c r="D14" s="80"/>
      <c r="E14" s="64">
        <v>26311</v>
      </c>
      <c r="F14" s="67">
        <f t="shared" si="1"/>
        <v>1</v>
      </c>
      <c r="G14" s="53">
        <v>29751</v>
      </c>
      <c r="H14" s="71">
        <f t="shared" si="2"/>
        <v>-17</v>
      </c>
      <c r="I14" s="53">
        <v>56062</v>
      </c>
      <c r="J14" s="75">
        <f t="shared" si="3"/>
        <v>-16</v>
      </c>
      <c r="L14" s="64" t="s">
        <v>358</v>
      </c>
      <c r="M14" s="52" t="s">
        <v>358</v>
      </c>
      <c r="N14" s="67" t="s">
        <v>358</v>
      </c>
      <c r="O14" s="67" t="s">
        <v>358</v>
      </c>
      <c r="P14" s="151" t="s">
        <v>358</v>
      </c>
      <c r="Q14" s="71" t="s">
        <v>358</v>
      </c>
      <c r="R14" s="71" t="s">
        <v>358</v>
      </c>
      <c r="S14" s="53" t="s">
        <v>358</v>
      </c>
      <c r="T14" s="145" t="s">
        <v>358</v>
      </c>
      <c r="U14" s="167" t="s">
        <v>358</v>
      </c>
    </row>
    <row r="15" spans="1:21" ht="13.5">
      <c r="A15" s="51" t="s">
        <v>208</v>
      </c>
      <c r="B15" s="52">
        <v>23962</v>
      </c>
      <c r="C15" s="75">
        <f t="shared" si="0"/>
        <v>4</v>
      </c>
      <c r="D15" s="80"/>
      <c r="E15" s="64">
        <v>26313</v>
      </c>
      <c r="F15" s="67">
        <f t="shared" si="1"/>
        <v>2</v>
      </c>
      <c r="G15" s="53">
        <v>29738</v>
      </c>
      <c r="H15" s="71">
        <f t="shared" si="2"/>
        <v>-13</v>
      </c>
      <c r="I15" s="53">
        <v>56051</v>
      </c>
      <c r="J15" s="75">
        <f t="shared" si="3"/>
        <v>-11</v>
      </c>
      <c r="L15" s="64" t="s">
        <v>358</v>
      </c>
      <c r="M15" s="52" t="s">
        <v>358</v>
      </c>
      <c r="N15" s="67" t="s">
        <v>358</v>
      </c>
      <c r="O15" s="67" t="s">
        <v>358</v>
      </c>
      <c r="P15" s="151" t="s">
        <v>358</v>
      </c>
      <c r="Q15" s="71" t="s">
        <v>358</v>
      </c>
      <c r="R15" s="71" t="s">
        <v>358</v>
      </c>
      <c r="S15" s="53" t="s">
        <v>358</v>
      </c>
      <c r="T15" s="145" t="s">
        <v>358</v>
      </c>
      <c r="U15" s="167" t="s">
        <v>358</v>
      </c>
    </row>
    <row r="16" spans="1:21" ht="13.5">
      <c r="A16" s="51" t="s">
        <v>209</v>
      </c>
      <c r="B16" s="52">
        <v>23963</v>
      </c>
      <c r="C16" s="75">
        <f t="shared" si="0"/>
        <v>1</v>
      </c>
      <c r="D16" s="80"/>
      <c r="E16" s="64">
        <v>26308</v>
      </c>
      <c r="F16" s="67">
        <f t="shared" si="1"/>
        <v>-5</v>
      </c>
      <c r="G16" s="53">
        <v>29736</v>
      </c>
      <c r="H16" s="71">
        <f t="shared" si="2"/>
        <v>-2</v>
      </c>
      <c r="I16" s="53">
        <v>56044</v>
      </c>
      <c r="J16" s="75">
        <f t="shared" si="3"/>
        <v>-7</v>
      </c>
      <c r="L16" s="64" t="s">
        <v>358</v>
      </c>
      <c r="M16" s="52" t="s">
        <v>358</v>
      </c>
      <c r="N16" s="67" t="s">
        <v>358</v>
      </c>
      <c r="O16" s="67" t="s">
        <v>358</v>
      </c>
      <c r="P16" s="151" t="s">
        <v>358</v>
      </c>
      <c r="Q16" s="71" t="s">
        <v>358</v>
      </c>
      <c r="R16" s="71" t="s">
        <v>358</v>
      </c>
      <c r="S16" s="53" t="s">
        <v>358</v>
      </c>
      <c r="T16" s="145" t="s">
        <v>358</v>
      </c>
      <c r="U16" s="167" t="s">
        <v>358</v>
      </c>
    </row>
    <row r="17" spans="1:21" ht="13.5">
      <c r="A17" s="51" t="s">
        <v>210</v>
      </c>
      <c r="B17" s="45">
        <v>23976</v>
      </c>
      <c r="C17" s="75">
        <f t="shared" si="0"/>
        <v>13</v>
      </c>
      <c r="D17" s="80"/>
      <c r="E17" s="47">
        <v>26288</v>
      </c>
      <c r="F17" s="67">
        <f t="shared" si="1"/>
        <v>-20</v>
      </c>
      <c r="G17" s="46">
        <v>29722</v>
      </c>
      <c r="H17" s="71">
        <f t="shared" si="2"/>
        <v>-14</v>
      </c>
      <c r="I17" s="46">
        <v>56010</v>
      </c>
      <c r="J17" s="75">
        <f t="shared" si="3"/>
        <v>-34</v>
      </c>
      <c r="L17" s="47" t="s">
        <v>358</v>
      </c>
      <c r="M17" s="45" t="s">
        <v>358</v>
      </c>
      <c r="N17" s="67" t="s">
        <v>358</v>
      </c>
      <c r="O17" s="67" t="s">
        <v>358</v>
      </c>
      <c r="P17" s="151" t="s">
        <v>358</v>
      </c>
      <c r="Q17" s="71" t="s">
        <v>358</v>
      </c>
      <c r="R17" s="71" t="s">
        <v>358</v>
      </c>
      <c r="S17" s="46" t="s">
        <v>358</v>
      </c>
      <c r="T17" s="146" t="s">
        <v>358</v>
      </c>
      <c r="U17" s="167" t="s">
        <v>358</v>
      </c>
    </row>
    <row r="18" spans="1:21" ht="13.5">
      <c r="A18" s="51" t="s">
        <v>211</v>
      </c>
      <c r="B18" s="45">
        <v>24011</v>
      </c>
      <c r="C18" s="75">
        <f t="shared" si="0"/>
        <v>35</v>
      </c>
      <c r="D18" s="80"/>
      <c r="E18" s="47">
        <v>26302</v>
      </c>
      <c r="F18" s="67">
        <f t="shared" si="1"/>
        <v>14</v>
      </c>
      <c r="G18" s="46">
        <v>29742</v>
      </c>
      <c r="H18" s="71">
        <f t="shared" si="2"/>
        <v>20</v>
      </c>
      <c r="I18" s="46">
        <v>56044</v>
      </c>
      <c r="J18" s="75">
        <f t="shared" si="3"/>
        <v>34</v>
      </c>
      <c r="L18" s="47" t="s">
        <v>358</v>
      </c>
      <c r="M18" s="45" t="s">
        <v>358</v>
      </c>
      <c r="N18" s="67" t="s">
        <v>358</v>
      </c>
      <c r="O18" s="67" t="s">
        <v>358</v>
      </c>
      <c r="P18" s="151" t="s">
        <v>358</v>
      </c>
      <c r="Q18" s="71" t="s">
        <v>358</v>
      </c>
      <c r="R18" s="71" t="s">
        <v>358</v>
      </c>
      <c r="S18" s="46" t="s">
        <v>358</v>
      </c>
      <c r="T18" s="146" t="s">
        <v>358</v>
      </c>
      <c r="U18" s="167" t="s">
        <v>358</v>
      </c>
    </row>
    <row r="19" spans="1:21" ht="14.25" thickBot="1">
      <c r="A19" s="54" t="s">
        <v>212</v>
      </c>
      <c r="B19" s="55">
        <v>24024</v>
      </c>
      <c r="C19" s="77">
        <f t="shared" si="0"/>
        <v>13</v>
      </c>
      <c r="D19" s="80"/>
      <c r="E19" s="55">
        <v>26333</v>
      </c>
      <c r="F19" s="69">
        <f t="shared" si="1"/>
        <v>31</v>
      </c>
      <c r="G19" s="56">
        <v>29737</v>
      </c>
      <c r="H19" s="73">
        <f t="shared" si="2"/>
        <v>-5</v>
      </c>
      <c r="I19" s="56">
        <v>56070</v>
      </c>
      <c r="J19" s="77">
        <f t="shared" si="3"/>
        <v>26</v>
      </c>
      <c r="L19" s="55" t="s">
        <v>358</v>
      </c>
      <c r="M19" s="59" t="s">
        <v>358</v>
      </c>
      <c r="N19" s="69" t="s">
        <v>358</v>
      </c>
      <c r="O19" s="69" t="s">
        <v>358</v>
      </c>
      <c r="P19" s="153" t="s">
        <v>358</v>
      </c>
      <c r="Q19" s="73" t="s">
        <v>358</v>
      </c>
      <c r="R19" s="73" t="s">
        <v>358</v>
      </c>
      <c r="S19" s="56" t="s">
        <v>358</v>
      </c>
      <c r="T19" s="147" t="s">
        <v>358</v>
      </c>
      <c r="U19" s="164" t="s">
        <v>358</v>
      </c>
    </row>
    <row r="20" spans="1:21" ht="13.5">
      <c r="A20" s="48" t="s">
        <v>199</v>
      </c>
      <c r="B20" s="57">
        <v>24005</v>
      </c>
      <c r="C20" s="74">
        <f t="shared" si="0"/>
        <v>-19</v>
      </c>
      <c r="D20" s="80"/>
      <c r="E20" s="65">
        <v>26305</v>
      </c>
      <c r="F20" s="66">
        <f t="shared" si="1"/>
        <v>-28</v>
      </c>
      <c r="G20" s="58">
        <v>29690</v>
      </c>
      <c r="H20" s="70">
        <f t="shared" si="2"/>
        <v>-47</v>
      </c>
      <c r="I20" s="58">
        <v>55995</v>
      </c>
      <c r="J20" s="74">
        <f t="shared" si="3"/>
        <v>-75</v>
      </c>
      <c r="L20" s="65" t="s">
        <v>358</v>
      </c>
      <c r="M20" s="57" t="s">
        <v>358</v>
      </c>
      <c r="N20" s="66" t="s">
        <v>358</v>
      </c>
      <c r="O20" s="66" t="s">
        <v>358</v>
      </c>
      <c r="P20" s="155" t="s">
        <v>358</v>
      </c>
      <c r="Q20" s="70" t="s">
        <v>358</v>
      </c>
      <c r="R20" s="70" t="s">
        <v>358</v>
      </c>
      <c r="S20" s="58" t="s">
        <v>358</v>
      </c>
      <c r="T20" s="148" t="s">
        <v>358</v>
      </c>
      <c r="U20" s="166" t="s">
        <v>358</v>
      </c>
    </row>
    <row r="21" spans="1:21" ht="13.5">
      <c r="A21" s="51" t="s">
        <v>213</v>
      </c>
      <c r="B21" s="52">
        <v>23955</v>
      </c>
      <c r="C21" s="74">
        <f t="shared" si="0"/>
        <v>-50</v>
      </c>
      <c r="D21" s="80"/>
      <c r="E21" s="64">
        <v>26239</v>
      </c>
      <c r="F21" s="66">
        <f t="shared" si="1"/>
        <v>-66</v>
      </c>
      <c r="G21" s="53">
        <v>29640</v>
      </c>
      <c r="H21" s="70">
        <f t="shared" si="2"/>
        <v>-50</v>
      </c>
      <c r="I21" s="53">
        <v>55879</v>
      </c>
      <c r="J21" s="74">
        <f t="shared" si="3"/>
        <v>-116</v>
      </c>
      <c r="L21" s="64" t="s">
        <v>358</v>
      </c>
      <c r="M21" s="57" t="s">
        <v>358</v>
      </c>
      <c r="N21" s="66" t="s">
        <v>358</v>
      </c>
      <c r="O21" s="66" t="s">
        <v>358</v>
      </c>
      <c r="P21" s="151" t="s">
        <v>358</v>
      </c>
      <c r="Q21" s="70" t="s">
        <v>358</v>
      </c>
      <c r="R21" s="70" t="s">
        <v>358</v>
      </c>
      <c r="S21" s="53" t="s">
        <v>358</v>
      </c>
      <c r="T21" s="148" t="s">
        <v>358</v>
      </c>
      <c r="U21" s="166" t="s">
        <v>358</v>
      </c>
    </row>
    <row r="22" spans="1:21" ht="13.5">
      <c r="A22" s="51" t="s">
        <v>214</v>
      </c>
      <c r="B22" s="52">
        <v>23945</v>
      </c>
      <c r="C22" s="74">
        <f t="shared" si="0"/>
        <v>-10</v>
      </c>
      <c r="D22" s="80"/>
      <c r="E22" s="64">
        <v>26156</v>
      </c>
      <c r="F22" s="66">
        <f t="shared" si="1"/>
        <v>-83</v>
      </c>
      <c r="G22" s="53">
        <v>29561</v>
      </c>
      <c r="H22" s="70">
        <f t="shared" si="2"/>
        <v>-79</v>
      </c>
      <c r="I22" s="53">
        <v>55717</v>
      </c>
      <c r="J22" s="74">
        <f t="shared" si="3"/>
        <v>-162</v>
      </c>
      <c r="L22" s="64" t="s">
        <v>358</v>
      </c>
      <c r="M22" s="57" t="s">
        <v>358</v>
      </c>
      <c r="N22" s="66" t="s">
        <v>358</v>
      </c>
      <c r="O22" s="66" t="s">
        <v>358</v>
      </c>
      <c r="P22" s="151" t="s">
        <v>358</v>
      </c>
      <c r="Q22" s="70" t="s">
        <v>358</v>
      </c>
      <c r="R22" s="70" t="s">
        <v>358</v>
      </c>
      <c r="S22" s="53" t="s">
        <v>358</v>
      </c>
      <c r="T22" s="148" t="s">
        <v>358</v>
      </c>
      <c r="U22" s="166" t="s">
        <v>358</v>
      </c>
    </row>
    <row r="23" spans="1:21" ht="13.5">
      <c r="A23" s="51" t="s">
        <v>215</v>
      </c>
      <c r="B23" s="52">
        <v>23993</v>
      </c>
      <c r="C23" s="74">
        <f t="shared" si="0"/>
        <v>48</v>
      </c>
      <c r="D23" s="80"/>
      <c r="E23" s="64">
        <v>26173</v>
      </c>
      <c r="F23" s="66">
        <f t="shared" si="1"/>
        <v>17</v>
      </c>
      <c r="G23" s="53">
        <v>29549</v>
      </c>
      <c r="H23" s="70">
        <f t="shared" si="2"/>
        <v>-12</v>
      </c>
      <c r="I23" s="53">
        <v>55722</v>
      </c>
      <c r="J23" s="74">
        <f t="shared" si="3"/>
        <v>5</v>
      </c>
      <c r="L23" s="64">
        <v>34</v>
      </c>
      <c r="M23" s="57" t="s">
        <v>359</v>
      </c>
      <c r="N23" s="66">
        <v>52</v>
      </c>
      <c r="O23" s="66" t="s">
        <v>358</v>
      </c>
      <c r="P23" s="151">
        <f aca="true" t="shared" si="4" ref="P23:P54">L23-N23</f>
        <v>-18</v>
      </c>
      <c r="Q23" s="70">
        <v>281</v>
      </c>
      <c r="R23" s="70" t="s">
        <v>361</v>
      </c>
      <c r="S23" s="53">
        <v>183</v>
      </c>
      <c r="T23" s="148" t="s">
        <v>362</v>
      </c>
      <c r="U23" s="166">
        <f aca="true" t="shared" si="5" ref="U23:U54">Q23-S23</f>
        <v>98</v>
      </c>
    </row>
    <row r="24" spans="1:21" ht="13.5">
      <c r="A24" s="51" t="s">
        <v>216</v>
      </c>
      <c r="B24" s="52">
        <v>23989</v>
      </c>
      <c r="C24" s="74">
        <f t="shared" si="0"/>
        <v>-4</v>
      </c>
      <c r="D24" s="80"/>
      <c r="E24" s="64">
        <v>26157</v>
      </c>
      <c r="F24" s="66">
        <f t="shared" si="1"/>
        <v>-16</v>
      </c>
      <c r="G24" s="53">
        <v>29535</v>
      </c>
      <c r="H24" s="70">
        <f t="shared" si="2"/>
        <v>-14</v>
      </c>
      <c r="I24" s="53">
        <v>55692</v>
      </c>
      <c r="J24" s="74">
        <f t="shared" si="3"/>
        <v>-30</v>
      </c>
      <c r="L24" s="64">
        <v>45</v>
      </c>
      <c r="M24" s="156">
        <f aca="true" t="shared" si="6" ref="M24:M55">SUM(L24-L23)</f>
        <v>11</v>
      </c>
      <c r="N24" s="66">
        <v>46</v>
      </c>
      <c r="O24" s="156">
        <f aca="true" t="shared" si="7" ref="O24:O55">SUM(N24-N23)</f>
        <v>-6</v>
      </c>
      <c r="P24" s="151">
        <f t="shared" si="4"/>
        <v>-1</v>
      </c>
      <c r="Q24" s="70">
        <v>133</v>
      </c>
      <c r="R24" s="156">
        <f aca="true" t="shared" si="8" ref="R24:R55">SUM(Q24-Q23)</f>
        <v>-148</v>
      </c>
      <c r="S24" s="53">
        <v>162</v>
      </c>
      <c r="T24" s="156">
        <f aca="true" t="shared" si="9" ref="T24:T55">SUM(S24-S23)</f>
        <v>-21</v>
      </c>
      <c r="U24" s="166">
        <f t="shared" si="5"/>
        <v>-29</v>
      </c>
    </row>
    <row r="25" spans="1:21" ht="13.5">
      <c r="A25" s="51" t="s">
        <v>217</v>
      </c>
      <c r="B25" s="52">
        <v>23985</v>
      </c>
      <c r="C25" s="74">
        <f t="shared" si="0"/>
        <v>-4</v>
      </c>
      <c r="D25" s="80"/>
      <c r="E25" s="64">
        <v>26138</v>
      </c>
      <c r="F25" s="66">
        <f t="shared" si="1"/>
        <v>-19</v>
      </c>
      <c r="G25" s="53">
        <v>29530</v>
      </c>
      <c r="H25" s="70">
        <f t="shared" si="2"/>
        <v>-5</v>
      </c>
      <c r="I25" s="53">
        <v>55668</v>
      </c>
      <c r="J25" s="74">
        <f t="shared" si="3"/>
        <v>-24</v>
      </c>
      <c r="L25" s="64">
        <v>40</v>
      </c>
      <c r="M25" s="156">
        <f t="shared" si="6"/>
        <v>-5</v>
      </c>
      <c r="N25" s="66">
        <v>49</v>
      </c>
      <c r="O25" s="156">
        <f t="shared" si="7"/>
        <v>3</v>
      </c>
      <c r="P25" s="151">
        <f t="shared" si="4"/>
        <v>-9</v>
      </c>
      <c r="Q25" s="70">
        <v>112</v>
      </c>
      <c r="R25" s="156">
        <f t="shared" si="8"/>
        <v>-21</v>
      </c>
      <c r="S25" s="53">
        <v>127</v>
      </c>
      <c r="T25" s="156">
        <f t="shared" si="9"/>
        <v>-35</v>
      </c>
      <c r="U25" s="166">
        <f t="shared" si="5"/>
        <v>-15</v>
      </c>
    </row>
    <row r="26" spans="1:21" ht="13.5">
      <c r="A26" s="51" t="s">
        <v>218</v>
      </c>
      <c r="B26" s="52">
        <v>24078</v>
      </c>
      <c r="C26" s="74">
        <f t="shared" si="0"/>
        <v>93</v>
      </c>
      <c r="D26" s="80"/>
      <c r="E26" s="64">
        <v>26193</v>
      </c>
      <c r="F26" s="66">
        <f t="shared" si="1"/>
        <v>55</v>
      </c>
      <c r="G26" s="53">
        <v>29649</v>
      </c>
      <c r="H26" s="70">
        <f t="shared" si="2"/>
        <v>119</v>
      </c>
      <c r="I26" s="53">
        <v>55842</v>
      </c>
      <c r="J26" s="74">
        <f t="shared" si="3"/>
        <v>174</v>
      </c>
      <c r="L26" s="64">
        <v>41</v>
      </c>
      <c r="M26" s="156">
        <f t="shared" si="6"/>
        <v>1</v>
      </c>
      <c r="N26" s="66">
        <v>57</v>
      </c>
      <c r="O26" s="156">
        <f t="shared" si="7"/>
        <v>8</v>
      </c>
      <c r="P26" s="151">
        <f t="shared" si="4"/>
        <v>-16</v>
      </c>
      <c r="Q26" s="70">
        <v>138</v>
      </c>
      <c r="R26" s="156">
        <f t="shared" si="8"/>
        <v>26</v>
      </c>
      <c r="S26" s="53">
        <v>159</v>
      </c>
      <c r="T26" s="156">
        <f t="shared" si="9"/>
        <v>32</v>
      </c>
      <c r="U26" s="166">
        <f t="shared" si="5"/>
        <v>-21</v>
      </c>
    </row>
    <row r="27" spans="1:21" ht="13.5">
      <c r="A27" s="51" t="s">
        <v>219</v>
      </c>
      <c r="B27" s="52">
        <v>24080</v>
      </c>
      <c r="C27" s="74">
        <f t="shared" si="0"/>
        <v>2</v>
      </c>
      <c r="D27" s="80"/>
      <c r="E27" s="64">
        <v>26165</v>
      </c>
      <c r="F27" s="66">
        <f t="shared" si="1"/>
        <v>-28</v>
      </c>
      <c r="G27" s="53">
        <v>29639</v>
      </c>
      <c r="H27" s="70">
        <f t="shared" si="2"/>
        <v>-10</v>
      </c>
      <c r="I27" s="53">
        <v>55804</v>
      </c>
      <c r="J27" s="74">
        <f t="shared" si="3"/>
        <v>-38</v>
      </c>
      <c r="L27" s="64">
        <v>38</v>
      </c>
      <c r="M27" s="156">
        <f t="shared" si="6"/>
        <v>-3</v>
      </c>
      <c r="N27" s="66">
        <v>58</v>
      </c>
      <c r="O27" s="156">
        <f t="shared" si="7"/>
        <v>1</v>
      </c>
      <c r="P27" s="151">
        <f t="shared" si="4"/>
        <v>-20</v>
      </c>
      <c r="Q27" s="70">
        <v>99</v>
      </c>
      <c r="R27" s="156">
        <f t="shared" si="8"/>
        <v>-39</v>
      </c>
      <c r="S27" s="53">
        <v>117</v>
      </c>
      <c r="T27" s="156">
        <f t="shared" si="9"/>
        <v>-42</v>
      </c>
      <c r="U27" s="166">
        <f t="shared" si="5"/>
        <v>-18</v>
      </c>
    </row>
    <row r="28" spans="1:21" ht="13.5">
      <c r="A28" s="51" t="s">
        <v>220</v>
      </c>
      <c r="B28" s="52">
        <v>24109</v>
      </c>
      <c r="C28" s="74">
        <f t="shared" si="0"/>
        <v>29</v>
      </c>
      <c r="D28" s="80"/>
      <c r="E28" s="64">
        <v>26172</v>
      </c>
      <c r="F28" s="66">
        <f t="shared" si="1"/>
        <v>7</v>
      </c>
      <c r="G28" s="53">
        <v>29638</v>
      </c>
      <c r="H28" s="70">
        <f t="shared" si="2"/>
        <v>-1</v>
      </c>
      <c r="I28" s="53">
        <v>55810</v>
      </c>
      <c r="J28" s="74">
        <f t="shared" si="3"/>
        <v>6</v>
      </c>
      <c r="L28" s="64">
        <v>50</v>
      </c>
      <c r="M28" s="156">
        <f t="shared" si="6"/>
        <v>12</v>
      </c>
      <c r="N28" s="66">
        <v>48</v>
      </c>
      <c r="O28" s="156">
        <f t="shared" si="7"/>
        <v>-10</v>
      </c>
      <c r="P28" s="151">
        <f t="shared" si="4"/>
        <v>2</v>
      </c>
      <c r="Q28" s="70">
        <v>109</v>
      </c>
      <c r="R28" s="156">
        <f t="shared" si="8"/>
        <v>10</v>
      </c>
      <c r="S28" s="53">
        <v>105</v>
      </c>
      <c r="T28" s="156">
        <f t="shared" si="9"/>
        <v>-12</v>
      </c>
      <c r="U28" s="166">
        <f t="shared" si="5"/>
        <v>4</v>
      </c>
    </row>
    <row r="29" spans="1:21" ht="13.5">
      <c r="A29" s="51" t="s">
        <v>221</v>
      </c>
      <c r="B29" s="45">
        <v>24121</v>
      </c>
      <c r="C29" s="74">
        <f t="shared" si="0"/>
        <v>12</v>
      </c>
      <c r="D29" s="79"/>
      <c r="E29" s="47">
        <v>26173</v>
      </c>
      <c r="F29" s="66">
        <f t="shared" si="1"/>
        <v>1</v>
      </c>
      <c r="G29" s="46">
        <v>29641</v>
      </c>
      <c r="H29" s="70">
        <f t="shared" si="2"/>
        <v>3</v>
      </c>
      <c r="I29" s="46">
        <v>55814</v>
      </c>
      <c r="J29" s="74">
        <f t="shared" si="3"/>
        <v>4</v>
      </c>
      <c r="L29" s="47">
        <v>44</v>
      </c>
      <c r="M29" s="156">
        <f t="shared" si="6"/>
        <v>-6</v>
      </c>
      <c r="N29" s="66">
        <v>62</v>
      </c>
      <c r="O29" s="156">
        <f t="shared" si="7"/>
        <v>14</v>
      </c>
      <c r="P29" s="151">
        <f t="shared" si="4"/>
        <v>-18</v>
      </c>
      <c r="Q29" s="70">
        <v>140</v>
      </c>
      <c r="R29" s="156">
        <f t="shared" si="8"/>
        <v>31</v>
      </c>
      <c r="S29" s="46">
        <v>118</v>
      </c>
      <c r="T29" s="156">
        <f t="shared" si="9"/>
        <v>13</v>
      </c>
      <c r="U29" s="166">
        <f t="shared" si="5"/>
        <v>22</v>
      </c>
    </row>
    <row r="30" spans="1:21" ht="13.5">
      <c r="A30" s="51" t="s">
        <v>222</v>
      </c>
      <c r="B30" s="45">
        <v>24126</v>
      </c>
      <c r="C30" s="74">
        <f t="shared" si="0"/>
        <v>5</v>
      </c>
      <c r="D30" s="79"/>
      <c r="E30" s="47">
        <v>26176</v>
      </c>
      <c r="F30" s="66">
        <f t="shared" si="1"/>
        <v>3</v>
      </c>
      <c r="G30" s="46">
        <v>29628</v>
      </c>
      <c r="H30" s="70">
        <f t="shared" si="2"/>
        <v>-13</v>
      </c>
      <c r="I30" s="46">
        <v>55804</v>
      </c>
      <c r="J30" s="74">
        <f t="shared" si="3"/>
        <v>-10</v>
      </c>
      <c r="L30" s="47">
        <v>36</v>
      </c>
      <c r="M30" s="156">
        <f t="shared" si="6"/>
        <v>-8</v>
      </c>
      <c r="N30" s="66">
        <v>58</v>
      </c>
      <c r="O30" s="156">
        <f t="shared" si="7"/>
        <v>-4</v>
      </c>
      <c r="P30" s="151">
        <f t="shared" si="4"/>
        <v>-22</v>
      </c>
      <c r="Q30" s="70">
        <v>140</v>
      </c>
      <c r="R30" s="156">
        <f t="shared" si="8"/>
        <v>0</v>
      </c>
      <c r="S30" s="46">
        <v>128</v>
      </c>
      <c r="T30" s="156">
        <f t="shared" si="9"/>
        <v>10</v>
      </c>
      <c r="U30" s="166">
        <f t="shared" si="5"/>
        <v>12</v>
      </c>
    </row>
    <row r="31" spans="1:21" ht="14.25" thickBot="1">
      <c r="A31" s="54" t="s">
        <v>223</v>
      </c>
      <c r="B31" s="59">
        <v>24110</v>
      </c>
      <c r="C31" s="77">
        <f t="shared" si="0"/>
        <v>-16</v>
      </c>
      <c r="D31" s="79"/>
      <c r="E31" s="55">
        <v>26173</v>
      </c>
      <c r="F31" s="69">
        <f t="shared" si="1"/>
        <v>-3</v>
      </c>
      <c r="G31" s="56">
        <v>29601</v>
      </c>
      <c r="H31" s="73">
        <f t="shared" si="2"/>
        <v>-27</v>
      </c>
      <c r="I31" s="56">
        <v>55774</v>
      </c>
      <c r="J31" s="77">
        <f t="shared" si="3"/>
        <v>-30</v>
      </c>
      <c r="L31" s="55">
        <v>44</v>
      </c>
      <c r="M31" s="154">
        <f t="shared" si="6"/>
        <v>8</v>
      </c>
      <c r="N31" s="69">
        <v>67</v>
      </c>
      <c r="O31" s="154">
        <f t="shared" si="7"/>
        <v>9</v>
      </c>
      <c r="P31" s="153">
        <f t="shared" si="4"/>
        <v>-23</v>
      </c>
      <c r="Q31" s="73">
        <v>106</v>
      </c>
      <c r="R31" s="154">
        <f t="shared" si="8"/>
        <v>-34</v>
      </c>
      <c r="S31" s="56">
        <v>113</v>
      </c>
      <c r="T31" s="154">
        <f t="shared" si="9"/>
        <v>-15</v>
      </c>
      <c r="U31" s="164">
        <f t="shared" si="5"/>
        <v>-7</v>
      </c>
    </row>
    <row r="32" spans="1:21" ht="13.5">
      <c r="A32" s="48" t="s">
        <v>228</v>
      </c>
      <c r="B32" s="57">
        <v>24089</v>
      </c>
      <c r="C32" s="74">
        <f t="shared" si="0"/>
        <v>-21</v>
      </c>
      <c r="D32" s="80"/>
      <c r="E32" s="65">
        <v>26140</v>
      </c>
      <c r="F32" s="66">
        <f t="shared" si="1"/>
        <v>-33</v>
      </c>
      <c r="G32" s="58">
        <v>29566</v>
      </c>
      <c r="H32" s="70">
        <f t="shared" si="2"/>
        <v>-35</v>
      </c>
      <c r="I32" s="58">
        <v>55706</v>
      </c>
      <c r="J32" s="74">
        <f t="shared" si="3"/>
        <v>-68</v>
      </c>
      <c r="L32" s="65">
        <v>32</v>
      </c>
      <c r="M32" s="156">
        <f t="shared" si="6"/>
        <v>-12</v>
      </c>
      <c r="N32" s="66">
        <v>85</v>
      </c>
      <c r="O32" s="156">
        <f t="shared" si="7"/>
        <v>18</v>
      </c>
      <c r="P32" s="155">
        <f t="shared" si="4"/>
        <v>-53</v>
      </c>
      <c r="Q32" s="70">
        <v>109</v>
      </c>
      <c r="R32" s="156">
        <f t="shared" si="8"/>
        <v>3</v>
      </c>
      <c r="S32" s="58">
        <v>124</v>
      </c>
      <c r="T32" s="156">
        <f t="shared" si="9"/>
        <v>11</v>
      </c>
      <c r="U32" s="166">
        <f t="shared" si="5"/>
        <v>-15</v>
      </c>
    </row>
    <row r="33" spans="1:21" ht="13.5">
      <c r="A33" s="51" t="s">
        <v>229</v>
      </c>
      <c r="B33" s="52">
        <v>24052</v>
      </c>
      <c r="C33" s="74">
        <f t="shared" si="0"/>
        <v>-37</v>
      </c>
      <c r="D33" s="80"/>
      <c r="E33" s="64">
        <v>26101</v>
      </c>
      <c r="F33" s="66">
        <f t="shared" si="1"/>
        <v>-39</v>
      </c>
      <c r="G33" s="53">
        <v>29517</v>
      </c>
      <c r="H33" s="70">
        <f t="shared" si="2"/>
        <v>-49</v>
      </c>
      <c r="I33" s="53">
        <v>55618</v>
      </c>
      <c r="J33" s="74">
        <f t="shared" si="3"/>
        <v>-88</v>
      </c>
      <c r="L33" s="64">
        <v>34</v>
      </c>
      <c r="M33" s="156">
        <f t="shared" si="6"/>
        <v>2</v>
      </c>
      <c r="N33" s="66">
        <v>60</v>
      </c>
      <c r="O33" s="156">
        <f t="shared" si="7"/>
        <v>-25</v>
      </c>
      <c r="P33" s="151">
        <f t="shared" si="4"/>
        <v>-26</v>
      </c>
      <c r="Q33" s="70">
        <v>104</v>
      </c>
      <c r="R33" s="156">
        <f t="shared" si="8"/>
        <v>-5</v>
      </c>
      <c r="S33" s="53">
        <v>166</v>
      </c>
      <c r="T33" s="156">
        <f t="shared" si="9"/>
        <v>42</v>
      </c>
      <c r="U33" s="166">
        <f t="shared" si="5"/>
        <v>-62</v>
      </c>
    </row>
    <row r="34" spans="1:21" ht="13.5">
      <c r="A34" s="51" t="s">
        <v>230</v>
      </c>
      <c r="B34" s="52">
        <v>24028</v>
      </c>
      <c r="C34" s="74">
        <f t="shared" si="0"/>
        <v>-24</v>
      </c>
      <c r="D34" s="80"/>
      <c r="E34" s="64">
        <v>26000</v>
      </c>
      <c r="F34" s="66">
        <f t="shared" si="1"/>
        <v>-101</v>
      </c>
      <c r="G34" s="53">
        <v>29381</v>
      </c>
      <c r="H34" s="70">
        <f t="shared" si="2"/>
        <v>-136</v>
      </c>
      <c r="I34" s="53">
        <v>55381</v>
      </c>
      <c r="J34" s="74">
        <f t="shared" si="3"/>
        <v>-237</v>
      </c>
      <c r="L34" s="64">
        <v>34</v>
      </c>
      <c r="M34" s="156">
        <f t="shared" si="6"/>
        <v>0</v>
      </c>
      <c r="N34" s="66">
        <v>69</v>
      </c>
      <c r="O34" s="156">
        <f t="shared" si="7"/>
        <v>9</v>
      </c>
      <c r="P34" s="151">
        <f t="shared" si="4"/>
        <v>-35</v>
      </c>
      <c r="Q34" s="70">
        <v>232</v>
      </c>
      <c r="R34" s="156">
        <f t="shared" si="8"/>
        <v>128</v>
      </c>
      <c r="S34" s="53">
        <v>459</v>
      </c>
      <c r="T34" s="156">
        <f t="shared" si="9"/>
        <v>293</v>
      </c>
      <c r="U34" s="166">
        <f t="shared" si="5"/>
        <v>-227</v>
      </c>
    </row>
    <row r="35" spans="1:21" ht="13.5">
      <c r="A35" s="51" t="s">
        <v>231</v>
      </c>
      <c r="B35" s="52">
        <v>24141</v>
      </c>
      <c r="C35" s="74">
        <f t="shared" si="0"/>
        <v>113</v>
      </c>
      <c r="D35" s="80"/>
      <c r="E35" s="64">
        <v>26039</v>
      </c>
      <c r="F35" s="66">
        <f t="shared" si="1"/>
        <v>39</v>
      </c>
      <c r="G35" s="53">
        <v>29412</v>
      </c>
      <c r="H35" s="70">
        <f t="shared" si="2"/>
        <v>31</v>
      </c>
      <c r="I35" s="53">
        <v>55451</v>
      </c>
      <c r="J35" s="74">
        <f t="shared" si="3"/>
        <v>70</v>
      </c>
      <c r="L35" s="64">
        <v>45</v>
      </c>
      <c r="M35" s="156">
        <f t="shared" si="6"/>
        <v>11</v>
      </c>
      <c r="N35" s="66">
        <v>65</v>
      </c>
      <c r="O35" s="156">
        <f t="shared" si="7"/>
        <v>-4</v>
      </c>
      <c r="P35" s="151">
        <f t="shared" si="4"/>
        <v>-20</v>
      </c>
      <c r="Q35" s="70">
        <v>317</v>
      </c>
      <c r="R35" s="156">
        <f t="shared" si="8"/>
        <v>85</v>
      </c>
      <c r="S35" s="53">
        <v>202</v>
      </c>
      <c r="T35" s="156">
        <f t="shared" si="9"/>
        <v>-257</v>
      </c>
      <c r="U35" s="166">
        <f t="shared" si="5"/>
        <v>115</v>
      </c>
    </row>
    <row r="36" spans="1:21" ht="13.5">
      <c r="A36" s="51" t="s">
        <v>232</v>
      </c>
      <c r="B36" s="52">
        <v>24156</v>
      </c>
      <c r="C36" s="74">
        <f t="shared" si="0"/>
        <v>15</v>
      </c>
      <c r="D36" s="80"/>
      <c r="E36" s="64">
        <v>26030</v>
      </c>
      <c r="F36" s="66">
        <f t="shared" si="1"/>
        <v>-9</v>
      </c>
      <c r="G36" s="53">
        <v>29419</v>
      </c>
      <c r="H36" s="70">
        <f t="shared" si="2"/>
        <v>7</v>
      </c>
      <c r="I36" s="53">
        <v>55449</v>
      </c>
      <c r="J36" s="74">
        <f t="shared" si="3"/>
        <v>-2</v>
      </c>
      <c r="L36" s="64">
        <v>45</v>
      </c>
      <c r="M36" s="156">
        <f t="shared" si="6"/>
        <v>0</v>
      </c>
      <c r="N36" s="66">
        <v>61</v>
      </c>
      <c r="O36" s="156">
        <f t="shared" si="7"/>
        <v>-4</v>
      </c>
      <c r="P36" s="151">
        <f t="shared" si="4"/>
        <v>-16</v>
      </c>
      <c r="Q36" s="70">
        <v>164</v>
      </c>
      <c r="R36" s="156">
        <f t="shared" si="8"/>
        <v>-153</v>
      </c>
      <c r="S36" s="53">
        <v>150</v>
      </c>
      <c r="T36" s="156">
        <f t="shared" si="9"/>
        <v>-52</v>
      </c>
      <c r="U36" s="166">
        <f t="shared" si="5"/>
        <v>14</v>
      </c>
    </row>
    <row r="37" spans="1:21" ht="13.5">
      <c r="A37" s="51" t="s">
        <v>233</v>
      </c>
      <c r="B37" s="52">
        <v>24145</v>
      </c>
      <c r="C37" s="74">
        <f t="shared" si="0"/>
        <v>-11</v>
      </c>
      <c r="D37" s="80"/>
      <c r="E37" s="64">
        <v>26017</v>
      </c>
      <c r="F37" s="66">
        <f t="shared" si="1"/>
        <v>-13</v>
      </c>
      <c r="G37" s="53">
        <v>29398</v>
      </c>
      <c r="H37" s="70">
        <f t="shared" si="2"/>
        <v>-21</v>
      </c>
      <c r="I37" s="53">
        <v>55415</v>
      </c>
      <c r="J37" s="74">
        <f t="shared" si="3"/>
        <v>-34</v>
      </c>
      <c r="L37" s="64">
        <v>35</v>
      </c>
      <c r="M37" s="156">
        <f t="shared" si="6"/>
        <v>-10</v>
      </c>
      <c r="N37" s="66">
        <v>59</v>
      </c>
      <c r="O37" s="156">
        <f t="shared" si="7"/>
        <v>-2</v>
      </c>
      <c r="P37" s="151">
        <f t="shared" si="4"/>
        <v>-24</v>
      </c>
      <c r="Q37" s="70">
        <v>95</v>
      </c>
      <c r="R37" s="156">
        <f t="shared" si="8"/>
        <v>-69</v>
      </c>
      <c r="S37" s="53">
        <v>105</v>
      </c>
      <c r="T37" s="156">
        <f t="shared" si="9"/>
        <v>-45</v>
      </c>
      <c r="U37" s="166">
        <f t="shared" si="5"/>
        <v>-10</v>
      </c>
    </row>
    <row r="38" spans="1:21" ht="13.5">
      <c r="A38" s="51" t="s">
        <v>234</v>
      </c>
      <c r="B38" s="52">
        <v>24165</v>
      </c>
      <c r="C38" s="74">
        <f t="shared" si="0"/>
        <v>20</v>
      </c>
      <c r="D38" s="80"/>
      <c r="E38" s="64">
        <v>26021</v>
      </c>
      <c r="F38" s="66">
        <f t="shared" si="1"/>
        <v>4</v>
      </c>
      <c r="G38" s="53">
        <v>29404</v>
      </c>
      <c r="H38" s="70">
        <f t="shared" si="2"/>
        <v>6</v>
      </c>
      <c r="I38" s="53">
        <v>55425</v>
      </c>
      <c r="J38" s="74">
        <f t="shared" si="3"/>
        <v>10</v>
      </c>
      <c r="L38" s="64">
        <v>40</v>
      </c>
      <c r="M38" s="156">
        <f t="shared" si="6"/>
        <v>5</v>
      </c>
      <c r="N38" s="66">
        <v>42</v>
      </c>
      <c r="O38" s="156">
        <f t="shared" si="7"/>
        <v>-17</v>
      </c>
      <c r="P38" s="151">
        <f t="shared" si="4"/>
        <v>-2</v>
      </c>
      <c r="Q38" s="70">
        <v>153</v>
      </c>
      <c r="R38" s="156">
        <f t="shared" si="8"/>
        <v>58</v>
      </c>
      <c r="S38" s="53">
        <v>141</v>
      </c>
      <c r="T38" s="156">
        <f t="shared" si="9"/>
        <v>36</v>
      </c>
      <c r="U38" s="166">
        <f t="shared" si="5"/>
        <v>12</v>
      </c>
    </row>
    <row r="39" spans="1:21" ht="13.5">
      <c r="A39" s="51" t="s">
        <v>235</v>
      </c>
      <c r="B39" s="52">
        <v>24149</v>
      </c>
      <c r="C39" s="74">
        <f t="shared" si="0"/>
        <v>-16</v>
      </c>
      <c r="D39" s="80"/>
      <c r="E39" s="64">
        <v>26009</v>
      </c>
      <c r="F39" s="66">
        <f t="shared" si="1"/>
        <v>-12</v>
      </c>
      <c r="G39" s="53">
        <v>29382</v>
      </c>
      <c r="H39" s="70">
        <f t="shared" si="2"/>
        <v>-22</v>
      </c>
      <c r="I39" s="53">
        <v>55391</v>
      </c>
      <c r="J39" s="74">
        <f t="shared" si="3"/>
        <v>-34</v>
      </c>
      <c r="L39" s="64">
        <v>43</v>
      </c>
      <c r="M39" s="156">
        <f t="shared" si="6"/>
        <v>3</v>
      </c>
      <c r="N39" s="66">
        <v>63</v>
      </c>
      <c r="O39" s="156">
        <f t="shared" si="7"/>
        <v>21</v>
      </c>
      <c r="P39" s="151">
        <f t="shared" si="4"/>
        <v>-20</v>
      </c>
      <c r="Q39" s="70">
        <v>131</v>
      </c>
      <c r="R39" s="156">
        <f t="shared" si="8"/>
        <v>-22</v>
      </c>
      <c r="S39" s="53">
        <v>145</v>
      </c>
      <c r="T39" s="156">
        <f t="shared" si="9"/>
        <v>4</v>
      </c>
      <c r="U39" s="166">
        <f t="shared" si="5"/>
        <v>-14</v>
      </c>
    </row>
    <row r="40" spans="1:21" ht="13.5">
      <c r="A40" s="51" t="s">
        <v>236</v>
      </c>
      <c r="B40" s="52">
        <v>24137</v>
      </c>
      <c r="C40" s="74">
        <f t="shared" si="0"/>
        <v>-12</v>
      </c>
      <c r="D40" s="80"/>
      <c r="E40" s="64">
        <v>25993</v>
      </c>
      <c r="F40" s="66">
        <f t="shared" si="1"/>
        <v>-16</v>
      </c>
      <c r="G40" s="53">
        <v>29342</v>
      </c>
      <c r="H40" s="70">
        <f t="shared" si="2"/>
        <v>-40</v>
      </c>
      <c r="I40" s="53">
        <v>55335</v>
      </c>
      <c r="J40" s="74">
        <f t="shared" si="3"/>
        <v>-56</v>
      </c>
      <c r="L40" s="64">
        <v>35</v>
      </c>
      <c r="M40" s="156">
        <f t="shared" si="6"/>
        <v>-8</v>
      </c>
      <c r="N40" s="66">
        <v>54</v>
      </c>
      <c r="O40" s="156">
        <f t="shared" si="7"/>
        <v>-9</v>
      </c>
      <c r="P40" s="151">
        <f t="shared" si="4"/>
        <v>-19</v>
      </c>
      <c r="Q40" s="70">
        <v>104</v>
      </c>
      <c r="R40" s="156">
        <f t="shared" si="8"/>
        <v>-27</v>
      </c>
      <c r="S40" s="53">
        <v>141</v>
      </c>
      <c r="T40" s="156">
        <f t="shared" si="9"/>
        <v>-4</v>
      </c>
      <c r="U40" s="166">
        <f t="shared" si="5"/>
        <v>-37</v>
      </c>
    </row>
    <row r="41" spans="1:21" ht="13.5">
      <c r="A41" s="51" t="s">
        <v>237</v>
      </c>
      <c r="B41" s="45">
        <v>24141</v>
      </c>
      <c r="C41" s="74">
        <f t="shared" si="0"/>
        <v>4</v>
      </c>
      <c r="D41" s="79"/>
      <c r="E41" s="47">
        <v>25957</v>
      </c>
      <c r="F41" s="66">
        <f t="shared" si="1"/>
        <v>-36</v>
      </c>
      <c r="G41" s="46">
        <v>29314</v>
      </c>
      <c r="H41" s="70">
        <f t="shared" si="2"/>
        <v>-28</v>
      </c>
      <c r="I41" s="46">
        <v>55271</v>
      </c>
      <c r="J41" s="74">
        <f t="shared" si="3"/>
        <v>-64</v>
      </c>
      <c r="L41" s="47">
        <v>29</v>
      </c>
      <c r="M41" s="156">
        <f t="shared" si="6"/>
        <v>-6</v>
      </c>
      <c r="N41" s="66">
        <v>72</v>
      </c>
      <c r="O41" s="156">
        <f t="shared" si="7"/>
        <v>18</v>
      </c>
      <c r="P41" s="151">
        <f t="shared" si="4"/>
        <v>-43</v>
      </c>
      <c r="Q41" s="70">
        <v>111</v>
      </c>
      <c r="R41" s="156">
        <f t="shared" si="8"/>
        <v>7</v>
      </c>
      <c r="S41" s="46">
        <v>132</v>
      </c>
      <c r="T41" s="156">
        <f t="shared" si="9"/>
        <v>-9</v>
      </c>
      <c r="U41" s="166">
        <f t="shared" si="5"/>
        <v>-21</v>
      </c>
    </row>
    <row r="42" spans="1:21" ht="13.5">
      <c r="A42" s="51" t="s">
        <v>238</v>
      </c>
      <c r="B42" s="45">
        <v>24137</v>
      </c>
      <c r="C42" s="74">
        <f t="shared" si="0"/>
        <v>-4</v>
      </c>
      <c r="D42" s="79"/>
      <c r="E42" s="47">
        <v>25950</v>
      </c>
      <c r="F42" s="66">
        <f t="shared" si="1"/>
        <v>-7</v>
      </c>
      <c r="G42" s="46">
        <v>29293</v>
      </c>
      <c r="H42" s="70">
        <f t="shared" si="2"/>
        <v>-21</v>
      </c>
      <c r="I42" s="46">
        <v>55243</v>
      </c>
      <c r="J42" s="74">
        <f t="shared" si="3"/>
        <v>-28</v>
      </c>
      <c r="L42" s="47">
        <v>32</v>
      </c>
      <c r="M42" s="156">
        <f t="shared" si="6"/>
        <v>3</v>
      </c>
      <c r="N42" s="66">
        <v>55</v>
      </c>
      <c r="O42" s="156">
        <f t="shared" si="7"/>
        <v>-17</v>
      </c>
      <c r="P42" s="151">
        <f t="shared" si="4"/>
        <v>-23</v>
      </c>
      <c r="Q42" s="70">
        <v>104</v>
      </c>
      <c r="R42" s="156">
        <f t="shared" si="8"/>
        <v>-7</v>
      </c>
      <c r="S42" s="46">
        <v>109</v>
      </c>
      <c r="T42" s="156">
        <f t="shared" si="9"/>
        <v>-23</v>
      </c>
      <c r="U42" s="166">
        <f t="shared" si="5"/>
        <v>-5</v>
      </c>
    </row>
    <row r="43" spans="1:21" ht="14.25" thickBot="1">
      <c r="A43" s="54" t="s">
        <v>239</v>
      </c>
      <c r="B43" s="59">
        <v>24135</v>
      </c>
      <c r="C43" s="77">
        <f t="shared" si="0"/>
        <v>-2</v>
      </c>
      <c r="D43" s="79"/>
      <c r="E43" s="55">
        <v>25954</v>
      </c>
      <c r="F43" s="69">
        <f t="shared" si="1"/>
        <v>4</v>
      </c>
      <c r="G43" s="56">
        <v>29303</v>
      </c>
      <c r="H43" s="73">
        <f t="shared" si="2"/>
        <v>10</v>
      </c>
      <c r="I43" s="56">
        <v>55257</v>
      </c>
      <c r="J43" s="77">
        <f t="shared" si="3"/>
        <v>14</v>
      </c>
      <c r="L43" s="55">
        <v>42</v>
      </c>
      <c r="M43" s="154">
        <f t="shared" si="6"/>
        <v>10</v>
      </c>
      <c r="N43" s="69">
        <v>51</v>
      </c>
      <c r="O43" s="154">
        <f t="shared" si="7"/>
        <v>-4</v>
      </c>
      <c r="P43" s="153">
        <f t="shared" si="4"/>
        <v>-9</v>
      </c>
      <c r="Q43" s="73">
        <v>138</v>
      </c>
      <c r="R43" s="154">
        <f t="shared" si="8"/>
        <v>34</v>
      </c>
      <c r="S43" s="56">
        <v>115</v>
      </c>
      <c r="T43" s="154">
        <f t="shared" si="9"/>
        <v>6</v>
      </c>
      <c r="U43" s="164">
        <f t="shared" si="5"/>
        <v>23</v>
      </c>
    </row>
    <row r="44" spans="1:21" ht="13.5">
      <c r="A44" s="48" t="s">
        <v>242</v>
      </c>
      <c r="B44" s="57">
        <v>24103</v>
      </c>
      <c r="C44" s="74">
        <f t="shared" si="0"/>
        <v>-32</v>
      </c>
      <c r="D44" s="80"/>
      <c r="E44" s="65">
        <v>25911</v>
      </c>
      <c r="F44" s="66">
        <f t="shared" si="1"/>
        <v>-43</v>
      </c>
      <c r="G44" s="58">
        <v>29261</v>
      </c>
      <c r="H44" s="70">
        <f t="shared" si="2"/>
        <v>-42</v>
      </c>
      <c r="I44" s="58">
        <v>55172</v>
      </c>
      <c r="J44" s="74">
        <f t="shared" si="3"/>
        <v>-85</v>
      </c>
      <c r="L44" s="65">
        <v>31</v>
      </c>
      <c r="M44" s="156">
        <f t="shared" si="6"/>
        <v>-11</v>
      </c>
      <c r="N44" s="66">
        <v>83</v>
      </c>
      <c r="O44" s="156">
        <f t="shared" si="7"/>
        <v>32</v>
      </c>
      <c r="P44" s="155">
        <f t="shared" si="4"/>
        <v>-52</v>
      </c>
      <c r="Q44" s="70">
        <v>96</v>
      </c>
      <c r="R44" s="156">
        <f t="shared" si="8"/>
        <v>-42</v>
      </c>
      <c r="S44" s="58">
        <v>129</v>
      </c>
      <c r="T44" s="156">
        <f t="shared" si="9"/>
        <v>14</v>
      </c>
      <c r="U44" s="166">
        <f t="shared" si="5"/>
        <v>-33</v>
      </c>
    </row>
    <row r="45" spans="1:21" ht="13.5" customHeight="1">
      <c r="A45" s="51" t="s">
        <v>243</v>
      </c>
      <c r="B45" s="52">
        <v>24094</v>
      </c>
      <c r="C45" s="74">
        <f t="shared" si="0"/>
        <v>-9</v>
      </c>
      <c r="D45" s="80"/>
      <c r="E45" s="64">
        <v>25898</v>
      </c>
      <c r="F45" s="66">
        <f t="shared" si="1"/>
        <v>-13</v>
      </c>
      <c r="G45" s="53">
        <v>29245</v>
      </c>
      <c r="H45" s="70">
        <f t="shared" si="2"/>
        <v>-16</v>
      </c>
      <c r="I45" s="53">
        <v>55143</v>
      </c>
      <c r="J45" s="74">
        <f t="shared" si="3"/>
        <v>-29</v>
      </c>
      <c r="L45" s="64">
        <v>31</v>
      </c>
      <c r="M45" s="156">
        <f t="shared" si="6"/>
        <v>0</v>
      </c>
      <c r="N45" s="66">
        <v>44</v>
      </c>
      <c r="O45" s="156">
        <f t="shared" si="7"/>
        <v>-39</v>
      </c>
      <c r="P45" s="151">
        <f t="shared" si="4"/>
        <v>-13</v>
      </c>
      <c r="Q45" s="70">
        <v>113</v>
      </c>
      <c r="R45" s="156">
        <f t="shared" si="8"/>
        <v>17</v>
      </c>
      <c r="S45" s="53">
        <v>129</v>
      </c>
      <c r="T45" s="156">
        <f t="shared" si="9"/>
        <v>0</v>
      </c>
      <c r="U45" s="166">
        <f t="shared" si="5"/>
        <v>-16</v>
      </c>
    </row>
    <row r="46" spans="1:21" ht="13.5">
      <c r="A46" s="51" t="s">
        <v>244</v>
      </c>
      <c r="B46" s="52">
        <v>24054</v>
      </c>
      <c r="C46" s="74">
        <f t="shared" si="0"/>
        <v>-40</v>
      </c>
      <c r="D46" s="80"/>
      <c r="E46" s="64">
        <v>25772</v>
      </c>
      <c r="F46" s="66">
        <f t="shared" si="1"/>
        <v>-126</v>
      </c>
      <c r="G46" s="53">
        <v>29117</v>
      </c>
      <c r="H46" s="70">
        <f t="shared" si="2"/>
        <v>-128</v>
      </c>
      <c r="I46" s="53">
        <v>54889</v>
      </c>
      <c r="J46" s="74">
        <f t="shared" si="3"/>
        <v>-254</v>
      </c>
      <c r="L46" s="64">
        <v>33</v>
      </c>
      <c r="M46" s="156">
        <f t="shared" si="6"/>
        <v>2</v>
      </c>
      <c r="N46" s="66">
        <v>71</v>
      </c>
      <c r="O46" s="156">
        <f t="shared" si="7"/>
        <v>27</v>
      </c>
      <c r="P46" s="151">
        <f t="shared" si="4"/>
        <v>-38</v>
      </c>
      <c r="Q46" s="70">
        <v>282</v>
      </c>
      <c r="R46" s="156">
        <f t="shared" si="8"/>
        <v>169</v>
      </c>
      <c r="S46" s="53">
        <v>498</v>
      </c>
      <c r="T46" s="156">
        <f t="shared" si="9"/>
        <v>369</v>
      </c>
      <c r="U46" s="166">
        <f t="shared" si="5"/>
        <v>-216</v>
      </c>
    </row>
    <row r="47" spans="1:21" ht="13.5">
      <c r="A47" s="51" t="s">
        <v>245</v>
      </c>
      <c r="B47" s="52">
        <v>24154</v>
      </c>
      <c r="C47" s="74">
        <f t="shared" si="0"/>
        <v>100</v>
      </c>
      <c r="D47" s="80"/>
      <c r="E47" s="64">
        <v>25831</v>
      </c>
      <c r="F47" s="66">
        <f t="shared" si="1"/>
        <v>59</v>
      </c>
      <c r="G47" s="53">
        <v>29156</v>
      </c>
      <c r="H47" s="70">
        <f t="shared" si="2"/>
        <v>39</v>
      </c>
      <c r="I47" s="53">
        <v>54987</v>
      </c>
      <c r="J47" s="74">
        <f t="shared" si="3"/>
        <v>98</v>
      </c>
      <c r="L47" s="64">
        <v>34</v>
      </c>
      <c r="M47" s="156">
        <f t="shared" si="6"/>
        <v>1</v>
      </c>
      <c r="N47" s="66">
        <v>68</v>
      </c>
      <c r="O47" s="156">
        <f t="shared" si="7"/>
        <v>-3</v>
      </c>
      <c r="P47" s="151">
        <f t="shared" si="4"/>
        <v>-34</v>
      </c>
      <c r="Q47" s="70">
        <v>300</v>
      </c>
      <c r="R47" s="156">
        <f t="shared" si="8"/>
        <v>18</v>
      </c>
      <c r="S47" s="53">
        <v>168</v>
      </c>
      <c r="T47" s="156">
        <f t="shared" si="9"/>
        <v>-330</v>
      </c>
      <c r="U47" s="166">
        <f t="shared" si="5"/>
        <v>132</v>
      </c>
    </row>
    <row r="48" spans="1:21" ht="13.5">
      <c r="A48" s="51" t="s">
        <v>246</v>
      </c>
      <c r="B48" s="52">
        <v>24155</v>
      </c>
      <c r="C48" s="74">
        <f t="shared" si="0"/>
        <v>1</v>
      </c>
      <c r="D48" s="80"/>
      <c r="E48" s="64">
        <v>25837</v>
      </c>
      <c r="F48" s="66">
        <f t="shared" si="1"/>
        <v>6</v>
      </c>
      <c r="G48" s="53">
        <v>29156</v>
      </c>
      <c r="H48" s="70">
        <f t="shared" si="2"/>
        <v>0</v>
      </c>
      <c r="I48" s="53">
        <v>54993</v>
      </c>
      <c r="J48" s="74">
        <f t="shared" si="3"/>
        <v>6</v>
      </c>
      <c r="L48" s="64">
        <v>34</v>
      </c>
      <c r="M48" s="156">
        <f t="shared" si="6"/>
        <v>0</v>
      </c>
      <c r="N48" s="66">
        <v>45</v>
      </c>
      <c r="O48" s="156">
        <f t="shared" si="7"/>
        <v>-23</v>
      </c>
      <c r="P48" s="151">
        <f t="shared" si="4"/>
        <v>-11</v>
      </c>
      <c r="Q48" s="70">
        <v>149</v>
      </c>
      <c r="R48" s="156">
        <f t="shared" si="8"/>
        <v>-151</v>
      </c>
      <c r="S48" s="53">
        <v>132</v>
      </c>
      <c r="T48" s="156">
        <f t="shared" si="9"/>
        <v>-36</v>
      </c>
      <c r="U48" s="166">
        <f t="shared" si="5"/>
        <v>17</v>
      </c>
    </row>
    <row r="49" spans="1:21" ht="13.5">
      <c r="A49" s="51" t="s">
        <v>247</v>
      </c>
      <c r="B49" s="52">
        <v>24154</v>
      </c>
      <c r="C49" s="74">
        <f t="shared" si="0"/>
        <v>-1</v>
      </c>
      <c r="D49" s="80"/>
      <c r="E49" s="64">
        <v>25839</v>
      </c>
      <c r="F49" s="66">
        <f t="shared" si="1"/>
        <v>2</v>
      </c>
      <c r="G49" s="53">
        <v>29139</v>
      </c>
      <c r="H49" s="70">
        <f t="shared" si="2"/>
        <v>-17</v>
      </c>
      <c r="I49" s="53">
        <v>54978</v>
      </c>
      <c r="J49" s="74">
        <f t="shared" si="3"/>
        <v>-15</v>
      </c>
      <c r="L49" s="64">
        <v>40</v>
      </c>
      <c r="M49" s="156">
        <f t="shared" si="6"/>
        <v>6</v>
      </c>
      <c r="N49" s="66">
        <v>62</v>
      </c>
      <c r="O49" s="156">
        <f t="shared" si="7"/>
        <v>17</v>
      </c>
      <c r="P49" s="151">
        <f t="shared" si="4"/>
        <v>-22</v>
      </c>
      <c r="Q49" s="70">
        <v>97</v>
      </c>
      <c r="R49" s="156">
        <f t="shared" si="8"/>
        <v>-52</v>
      </c>
      <c r="S49" s="53">
        <v>90</v>
      </c>
      <c r="T49" s="156">
        <f t="shared" si="9"/>
        <v>-42</v>
      </c>
      <c r="U49" s="166">
        <f t="shared" si="5"/>
        <v>7</v>
      </c>
    </row>
    <row r="50" spans="1:21" ht="13.5">
      <c r="A50" s="51" t="s">
        <v>248</v>
      </c>
      <c r="B50" s="52">
        <v>24173</v>
      </c>
      <c r="C50" s="74">
        <f t="shared" si="0"/>
        <v>19</v>
      </c>
      <c r="D50" s="80"/>
      <c r="E50" s="64">
        <v>25826</v>
      </c>
      <c r="F50" s="66">
        <f t="shared" si="1"/>
        <v>-13</v>
      </c>
      <c r="G50" s="53">
        <v>29118</v>
      </c>
      <c r="H50" s="70">
        <f t="shared" si="2"/>
        <v>-21</v>
      </c>
      <c r="I50" s="53">
        <v>54944</v>
      </c>
      <c r="J50" s="74">
        <f t="shared" si="3"/>
        <v>-34</v>
      </c>
      <c r="L50" s="64">
        <v>40</v>
      </c>
      <c r="M50" s="156">
        <f t="shared" si="6"/>
        <v>0</v>
      </c>
      <c r="N50" s="66">
        <v>52</v>
      </c>
      <c r="O50" s="156">
        <f t="shared" si="7"/>
        <v>-10</v>
      </c>
      <c r="P50" s="151">
        <f t="shared" si="4"/>
        <v>-12</v>
      </c>
      <c r="Q50" s="70">
        <v>112</v>
      </c>
      <c r="R50" s="156">
        <f t="shared" si="8"/>
        <v>15</v>
      </c>
      <c r="S50" s="53">
        <v>134</v>
      </c>
      <c r="T50" s="156">
        <f t="shared" si="9"/>
        <v>44</v>
      </c>
      <c r="U50" s="166">
        <f t="shared" si="5"/>
        <v>-22</v>
      </c>
    </row>
    <row r="51" spans="1:21" ht="13.5">
      <c r="A51" s="51" t="s">
        <v>249</v>
      </c>
      <c r="B51" s="52">
        <v>24193</v>
      </c>
      <c r="C51" s="74">
        <f t="shared" si="0"/>
        <v>20</v>
      </c>
      <c r="D51" s="80"/>
      <c r="E51" s="64">
        <v>25835</v>
      </c>
      <c r="F51" s="66">
        <f t="shared" si="1"/>
        <v>9</v>
      </c>
      <c r="G51" s="53">
        <v>29122</v>
      </c>
      <c r="H51" s="70">
        <f t="shared" si="2"/>
        <v>4</v>
      </c>
      <c r="I51" s="53">
        <v>54957</v>
      </c>
      <c r="J51" s="74">
        <f t="shared" si="3"/>
        <v>13</v>
      </c>
      <c r="L51" s="64">
        <v>46</v>
      </c>
      <c r="M51" s="156">
        <f t="shared" si="6"/>
        <v>6</v>
      </c>
      <c r="N51" s="66">
        <v>44</v>
      </c>
      <c r="O51" s="156">
        <f t="shared" si="7"/>
        <v>-8</v>
      </c>
      <c r="P51" s="151">
        <f t="shared" si="4"/>
        <v>2</v>
      </c>
      <c r="Q51" s="70">
        <v>109</v>
      </c>
      <c r="R51" s="156">
        <f t="shared" si="8"/>
        <v>-3</v>
      </c>
      <c r="S51" s="53">
        <v>98</v>
      </c>
      <c r="T51" s="156">
        <f t="shared" si="9"/>
        <v>-36</v>
      </c>
      <c r="U51" s="166">
        <f t="shared" si="5"/>
        <v>11</v>
      </c>
    </row>
    <row r="52" spans="1:21" ht="13.5">
      <c r="A52" s="51" t="s">
        <v>250</v>
      </c>
      <c r="B52" s="52">
        <v>24182</v>
      </c>
      <c r="C52" s="74">
        <f t="shared" si="0"/>
        <v>-11</v>
      </c>
      <c r="D52" s="80"/>
      <c r="E52" s="64">
        <v>25841</v>
      </c>
      <c r="F52" s="66">
        <f t="shared" si="1"/>
        <v>6</v>
      </c>
      <c r="G52" s="53">
        <v>29077</v>
      </c>
      <c r="H52" s="70">
        <f t="shared" si="2"/>
        <v>-45</v>
      </c>
      <c r="I52" s="53">
        <v>54918</v>
      </c>
      <c r="J52" s="74">
        <f t="shared" si="3"/>
        <v>-39</v>
      </c>
      <c r="L52" s="64">
        <v>38</v>
      </c>
      <c r="M52" s="156">
        <f t="shared" si="6"/>
        <v>-8</v>
      </c>
      <c r="N52" s="66">
        <v>57</v>
      </c>
      <c r="O52" s="156">
        <f t="shared" si="7"/>
        <v>13</v>
      </c>
      <c r="P52" s="151">
        <f t="shared" si="4"/>
        <v>-19</v>
      </c>
      <c r="Q52" s="70">
        <v>111</v>
      </c>
      <c r="R52" s="156">
        <f t="shared" si="8"/>
        <v>2</v>
      </c>
      <c r="S52" s="53">
        <v>131</v>
      </c>
      <c r="T52" s="156">
        <f t="shared" si="9"/>
        <v>33</v>
      </c>
      <c r="U52" s="166">
        <f t="shared" si="5"/>
        <v>-20</v>
      </c>
    </row>
    <row r="53" spans="1:21" ht="13.5">
      <c r="A53" s="51" t="s">
        <v>251</v>
      </c>
      <c r="B53" s="45">
        <v>24164</v>
      </c>
      <c r="C53" s="74">
        <f t="shared" si="0"/>
        <v>-18</v>
      </c>
      <c r="D53" s="79"/>
      <c r="E53" s="47">
        <v>25828</v>
      </c>
      <c r="F53" s="66">
        <f t="shared" si="1"/>
        <v>-13</v>
      </c>
      <c r="G53" s="46">
        <v>29059</v>
      </c>
      <c r="H53" s="70">
        <f t="shared" si="2"/>
        <v>-18</v>
      </c>
      <c r="I53" s="46">
        <v>54887</v>
      </c>
      <c r="J53" s="74">
        <f t="shared" si="3"/>
        <v>-31</v>
      </c>
      <c r="L53" s="47">
        <v>48</v>
      </c>
      <c r="M53" s="156">
        <f t="shared" si="6"/>
        <v>10</v>
      </c>
      <c r="N53" s="66">
        <v>51</v>
      </c>
      <c r="O53" s="156">
        <f t="shared" si="7"/>
        <v>-6</v>
      </c>
      <c r="P53" s="151">
        <f t="shared" si="4"/>
        <v>-3</v>
      </c>
      <c r="Q53" s="70">
        <v>101</v>
      </c>
      <c r="R53" s="156">
        <f t="shared" si="8"/>
        <v>-10</v>
      </c>
      <c r="S53" s="46">
        <v>129</v>
      </c>
      <c r="T53" s="156">
        <f t="shared" si="9"/>
        <v>-2</v>
      </c>
      <c r="U53" s="166">
        <f t="shared" si="5"/>
        <v>-28</v>
      </c>
    </row>
    <row r="54" spans="1:21" ht="13.5">
      <c r="A54" s="51" t="s">
        <v>252</v>
      </c>
      <c r="B54" s="45">
        <v>24162</v>
      </c>
      <c r="C54" s="74">
        <f t="shared" si="0"/>
        <v>-2</v>
      </c>
      <c r="D54" s="79"/>
      <c r="E54" s="47">
        <v>25806</v>
      </c>
      <c r="F54" s="66">
        <f t="shared" si="1"/>
        <v>-22</v>
      </c>
      <c r="G54" s="46">
        <v>29048</v>
      </c>
      <c r="H54" s="70">
        <f t="shared" si="2"/>
        <v>-11</v>
      </c>
      <c r="I54" s="46">
        <v>54854</v>
      </c>
      <c r="J54" s="74">
        <f t="shared" si="3"/>
        <v>-33</v>
      </c>
      <c r="L54" s="47">
        <v>21</v>
      </c>
      <c r="M54" s="156">
        <f t="shared" si="6"/>
        <v>-27</v>
      </c>
      <c r="N54" s="66">
        <v>49</v>
      </c>
      <c r="O54" s="156">
        <f t="shared" si="7"/>
        <v>-2</v>
      </c>
      <c r="P54" s="151">
        <f t="shared" si="4"/>
        <v>-28</v>
      </c>
      <c r="Q54" s="70">
        <v>105</v>
      </c>
      <c r="R54" s="156">
        <f t="shared" si="8"/>
        <v>4</v>
      </c>
      <c r="S54" s="46">
        <v>110</v>
      </c>
      <c r="T54" s="156">
        <f t="shared" si="9"/>
        <v>-19</v>
      </c>
      <c r="U54" s="166">
        <f t="shared" si="5"/>
        <v>-5</v>
      </c>
    </row>
    <row r="55" spans="1:21" ht="14.25" thickBot="1">
      <c r="A55" s="54" t="s">
        <v>253</v>
      </c>
      <c r="B55" s="59">
        <v>24150</v>
      </c>
      <c r="C55" s="77">
        <f t="shared" si="0"/>
        <v>-12</v>
      </c>
      <c r="D55" s="79"/>
      <c r="E55" s="55">
        <v>25781</v>
      </c>
      <c r="F55" s="69">
        <f t="shared" si="1"/>
        <v>-25</v>
      </c>
      <c r="G55" s="56">
        <v>29036</v>
      </c>
      <c r="H55" s="73">
        <f t="shared" si="2"/>
        <v>-12</v>
      </c>
      <c r="I55" s="56">
        <v>54817</v>
      </c>
      <c r="J55" s="77">
        <f t="shared" si="3"/>
        <v>-37</v>
      </c>
      <c r="L55" s="55">
        <v>32</v>
      </c>
      <c r="M55" s="154">
        <f t="shared" si="6"/>
        <v>11</v>
      </c>
      <c r="N55" s="69">
        <v>61</v>
      </c>
      <c r="O55" s="154">
        <f t="shared" si="7"/>
        <v>12</v>
      </c>
      <c r="P55" s="153">
        <f aca="true" t="shared" si="10" ref="P55:P71">L55-N55</f>
        <v>-29</v>
      </c>
      <c r="Q55" s="73">
        <v>118</v>
      </c>
      <c r="R55" s="154">
        <f t="shared" si="8"/>
        <v>13</v>
      </c>
      <c r="S55" s="56">
        <v>126</v>
      </c>
      <c r="T55" s="154">
        <f t="shared" si="9"/>
        <v>16</v>
      </c>
      <c r="U55" s="164">
        <f aca="true" t="shared" si="11" ref="U55:U71">Q55-S55</f>
        <v>-8</v>
      </c>
    </row>
    <row r="56" spans="1:21" ht="13.5">
      <c r="A56" s="48" t="s">
        <v>256</v>
      </c>
      <c r="B56" s="57">
        <v>24145</v>
      </c>
      <c r="C56" s="74">
        <f>SUM(B56-B55)</f>
        <v>-5</v>
      </c>
      <c r="D56" s="80"/>
      <c r="E56" s="65">
        <v>25771</v>
      </c>
      <c r="F56" s="66">
        <f>SUM(E56-E55)</f>
        <v>-10</v>
      </c>
      <c r="G56" s="58">
        <v>29020</v>
      </c>
      <c r="H56" s="70">
        <f>SUM(G56-G55)</f>
        <v>-16</v>
      </c>
      <c r="I56" s="58">
        <v>54791</v>
      </c>
      <c r="J56" s="74">
        <f>SUM(I56-I55)</f>
        <v>-26</v>
      </c>
      <c r="L56" s="65">
        <v>45</v>
      </c>
      <c r="M56" s="156">
        <f aca="true" t="shared" si="12" ref="M56:M87">SUM(L56-L55)</f>
        <v>13</v>
      </c>
      <c r="N56" s="66">
        <v>80</v>
      </c>
      <c r="O56" s="156">
        <f aca="true" t="shared" si="13" ref="O56:O87">SUM(N56-N55)</f>
        <v>19</v>
      </c>
      <c r="P56" s="155">
        <f t="shared" si="10"/>
        <v>-35</v>
      </c>
      <c r="Q56" s="70">
        <v>119</v>
      </c>
      <c r="R56" s="156">
        <f aca="true" t="shared" si="14" ref="R56:R87">SUM(Q56-Q55)</f>
        <v>1</v>
      </c>
      <c r="S56" s="58">
        <v>110</v>
      </c>
      <c r="T56" s="156">
        <f aca="true" t="shared" si="15" ref="T56:T87">SUM(S56-S55)</f>
        <v>-16</v>
      </c>
      <c r="U56" s="166">
        <f t="shared" si="11"/>
        <v>9</v>
      </c>
    </row>
    <row r="57" spans="1:21" ht="13.5">
      <c r="A57" s="51" t="s">
        <v>257</v>
      </c>
      <c r="B57" s="52">
        <v>24115</v>
      </c>
      <c r="C57" s="74">
        <f aca="true" t="shared" si="16" ref="C57:C70">SUM(B57-B56)</f>
        <v>-30</v>
      </c>
      <c r="D57" s="80"/>
      <c r="E57" s="64">
        <v>25724</v>
      </c>
      <c r="F57" s="66">
        <f aca="true" t="shared" si="17" ref="F57:F107">SUM(E57-E56)</f>
        <v>-47</v>
      </c>
      <c r="G57" s="53">
        <v>28988</v>
      </c>
      <c r="H57" s="70">
        <f aca="true" t="shared" si="18" ref="H57:H107">SUM(G57-G56)</f>
        <v>-32</v>
      </c>
      <c r="I57" s="53">
        <v>54712</v>
      </c>
      <c r="J57" s="74">
        <f aca="true" t="shared" si="19" ref="J57:J107">SUM(I57-I56)</f>
        <v>-79</v>
      </c>
      <c r="L57" s="64">
        <v>24</v>
      </c>
      <c r="M57" s="156">
        <f t="shared" si="12"/>
        <v>-21</v>
      </c>
      <c r="N57" s="66">
        <v>59</v>
      </c>
      <c r="O57" s="156">
        <f t="shared" si="13"/>
        <v>-21</v>
      </c>
      <c r="P57" s="151">
        <f t="shared" si="10"/>
        <v>-35</v>
      </c>
      <c r="Q57" s="70">
        <v>111</v>
      </c>
      <c r="R57" s="156">
        <f t="shared" si="14"/>
        <v>-8</v>
      </c>
      <c r="S57" s="53">
        <v>155</v>
      </c>
      <c r="T57" s="156">
        <f t="shared" si="15"/>
        <v>45</v>
      </c>
      <c r="U57" s="166">
        <f t="shared" si="11"/>
        <v>-44</v>
      </c>
    </row>
    <row r="58" spans="1:21" ht="13.5">
      <c r="A58" s="51" t="s">
        <v>258</v>
      </c>
      <c r="B58" s="52">
        <v>24083</v>
      </c>
      <c r="C58" s="74">
        <f t="shared" si="16"/>
        <v>-32</v>
      </c>
      <c r="D58" s="80"/>
      <c r="E58" s="64">
        <v>25581</v>
      </c>
      <c r="F58" s="66">
        <f t="shared" si="17"/>
        <v>-143</v>
      </c>
      <c r="G58" s="53">
        <v>28874</v>
      </c>
      <c r="H58" s="70">
        <f t="shared" si="18"/>
        <v>-114</v>
      </c>
      <c r="I58" s="53">
        <v>54455</v>
      </c>
      <c r="J58" s="74">
        <f t="shared" si="19"/>
        <v>-257</v>
      </c>
      <c r="L58" s="64">
        <v>39</v>
      </c>
      <c r="M58" s="156">
        <f t="shared" si="12"/>
        <v>15</v>
      </c>
      <c r="N58" s="66">
        <v>84</v>
      </c>
      <c r="O58" s="156">
        <f t="shared" si="13"/>
        <v>25</v>
      </c>
      <c r="P58" s="151">
        <f t="shared" si="10"/>
        <v>-45</v>
      </c>
      <c r="Q58" s="70">
        <v>301</v>
      </c>
      <c r="R58" s="156">
        <f t="shared" si="14"/>
        <v>190</v>
      </c>
      <c r="S58" s="53">
        <v>513</v>
      </c>
      <c r="T58" s="156">
        <f t="shared" si="15"/>
        <v>358</v>
      </c>
      <c r="U58" s="166">
        <f t="shared" si="11"/>
        <v>-212</v>
      </c>
    </row>
    <row r="59" spans="1:21" ht="13.5">
      <c r="A59" s="51" t="s">
        <v>259</v>
      </c>
      <c r="B59" s="52">
        <v>24202</v>
      </c>
      <c r="C59" s="74">
        <f t="shared" si="16"/>
        <v>119</v>
      </c>
      <c r="D59" s="80"/>
      <c r="E59" s="64">
        <v>25660</v>
      </c>
      <c r="F59" s="66">
        <f t="shared" si="17"/>
        <v>79</v>
      </c>
      <c r="G59" s="53">
        <v>28899</v>
      </c>
      <c r="H59" s="70">
        <f t="shared" si="18"/>
        <v>25</v>
      </c>
      <c r="I59" s="53">
        <v>54559</v>
      </c>
      <c r="J59" s="74">
        <f t="shared" si="19"/>
        <v>104</v>
      </c>
      <c r="L59" s="64">
        <v>40</v>
      </c>
      <c r="M59" s="156">
        <f t="shared" si="12"/>
        <v>1</v>
      </c>
      <c r="N59" s="66">
        <v>64</v>
      </c>
      <c r="O59" s="156">
        <f t="shared" si="13"/>
        <v>-20</v>
      </c>
      <c r="P59" s="151">
        <f t="shared" si="10"/>
        <v>-24</v>
      </c>
      <c r="Q59" s="70">
        <v>298</v>
      </c>
      <c r="R59" s="156">
        <f t="shared" si="14"/>
        <v>-3</v>
      </c>
      <c r="S59" s="53">
        <v>170</v>
      </c>
      <c r="T59" s="156">
        <f t="shared" si="15"/>
        <v>-343</v>
      </c>
      <c r="U59" s="166">
        <f t="shared" si="11"/>
        <v>128</v>
      </c>
    </row>
    <row r="60" spans="1:21" ht="13.5">
      <c r="A60" s="51" t="s">
        <v>260</v>
      </c>
      <c r="B60" s="52">
        <v>24201</v>
      </c>
      <c r="C60" s="74">
        <f t="shared" si="16"/>
        <v>-1</v>
      </c>
      <c r="D60" s="80"/>
      <c r="E60" s="64">
        <v>25625</v>
      </c>
      <c r="F60" s="66">
        <f t="shared" si="17"/>
        <v>-35</v>
      </c>
      <c r="G60" s="53">
        <v>28881</v>
      </c>
      <c r="H60" s="70">
        <f t="shared" si="18"/>
        <v>-18</v>
      </c>
      <c r="I60" s="53">
        <v>54506</v>
      </c>
      <c r="J60" s="74">
        <f t="shared" si="19"/>
        <v>-53</v>
      </c>
      <c r="L60" s="64">
        <v>21</v>
      </c>
      <c r="M60" s="156">
        <f t="shared" si="12"/>
        <v>-19</v>
      </c>
      <c r="N60" s="66">
        <v>63</v>
      </c>
      <c r="O60" s="156">
        <f t="shared" si="13"/>
        <v>-1</v>
      </c>
      <c r="P60" s="151">
        <f t="shared" si="10"/>
        <v>-42</v>
      </c>
      <c r="Q60" s="70">
        <v>107</v>
      </c>
      <c r="R60" s="156">
        <f t="shared" si="14"/>
        <v>-191</v>
      </c>
      <c r="S60" s="53">
        <v>118</v>
      </c>
      <c r="T60" s="156">
        <f t="shared" si="15"/>
        <v>-52</v>
      </c>
      <c r="U60" s="166">
        <f t="shared" si="11"/>
        <v>-11</v>
      </c>
    </row>
    <row r="61" spans="1:21" ht="13.5">
      <c r="A61" s="51" t="s">
        <v>261</v>
      </c>
      <c r="B61" s="52">
        <v>24215</v>
      </c>
      <c r="C61" s="74">
        <f t="shared" si="16"/>
        <v>14</v>
      </c>
      <c r="D61" s="80"/>
      <c r="E61" s="64">
        <v>25601</v>
      </c>
      <c r="F61" s="66">
        <f t="shared" si="17"/>
        <v>-24</v>
      </c>
      <c r="G61" s="53">
        <v>28891</v>
      </c>
      <c r="H61" s="70">
        <f t="shared" si="18"/>
        <v>10</v>
      </c>
      <c r="I61" s="53">
        <v>54492</v>
      </c>
      <c r="J61" s="74">
        <f t="shared" si="19"/>
        <v>-14</v>
      </c>
      <c r="L61" s="64">
        <v>32</v>
      </c>
      <c r="M61" s="156">
        <f t="shared" si="12"/>
        <v>11</v>
      </c>
      <c r="N61" s="66">
        <v>63</v>
      </c>
      <c r="O61" s="156">
        <f t="shared" si="13"/>
        <v>0</v>
      </c>
      <c r="P61" s="151">
        <f t="shared" si="10"/>
        <v>-31</v>
      </c>
      <c r="Q61" s="70">
        <v>141</v>
      </c>
      <c r="R61" s="156">
        <f t="shared" si="14"/>
        <v>34</v>
      </c>
      <c r="S61" s="53">
        <v>124</v>
      </c>
      <c r="T61" s="156">
        <f t="shared" si="15"/>
        <v>6</v>
      </c>
      <c r="U61" s="166">
        <f t="shared" si="11"/>
        <v>17</v>
      </c>
    </row>
    <row r="62" spans="1:21" ht="13.5">
      <c r="A62" s="51" t="s">
        <v>262</v>
      </c>
      <c r="B62" s="52">
        <v>24226</v>
      </c>
      <c r="C62" s="74">
        <f t="shared" si="16"/>
        <v>11</v>
      </c>
      <c r="D62" s="80"/>
      <c r="E62" s="64">
        <v>25602</v>
      </c>
      <c r="F62" s="66">
        <f t="shared" si="17"/>
        <v>1</v>
      </c>
      <c r="G62" s="53">
        <v>28896</v>
      </c>
      <c r="H62" s="70">
        <f t="shared" si="18"/>
        <v>5</v>
      </c>
      <c r="I62" s="53">
        <v>54498</v>
      </c>
      <c r="J62" s="74">
        <f t="shared" si="19"/>
        <v>6</v>
      </c>
      <c r="L62" s="64">
        <v>42</v>
      </c>
      <c r="M62" s="156">
        <f t="shared" si="12"/>
        <v>10</v>
      </c>
      <c r="N62" s="66">
        <v>50</v>
      </c>
      <c r="O62" s="156">
        <f t="shared" si="13"/>
        <v>-13</v>
      </c>
      <c r="P62" s="151">
        <f t="shared" si="10"/>
        <v>-8</v>
      </c>
      <c r="Q62" s="70">
        <v>157</v>
      </c>
      <c r="R62" s="156">
        <f t="shared" si="14"/>
        <v>16</v>
      </c>
      <c r="S62" s="53">
        <v>143</v>
      </c>
      <c r="T62" s="156">
        <f t="shared" si="15"/>
        <v>19</v>
      </c>
      <c r="U62" s="166">
        <f t="shared" si="11"/>
        <v>14</v>
      </c>
    </row>
    <row r="63" spans="1:21" ht="13.5">
      <c r="A63" s="51" t="s">
        <v>263</v>
      </c>
      <c r="B63" s="52">
        <v>24216</v>
      </c>
      <c r="C63" s="74">
        <f t="shared" si="16"/>
        <v>-10</v>
      </c>
      <c r="D63" s="80"/>
      <c r="E63" s="64">
        <v>25594</v>
      </c>
      <c r="F63" s="66">
        <f t="shared" si="17"/>
        <v>-8</v>
      </c>
      <c r="G63" s="53">
        <v>28886</v>
      </c>
      <c r="H63" s="70">
        <f t="shared" si="18"/>
        <v>-10</v>
      </c>
      <c r="I63" s="53">
        <v>54480</v>
      </c>
      <c r="J63" s="74">
        <f t="shared" si="19"/>
        <v>-18</v>
      </c>
      <c r="L63" s="64">
        <v>34</v>
      </c>
      <c r="M63" s="156">
        <f t="shared" si="12"/>
        <v>-8</v>
      </c>
      <c r="N63" s="66">
        <v>48</v>
      </c>
      <c r="O63" s="156">
        <f t="shared" si="13"/>
        <v>-2</v>
      </c>
      <c r="P63" s="151">
        <f t="shared" si="10"/>
        <v>-14</v>
      </c>
      <c r="Q63" s="70">
        <v>143</v>
      </c>
      <c r="R63" s="156">
        <f t="shared" si="14"/>
        <v>-14</v>
      </c>
      <c r="S63" s="53">
        <v>147</v>
      </c>
      <c r="T63" s="156">
        <f t="shared" si="15"/>
        <v>4</v>
      </c>
      <c r="U63" s="166">
        <f t="shared" si="11"/>
        <v>-4</v>
      </c>
    </row>
    <row r="64" spans="1:21" ht="13.5">
      <c r="A64" s="51" t="s">
        <v>264</v>
      </c>
      <c r="B64" s="52">
        <v>24212</v>
      </c>
      <c r="C64" s="74">
        <f t="shared" si="16"/>
        <v>-4</v>
      </c>
      <c r="D64" s="80"/>
      <c r="E64" s="64">
        <v>25565</v>
      </c>
      <c r="F64" s="66">
        <f t="shared" si="17"/>
        <v>-29</v>
      </c>
      <c r="G64" s="53">
        <v>28895</v>
      </c>
      <c r="H64" s="70">
        <f t="shared" si="18"/>
        <v>9</v>
      </c>
      <c r="I64" s="53">
        <v>54460</v>
      </c>
      <c r="J64" s="74">
        <f t="shared" si="19"/>
        <v>-20</v>
      </c>
      <c r="L64" s="64">
        <v>47</v>
      </c>
      <c r="M64" s="156">
        <f t="shared" si="12"/>
        <v>13</v>
      </c>
      <c r="N64" s="66">
        <v>62</v>
      </c>
      <c r="O64" s="156">
        <f t="shared" si="13"/>
        <v>14</v>
      </c>
      <c r="P64" s="151">
        <f t="shared" si="10"/>
        <v>-15</v>
      </c>
      <c r="Q64" s="70">
        <v>143</v>
      </c>
      <c r="R64" s="156">
        <f t="shared" si="14"/>
        <v>0</v>
      </c>
      <c r="S64" s="53">
        <v>148</v>
      </c>
      <c r="T64" s="156">
        <f t="shared" si="15"/>
        <v>1</v>
      </c>
      <c r="U64" s="166">
        <f t="shared" si="11"/>
        <v>-5</v>
      </c>
    </row>
    <row r="65" spans="1:21" ht="13.5">
      <c r="A65" s="51" t="s">
        <v>265</v>
      </c>
      <c r="B65" s="45">
        <v>24213</v>
      </c>
      <c r="C65" s="74">
        <f t="shared" si="16"/>
        <v>1</v>
      </c>
      <c r="D65" s="79"/>
      <c r="E65" s="47">
        <v>25564</v>
      </c>
      <c r="F65" s="66">
        <f t="shared" si="17"/>
        <v>-1</v>
      </c>
      <c r="G65" s="46">
        <v>28866</v>
      </c>
      <c r="H65" s="70">
        <f t="shared" si="18"/>
        <v>-29</v>
      </c>
      <c r="I65" s="46">
        <v>54430</v>
      </c>
      <c r="J65" s="74">
        <f t="shared" si="19"/>
        <v>-30</v>
      </c>
      <c r="L65" s="47">
        <v>30</v>
      </c>
      <c r="M65" s="156">
        <f t="shared" si="12"/>
        <v>-17</v>
      </c>
      <c r="N65" s="66">
        <v>59</v>
      </c>
      <c r="O65" s="156">
        <f t="shared" si="13"/>
        <v>-3</v>
      </c>
      <c r="P65" s="151">
        <f t="shared" si="10"/>
        <v>-29</v>
      </c>
      <c r="Q65" s="70">
        <v>124</v>
      </c>
      <c r="R65" s="156">
        <f t="shared" si="14"/>
        <v>-19</v>
      </c>
      <c r="S65" s="46">
        <v>125</v>
      </c>
      <c r="T65" s="156">
        <f t="shared" si="15"/>
        <v>-23</v>
      </c>
      <c r="U65" s="166">
        <f t="shared" si="11"/>
        <v>-1</v>
      </c>
    </row>
    <row r="66" spans="1:21" ht="13.5">
      <c r="A66" s="51" t="s">
        <v>266</v>
      </c>
      <c r="B66" s="45">
        <v>24247</v>
      </c>
      <c r="C66" s="74">
        <f t="shared" si="16"/>
        <v>34</v>
      </c>
      <c r="D66" s="79"/>
      <c r="E66" s="47">
        <v>25578</v>
      </c>
      <c r="F66" s="66">
        <f t="shared" si="17"/>
        <v>14</v>
      </c>
      <c r="G66" s="46">
        <v>28885</v>
      </c>
      <c r="H66" s="70">
        <f t="shared" si="18"/>
        <v>19</v>
      </c>
      <c r="I66" s="46">
        <v>54463</v>
      </c>
      <c r="J66" s="74">
        <f t="shared" si="19"/>
        <v>33</v>
      </c>
      <c r="L66" s="47">
        <v>40</v>
      </c>
      <c r="M66" s="156">
        <f t="shared" si="12"/>
        <v>10</v>
      </c>
      <c r="N66" s="66">
        <v>58</v>
      </c>
      <c r="O66" s="156">
        <f t="shared" si="13"/>
        <v>-1</v>
      </c>
      <c r="P66" s="151">
        <f t="shared" si="10"/>
        <v>-18</v>
      </c>
      <c r="Q66" s="70">
        <v>135</v>
      </c>
      <c r="R66" s="156">
        <f t="shared" si="14"/>
        <v>11</v>
      </c>
      <c r="S66" s="46">
        <v>84</v>
      </c>
      <c r="T66" s="156">
        <f t="shared" si="15"/>
        <v>-41</v>
      </c>
      <c r="U66" s="166">
        <f t="shared" si="11"/>
        <v>51</v>
      </c>
    </row>
    <row r="67" spans="1:21" ht="14.25" thickBot="1">
      <c r="A67" s="54" t="s">
        <v>267</v>
      </c>
      <c r="B67" s="59">
        <v>24225</v>
      </c>
      <c r="C67" s="77">
        <f t="shared" si="16"/>
        <v>-22</v>
      </c>
      <c r="D67" s="79"/>
      <c r="E67" s="55">
        <v>25582</v>
      </c>
      <c r="F67" s="69">
        <f t="shared" si="17"/>
        <v>4</v>
      </c>
      <c r="G67" s="56">
        <v>28872</v>
      </c>
      <c r="H67" s="73">
        <f t="shared" si="18"/>
        <v>-13</v>
      </c>
      <c r="I67" s="56">
        <v>54454</v>
      </c>
      <c r="J67" s="77">
        <f t="shared" si="19"/>
        <v>-9</v>
      </c>
      <c r="L67" s="55">
        <v>39</v>
      </c>
      <c r="M67" s="154">
        <f t="shared" si="12"/>
        <v>-1</v>
      </c>
      <c r="N67" s="69">
        <v>58</v>
      </c>
      <c r="O67" s="154">
        <f t="shared" si="13"/>
        <v>0</v>
      </c>
      <c r="P67" s="153">
        <f t="shared" si="10"/>
        <v>-19</v>
      </c>
      <c r="Q67" s="73">
        <v>153</v>
      </c>
      <c r="R67" s="154">
        <f t="shared" si="14"/>
        <v>18</v>
      </c>
      <c r="S67" s="56">
        <v>143</v>
      </c>
      <c r="T67" s="154">
        <f t="shared" si="15"/>
        <v>59</v>
      </c>
      <c r="U67" s="164">
        <f t="shared" si="11"/>
        <v>10</v>
      </c>
    </row>
    <row r="68" spans="1:21" ht="13.5">
      <c r="A68" s="48" t="s">
        <v>268</v>
      </c>
      <c r="B68" s="57">
        <v>24212</v>
      </c>
      <c r="C68" s="76">
        <f t="shared" si="16"/>
        <v>-13</v>
      </c>
      <c r="D68" s="80"/>
      <c r="E68" s="65">
        <v>25578</v>
      </c>
      <c r="F68" s="66">
        <f t="shared" si="17"/>
        <v>-4</v>
      </c>
      <c r="G68" s="58">
        <v>28823</v>
      </c>
      <c r="H68" s="70">
        <f t="shared" si="18"/>
        <v>-49</v>
      </c>
      <c r="I68" s="58">
        <v>54401</v>
      </c>
      <c r="J68" s="74">
        <f t="shared" si="19"/>
        <v>-53</v>
      </c>
      <c r="L68" s="65">
        <v>33</v>
      </c>
      <c r="M68" s="156">
        <f t="shared" si="12"/>
        <v>-6</v>
      </c>
      <c r="N68" s="66">
        <v>60</v>
      </c>
      <c r="O68" s="156">
        <f t="shared" si="13"/>
        <v>2</v>
      </c>
      <c r="P68" s="155">
        <f t="shared" si="10"/>
        <v>-27</v>
      </c>
      <c r="Q68" s="70">
        <v>95</v>
      </c>
      <c r="R68" s="156">
        <f t="shared" si="14"/>
        <v>-58</v>
      </c>
      <c r="S68" s="58">
        <v>121</v>
      </c>
      <c r="T68" s="156">
        <f t="shared" si="15"/>
        <v>-22</v>
      </c>
      <c r="U68" s="166">
        <f t="shared" si="11"/>
        <v>-26</v>
      </c>
    </row>
    <row r="69" spans="1:21" ht="13.5">
      <c r="A69" s="51" t="s">
        <v>269</v>
      </c>
      <c r="B69" s="52">
        <v>24160</v>
      </c>
      <c r="C69" s="74">
        <f t="shared" si="16"/>
        <v>-52</v>
      </c>
      <c r="D69" s="80"/>
      <c r="E69" s="64">
        <v>25507</v>
      </c>
      <c r="F69" s="66">
        <f t="shared" si="17"/>
        <v>-71</v>
      </c>
      <c r="G69" s="53">
        <v>28769</v>
      </c>
      <c r="H69" s="70">
        <f t="shared" si="18"/>
        <v>-54</v>
      </c>
      <c r="I69" s="53">
        <v>54276</v>
      </c>
      <c r="J69" s="74">
        <f t="shared" si="19"/>
        <v>-125</v>
      </c>
      <c r="L69" s="64">
        <v>36</v>
      </c>
      <c r="M69" s="156">
        <f t="shared" si="12"/>
        <v>3</v>
      </c>
      <c r="N69" s="66">
        <v>74</v>
      </c>
      <c r="O69" s="156">
        <f t="shared" si="13"/>
        <v>14</v>
      </c>
      <c r="P69" s="151">
        <f t="shared" si="10"/>
        <v>-38</v>
      </c>
      <c r="Q69" s="70">
        <v>112</v>
      </c>
      <c r="R69" s="156">
        <f t="shared" si="14"/>
        <v>17</v>
      </c>
      <c r="S69" s="53">
        <v>199</v>
      </c>
      <c r="T69" s="156">
        <f t="shared" si="15"/>
        <v>78</v>
      </c>
      <c r="U69" s="166">
        <f t="shared" si="11"/>
        <v>-87</v>
      </c>
    </row>
    <row r="70" spans="1:21" ht="13.5">
      <c r="A70" s="51" t="s">
        <v>270</v>
      </c>
      <c r="B70" s="52">
        <v>24148</v>
      </c>
      <c r="C70" s="74">
        <f t="shared" si="16"/>
        <v>-12</v>
      </c>
      <c r="D70" s="80"/>
      <c r="E70" s="64">
        <v>25404</v>
      </c>
      <c r="F70" s="66">
        <f t="shared" si="17"/>
        <v>-103</v>
      </c>
      <c r="G70" s="53">
        <v>28687</v>
      </c>
      <c r="H70" s="70">
        <f t="shared" si="18"/>
        <v>-82</v>
      </c>
      <c r="I70" s="53">
        <v>54091</v>
      </c>
      <c r="J70" s="74">
        <f t="shared" si="19"/>
        <v>-185</v>
      </c>
      <c r="L70" s="64">
        <v>40</v>
      </c>
      <c r="M70" s="156">
        <f t="shared" si="12"/>
        <v>4</v>
      </c>
      <c r="N70" s="66">
        <v>62</v>
      </c>
      <c r="O70" s="156">
        <f t="shared" si="13"/>
        <v>-12</v>
      </c>
      <c r="P70" s="151">
        <f t="shared" si="10"/>
        <v>-22</v>
      </c>
      <c r="Q70" s="70">
        <v>300</v>
      </c>
      <c r="R70" s="156">
        <f t="shared" si="14"/>
        <v>188</v>
      </c>
      <c r="S70" s="53">
        <v>463</v>
      </c>
      <c r="T70" s="156">
        <f t="shared" si="15"/>
        <v>264</v>
      </c>
      <c r="U70" s="166">
        <f t="shared" si="11"/>
        <v>-163</v>
      </c>
    </row>
    <row r="71" spans="1:21" ht="13.5">
      <c r="A71" s="51" t="s">
        <v>271</v>
      </c>
      <c r="B71" s="52">
        <v>24144</v>
      </c>
      <c r="C71" s="74">
        <f aca="true" t="shared" si="20" ref="C71:C107">SUM(B71-B70)</f>
        <v>-4</v>
      </c>
      <c r="D71" s="80"/>
      <c r="E71" s="64">
        <v>25401</v>
      </c>
      <c r="F71" s="66">
        <f t="shared" si="17"/>
        <v>-3</v>
      </c>
      <c r="G71" s="53">
        <v>28696</v>
      </c>
      <c r="H71" s="70">
        <f t="shared" si="18"/>
        <v>9</v>
      </c>
      <c r="I71" s="53">
        <v>54097</v>
      </c>
      <c r="J71" s="74">
        <f t="shared" si="19"/>
        <v>6</v>
      </c>
      <c r="L71" s="64">
        <v>41</v>
      </c>
      <c r="M71" s="156">
        <f t="shared" si="12"/>
        <v>1</v>
      </c>
      <c r="N71" s="66">
        <v>46</v>
      </c>
      <c r="O71" s="156">
        <f t="shared" si="13"/>
        <v>-16</v>
      </c>
      <c r="P71" s="151">
        <f t="shared" si="10"/>
        <v>-5</v>
      </c>
      <c r="Q71" s="70">
        <v>188</v>
      </c>
      <c r="R71" s="156">
        <f t="shared" si="14"/>
        <v>-112</v>
      </c>
      <c r="S71" s="53">
        <v>177</v>
      </c>
      <c r="T71" s="156">
        <f t="shared" si="15"/>
        <v>-286</v>
      </c>
      <c r="U71" s="166">
        <f t="shared" si="11"/>
        <v>11</v>
      </c>
    </row>
    <row r="72" spans="1:21" ht="13.5">
      <c r="A72" s="51" t="s">
        <v>272</v>
      </c>
      <c r="B72" s="52">
        <v>24141</v>
      </c>
      <c r="C72" s="74">
        <f t="shared" si="20"/>
        <v>-3</v>
      </c>
      <c r="D72" s="80"/>
      <c r="E72" s="64">
        <v>25385</v>
      </c>
      <c r="F72" s="66">
        <f t="shared" si="17"/>
        <v>-16</v>
      </c>
      <c r="G72" s="53">
        <v>28682</v>
      </c>
      <c r="H72" s="70">
        <f t="shared" si="18"/>
        <v>-14</v>
      </c>
      <c r="I72" s="53">
        <v>54067</v>
      </c>
      <c r="J72" s="74">
        <f t="shared" si="19"/>
        <v>-30</v>
      </c>
      <c r="L72" s="64">
        <v>36</v>
      </c>
      <c r="M72" s="156">
        <f t="shared" si="12"/>
        <v>-5</v>
      </c>
      <c r="N72" s="66">
        <v>61</v>
      </c>
      <c r="O72" s="156">
        <f t="shared" si="13"/>
        <v>15</v>
      </c>
      <c r="P72" s="151">
        <f aca="true" t="shared" si="21" ref="P72:P119">L72-N72</f>
        <v>-25</v>
      </c>
      <c r="Q72" s="70">
        <v>135</v>
      </c>
      <c r="R72" s="156">
        <f t="shared" si="14"/>
        <v>-53</v>
      </c>
      <c r="S72" s="53">
        <v>140</v>
      </c>
      <c r="T72" s="156">
        <f t="shared" si="15"/>
        <v>-37</v>
      </c>
      <c r="U72" s="166">
        <f aca="true" t="shared" si="22" ref="U72:U119">Q72-S72</f>
        <v>-5</v>
      </c>
    </row>
    <row r="73" spans="1:21" ht="13.5">
      <c r="A73" s="51" t="s">
        <v>273</v>
      </c>
      <c r="B73" s="52">
        <v>24143</v>
      </c>
      <c r="C73" s="74">
        <f t="shared" si="20"/>
        <v>2</v>
      </c>
      <c r="D73" s="80"/>
      <c r="E73" s="64">
        <v>25389</v>
      </c>
      <c r="F73" s="66">
        <f t="shared" si="17"/>
        <v>4</v>
      </c>
      <c r="G73" s="53">
        <v>28675</v>
      </c>
      <c r="H73" s="70">
        <f t="shared" si="18"/>
        <v>-7</v>
      </c>
      <c r="I73" s="53">
        <v>54064</v>
      </c>
      <c r="J73" s="74">
        <f t="shared" si="19"/>
        <v>-3</v>
      </c>
      <c r="L73" s="64">
        <v>37</v>
      </c>
      <c r="M73" s="156">
        <f t="shared" si="12"/>
        <v>1</v>
      </c>
      <c r="N73" s="66">
        <v>57</v>
      </c>
      <c r="O73" s="156">
        <f t="shared" si="13"/>
        <v>-4</v>
      </c>
      <c r="P73" s="151">
        <f t="shared" si="21"/>
        <v>-20</v>
      </c>
      <c r="Q73" s="70">
        <v>119</v>
      </c>
      <c r="R73" s="156">
        <f t="shared" si="14"/>
        <v>-16</v>
      </c>
      <c r="S73" s="53">
        <v>102</v>
      </c>
      <c r="T73" s="156">
        <f t="shared" si="15"/>
        <v>-38</v>
      </c>
      <c r="U73" s="166">
        <f t="shared" si="22"/>
        <v>17</v>
      </c>
    </row>
    <row r="74" spans="1:21" ht="13.5">
      <c r="A74" s="51" t="s">
        <v>274</v>
      </c>
      <c r="B74" s="52">
        <v>24170</v>
      </c>
      <c r="C74" s="74">
        <f t="shared" si="20"/>
        <v>27</v>
      </c>
      <c r="D74" s="80"/>
      <c r="E74" s="64">
        <v>25386</v>
      </c>
      <c r="F74" s="66">
        <f t="shared" si="17"/>
        <v>-3</v>
      </c>
      <c r="G74" s="53">
        <v>28681</v>
      </c>
      <c r="H74" s="70">
        <f t="shared" si="18"/>
        <v>6</v>
      </c>
      <c r="I74" s="53">
        <v>54067</v>
      </c>
      <c r="J74" s="74">
        <f t="shared" si="19"/>
        <v>3</v>
      </c>
      <c r="L74" s="64">
        <v>27</v>
      </c>
      <c r="M74" s="156">
        <f t="shared" si="12"/>
        <v>-10</v>
      </c>
      <c r="N74" s="66">
        <v>55</v>
      </c>
      <c r="O74" s="156">
        <f t="shared" si="13"/>
        <v>-2</v>
      </c>
      <c r="P74" s="151">
        <f t="shared" si="21"/>
        <v>-28</v>
      </c>
      <c r="Q74" s="70">
        <v>131</v>
      </c>
      <c r="R74" s="156">
        <f t="shared" si="14"/>
        <v>12</v>
      </c>
      <c r="S74" s="53">
        <v>100</v>
      </c>
      <c r="T74" s="156">
        <f t="shared" si="15"/>
        <v>-2</v>
      </c>
      <c r="U74" s="166">
        <f t="shared" si="22"/>
        <v>31</v>
      </c>
    </row>
    <row r="75" spans="1:21" ht="13.5">
      <c r="A75" s="51" t="s">
        <v>275</v>
      </c>
      <c r="B75" s="52">
        <v>24169</v>
      </c>
      <c r="C75" s="74">
        <f t="shared" si="20"/>
        <v>-1</v>
      </c>
      <c r="D75" s="80"/>
      <c r="E75" s="64">
        <v>25391</v>
      </c>
      <c r="F75" s="66">
        <f t="shared" si="17"/>
        <v>5</v>
      </c>
      <c r="G75" s="53">
        <v>28652</v>
      </c>
      <c r="H75" s="70">
        <f t="shared" si="18"/>
        <v>-29</v>
      </c>
      <c r="I75" s="53">
        <v>54043</v>
      </c>
      <c r="J75" s="74">
        <f t="shared" si="19"/>
        <v>-24</v>
      </c>
      <c r="L75" s="64">
        <v>38</v>
      </c>
      <c r="M75" s="156">
        <f t="shared" si="12"/>
        <v>11</v>
      </c>
      <c r="N75" s="66">
        <v>70</v>
      </c>
      <c r="O75" s="156">
        <f t="shared" si="13"/>
        <v>15</v>
      </c>
      <c r="P75" s="151">
        <f t="shared" si="21"/>
        <v>-32</v>
      </c>
      <c r="Q75" s="70">
        <v>141</v>
      </c>
      <c r="R75" s="156">
        <f t="shared" si="14"/>
        <v>10</v>
      </c>
      <c r="S75" s="53">
        <v>133</v>
      </c>
      <c r="T75" s="156">
        <f t="shared" si="15"/>
        <v>33</v>
      </c>
      <c r="U75" s="166">
        <f t="shared" si="22"/>
        <v>8</v>
      </c>
    </row>
    <row r="76" spans="1:21" ht="13.5">
      <c r="A76" s="51" t="s">
        <v>276</v>
      </c>
      <c r="B76" s="52">
        <v>24173</v>
      </c>
      <c r="C76" s="74">
        <f t="shared" si="20"/>
        <v>4</v>
      </c>
      <c r="D76" s="80"/>
      <c r="E76" s="64">
        <v>25379</v>
      </c>
      <c r="F76" s="66">
        <f t="shared" si="17"/>
        <v>-12</v>
      </c>
      <c r="G76" s="53">
        <v>28620</v>
      </c>
      <c r="H76" s="70">
        <f t="shared" si="18"/>
        <v>-32</v>
      </c>
      <c r="I76" s="53">
        <v>53999</v>
      </c>
      <c r="J76" s="74">
        <f t="shared" si="19"/>
        <v>-44</v>
      </c>
      <c r="L76" s="64">
        <v>31</v>
      </c>
      <c r="M76" s="156">
        <f t="shared" si="12"/>
        <v>-7</v>
      </c>
      <c r="N76" s="66">
        <v>59</v>
      </c>
      <c r="O76" s="156">
        <f t="shared" si="13"/>
        <v>-11</v>
      </c>
      <c r="P76" s="151">
        <f t="shared" si="21"/>
        <v>-28</v>
      </c>
      <c r="Q76" s="70">
        <v>99</v>
      </c>
      <c r="R76" s="156">
        <f t="shared" si="14"/>
        <v>-42</v>
      </c>
      <c r="S76" s="53">
        <v>115</v>
      </c>
      <c r="T76" s="156">
        <f t="shared" si="15"/>
        <v>-18</v>
      </c>
      <c r="U76" s="166">
        <f t="shared" si="22"/>
        <v>-16</v>
      </c>
    </row>
    <row r="77" spans="1:21" ht="13.5">
      <c r="A77" s="51" t="s">
        <v>277</v>
      </c>
      <c r="B77" s="45">
        <v>24168</v>
      </c>
      <c r="C77" s="74">
        <f t="shared" si="20"/>
        <v>-5</v>
      </c>
      <c r="D77" s="79"/>
      <c r="E77" s="47">
        <v>25385</v>
      </c>
      <c r="F77" s="66">
        <f t="shared" si="17"/>
        <v>6</v>
      </c>
      <c r="G77" s="46">
        <v>28619</v>
      </c>
      <c r="H77" s="70">
        <f t="shared" si="18"/>
        <v>-1</v>
      </c>
      <c r="I77" s="46">
        <v>54004</v>
      </c>
      <c r="J77" s="74">
        <f t="shared" si="19"/>
        <v>5</v>
      </c>
      <c r="L77" s="47">
        <v>45</v>
      </c>
      <c r="M77" s="156">
        <f t="shared" si="12"/>
        <v>14</v>
      </c>
      <c r="N77" s="66">
        <v>51</v>
      </c>
      <c r="O77" s="156">
        <f t="shared" si="13"/>
        <v>-8</v>
      </c>
      <c r="P77" s="151">
        <f t="shared" si="21"/>
        <v>-6</v>
      </c>
      <c r="Q77" s="70">
        <v>129</v>
      </c>
      <c r="R77" s="156">
        <f t="shared" si="14"/>
        <v>30</v>
      </c>
      <c r="S77" s="46">
        <v>118</v>
      </c>
      <c r="T77" s="156">
        <f t="shared" si="15"/>
        <v>3</v>
      </c>
      <c r="U77" s="166">
        <f t="shared" si="22"/>
        <v>11</v>
      </c>
    </row>
    <row r="78" spans="1:21" ht="13.5">
      <c r="A78" s="51" t="s">
        <v>278</v>
      </c>
      <c r="B78" s="45">
        <v>24180</v>
      </c>
      <c r="C78" s="74">
        <f t="shared" si="20"/>
        <v>12</v>
      </c>
      <c r="D78" s="79"/>
      <c r="E78" s="47">
        <v>25359</v>
      </c>
      <c r="F78" s="66">
        <f t="shared" si="17"/>
        <v>-26</v>
      </c>
      <c r="G78" s="46">
        <v>28597</v>
      </c>
      <c r="H78" s="70">
        <f t="shared" si="18"/>
        <v>-22</v>
      </c>
      <c r="I78" s="46">
        <v>53956</v>
      </c>
      <c r="J78" s="74">
        <f t="shared" si="19"/>
        <v>-48</v>
      </c>
      <c r="L78" s="47">
        <v>36</v>
      </c>
      <c r="M78" s="156">
        <f t="shared" si="12"/>
        <v>-9</v>
      </c>
      <c r="N78" s="66">
        <v>77</v>
      </c>
      <c r="O78" s="156">
        <f t="shared" si="13"/>
        <v>26</v>
      </c>
      <c r="P78" s="151">
        <f t="shared" si="21"/>
        <v>-41</v>
      </c>
      <c r="Q78" s="70">
        <v>108</v>
      </c>
      <c r="R78" s="156">
        <f t="shared" si="14"/>
        <v>-21</v>
      </c>
      <c r="S78" s="46">
        <v>115</v>
      </c>
      <c r="T78" s="156">
        <f t="shared" si="15"/>
        <v>-3</v>
      </c>
      <c r="U78" s="166">
        <f t="shared" si="22"/>
        <v>-7</v>
      </c>
    </row>
    <row r="79" spans="1:21" ht="14.25" thickBot="1">
      <c r="A79" s="101" t="s">
        <v>279</v>
      </c>
      <c r="B79" s="102">
        <v>24182</v>
      </c>
      <c r="C79" s="113">
        <f t="shared" si="20"/>
        <v>2</v>
      </c>
      <c r="D79" s="107"/>
      <c r="E79" s="103">
        <v>25370</v>
      </c>
      <c r="F79" s="104">
        <f t="shared" si="17"/>
        <v>11</v>
      </c>
      <c r="G79" s="105">
        <v>28589</v>
      </c>
      <c r="H79" s="106">
        <f t="shared" si="18"/>
        <v>-8</v>
      </c>
      <c r="I79" s="105">
        <v>53959</v>
      </c>
      <c r="J79" s="113">
        <f t="shared" si="19"/>
        <v>3</v>
      </c>
      <c r="K79" s="108"/>
      <c r="L79" s="103">
        <v>35</v>
      </c>
      <c r="M79" s="158">
        <f t="shared" si="12"/>
        <v>-1</v>
      </c>
      <c r="N79" s="104">
        <v>60</v>
      </c>
      <c r="O79" s="158">
        <f t="shared" si="13"/>
        <v>-17</v>
      </c>
      <c r="P79" s="157">
        <f t="shared" si="21"/>
        <v>-25</v>
      </c>
      <c r="Q79" s="106">
        <v>110</v>
      </c>
      <c r="R79" s="158">
        <f t="shared" si="14"/>
        <v>2</v>
      </c>
      <c r="S79" s="105">
        <v>82</v>
      </c>
      <c r="T79" s="158">
        <f t="shared" si="15"/>
        <v>-33</v>
      </c>
      <c r="U79" s="168">
        <f t="shared" si="22"/>
        <v>28</v>
      </c>
    </row>
    <row r="80" spans="1:21" ht="13.5">
      <c r="A80" s="116" t="s">
        <v>280</v>
      </c>
      <c r="B80" s="110">
        <v>24170</v>
      </c>
      <c r="C80" s="76">
        <f t="shared" si="20"/>
        <v>-12</v>
      </c>
      <c r="D80" s="107"/>
      <c r="E80" s="110">
        <v>25352</v>
      </c>
      <c r="F80" s="68">
        <f t="shared" si="17"/>
        <v>-18</v>
      </c>
      <c r="G80" s="117">
        <v>28552</v>
      </c>
      <c r="H80" s="72">
        <f t="shared" si="18"/>
        <v>-37</v>
      </c>
      <c r="I80" s="142">
        <v>53904</v>
      </c>
      <c r="J80" s="76">
        <f t="shared" si="19"/>
        <v>-55</v>
      </c>
      <c r="K80" s="108"/>
      <c r="L80" s="110">
        <v>28</v>
      </c>
      <c r="M80" s="149">
        <f t="shared" si="12"/>
        <v>-7</v>
      </c>
      <c r="N80" s="68">
        <v>70</v>
      </c>
      <c r="O80" s="149">
        <f t="shared" si="13"/>
        <v>10</v>
      </c>
      <c r="P80" s="159">
        <f t="shared" si="21"/>
        <v>-42</v>
      </c>
      <c r="Q80" s="72">
        <v>115</v>
      </c>
      <c r="R80" s="149">
        <f t="shared" si="14"/>
        <v>5</v>
      </c>
      <c r="S80" s="142">
        <v>128</v>
      </c>
      <c r="T80" s="149">
        <f t="shared" si="15"/>
        <v>46</v>
      </c>
      <c r="U80" s="169">
        <f t="shared" si="22"/>
        <v>-13</v>
      </c>
    </row>
    <row r="81" spans="1:21" ht="13.5">
      <c r="A81" s="101" t="s">
        <v>281</v>
      </c>
      <c r="B81" s="102">
        <v>24156</v>
      </c>
      <c r="C81" s="74">
        <f t="shared" si="20"/>
        <v>-14</v>
      </c>
      <c r="D81" s="107"/>
      <c r="E81" s="103">
        <v>25345</v>
      </c>
      <c r="F81" s="66">
        <f t="shared" si="17"/>
        <v>-7</v>
      </c>
      <c r="G81" s="105">
        <v>28540</v>
      </c>
      <c r="H81" s="70">
        <f t="shared" si="18"/>
        <v>-12</v>
      </c>
      <c r="I81" s="46">
        <v>53885</v>
      </c>
      <c r="J81" s="74">
        <f t="shared" si="19"/>
        <v>-19</v>
      </c>
      <c r="K81" s="108"/>
      <c r="L81" s="103">
        <v>37</v>
      </c>
      <c r="M81" s="158">
        <f t="shared" si="12"/>
        <v>9</v>
      </c>
      <c r="N81" s="66">
        <v>61</v>
      </c>
      <c r="O81" s="158">
        <f t="shared" si="13"/>
        <v>-9</v>
      </c>
      <c r="P81" s="157">
        <f t="shared" si="21"/>
        <v>-24</v>
      </c>
      <c r="Q81" s="70">
        <v>130</v>
      </c>
      <c r="R81" s="158">
        <f t="shared" si="14"/>
        <v>15</v>
      </c>
      <c r="S81" s="46">
        <v>125</v>
      </c>
      <c r="T81" s="158">
        <f t="shared" si="15"/>
        <v>-3</v>
      </c>
      <c r="U81" s="166">
        <f t="shared" si="22"/>
        <v>5</v>
      </c>
    </row>
    <row r="82" spans="1:21" ht="13.5">
      <c r="A82" s="101" t="s">
        <v>282</v>
      </c>
      <c r="B82" s="47">
        <v>24153</v>
      </c>
      <c r="C82" s="75">
        <f t="shared" si="20"/>
        <v>-3</v>
      </c>
      <c r="D82" s="79"/>
      <c r="E82" s="47">
        <v>25201</v>
      </c>
      <c r="F82" s="67">
        <f t="shared" si="17"/>
        <v>-144</v>
      </c>
      <c r="G82" s="46">
        <v>28474</v>
      </c>
      <c r="H82" s="71">
        <f t="shared" si="18"/>
        <v>-66</v>
      </c>
      <c r="I82" s="46">
        <v>53675</v>
      </c>
      <c r="J82" s="75">
        <f t="shared" si="19"/>
        <v>-210</v>
      </c>
      <c r="K82" s="6"/>
      <c r="L82" s="47">
        <v>36</v>
      </c>
      <c r="M82" s="152">
        <f t="shared" si="12"/>
        <v>-1</v>
      </c>
      <c r="N82" s="67">
        <v>69</v>
      </c>
      <c r="O82" s="152">
        <f t="shared" si="13"/>
        <v>8</v>
      </c>
      <c r="P82" s="151">
        <f t="shared" si="21"/>
        <v>-33</v>
      </c>
      <c r="Q82" s="71">
        <v>300</v>
      </c>
      <c r="R82" s="152">
        <f t="shared" si="14"/>
        <v>170</v>
      </c>
      <c r="S82" s="46">
        <v>477</v>
      </c>
      <c r="T82" s="152">
        <f t="shared" si="15"/>
        <v>352</v>
      </c>
      <c r="U82" s="167">
        <f t="shared" si="22"/>
        <v>-177</v>
      </c>
    </row>
    <row r="83" spans="1:21" ht="13.5">
      <c r="A83" s="101" t="s">
        <v>283</v>
      </c>
      <c r="B83" s="102">
        <v>24171</v>
      </c>
      <c r="C83" s="75">
        <f t="shared" si="20"/>
        <v>18</v>
      </c>
      <c r="D83" s="79"/>
      <c r="E83" s="103">
        <v>25197</v>
      </c>
      <c r="F83" s="67">
        <f t="shared" si="17"/>
        <v>-4</v>
      </c>
      <c r="G83" s="105">
        <v>28439</v>
      </c>
      <c r="H83" s="71">
        <f t="shared" si="18"/>
        <v>-35</v>
      </c>
      <c r="I83" s="105">
        <v>53636</v>
      </c>
      <c r="J83" s="75">
        <f t="shared" si="19"/>
        <v>-39</v>
      </c>
      <c r="K83" s="6"/>
      <c r="L83" s="103">
        <v>32</v>
      </c>
      <c r="M83" s="160">
        <f t="shared" si="12"/>
        <v>-4</v>
      </c>
      <c r="N83" s="67">
        <v>56</v>
      </c>
      <c r="O83" s="160">
        <f t="shared" si="13"/>
        <v>-13</v>
      </c>
      <c r="P83" s="157">
        <f t="shared" si="21"/>
        <v>-24</v>
      </c>
      <c r="Q83" s="71">
        <v>180</v>
      </c>
      <c r="R83" s="160">
        <f t="shared" si="14"/>
        <v>-120</v>
      </c>
      <c r="S83" s="105">
        <v>195</v>
      </c>
      <c r="T83" s="160">
        <f t="shared" si="15"/>
        <v>-282</v>
      </c>
      <c r="U83" s="168">
        <f t="shared" si="22"/>
        <v>-15</v>
      </c>
    </row>
    <row r="84" spans="1:21" ht="13.5">
      <c r="A84" s="101" t="s">
        <v>284</v>
      </c>
      <c r="B84" s="102">
        <v>24175</v>
      </c>
      <c r="C84" s="75">
        <f t="shared" si="20"/>
        <v>4</v>
      </c>
      <c r="D84" s="79"/>
      <c r="E84" s="103">
        <v>25181</v>
      </c>
      <c r="F84" s="67">
        <f t="shared" si="17"/>
        <v>-16</v>
      </c>
      <c r="G84" s="105">
        <v>28418</v>
      </c>
      <c r="H84" s="71">
        <f t="shared" si="18"/>
        <v>-21</v>
      </c>
      <c r="I84" s="105">
        <v>53599</v>
      </c>
      <c r="J84" s="75">
        <f t="shared" si="19"/>
        <v>-37</v>
      </c>
      <c r="K84" s="6"/>
      <c r="L84" s="103">
        <v>35</v>
      </c>
      <c r="M84" s="160">
        <f t="shared" si="12"/>
        <v>3</v>
      </c>
      <c r="N84" s="67">
        <v>62</v>
      </c>
      <c r="O84" s="160">
        <f t="shared" si="13"/>
        <v>6</v>
      </c>
      <c r="P84" s="157">
        <f t="shared" si="21"/>
        <v>-27</v>
      </c>
      <c r="Q84" s="71">
        <v>129</v>
      </c>
      <c r="R84" s="160">
        <f t="shared" si="14"/>
        <v>-51</v>
      </c>
      <c r="S84" s="105">
        <v>139</v>
      </c>
      <c r="T84" s="160">
        <f t="shared" si="15"/>
        <v>-56</v>
      </c>
      <c r="U84" s="168">
        <f t="shared" si="22"/>
        <v>-10</v>
      </c>
    </row>
    <row r="85" spans="1:21" ht="13.5">
      <c r="A85" s="101" t="s">
        <v>285</v>
      </c>
      <c r="B85" s="102">
        <v>24150</v>
      </c>
      <c r="C85" s="75">
        <f t="shared" si="20"/>
        <v>-25</v>
      </c>
      <c r="D85" s="79"/>
      <c r="E85" s="103">
        <v>25144</v>
      </c>
      <c r="F85" s="67">
        <f t="shared" si="17"/>
        <v>-37</v>
      </c>
      <c r="G85" s="105">
        <v>28389</v>
      </c>
      <c r="H85" s="71">
        <f t="shared" si="18"/>
        <v>-29</v>
      </c>
      <c r="I85" s="105">
        <v>53533</v>
      </c>
      <c r="J85" s="75">
        <f t="shared" si="19"/>
        <v>-66</v>
      </c>
      <c r="K85" s="6"/>
      <c r="L85" s="103">
        <v>29</v>
      </c>
      <c r="M85" s="160">
        <f t="shared" si="12"/>
        <v>-6</v>
      </c>
      <c r="N85" s="67">
        <v>43</v>
      </c>
      <c r="O85" s="160">
        <f t="shared" si="13"/>
        <v>-19</v>
      </c>
      <c r="P85" s="157">
        <f t="shared" si="21"/>
        <v>-14</v>
      </c>
      <c r="Q85" s="71">
        <v>121</v>
      </c>
      <c r="R85" s="160">
        <f t="shared" si="14"/>
        <v>-8</v>
      </c>
      <c r="S85" s="105">
        <v>173</v>
      </c>
      <c r="T85" s="160">
        <f t="shared" si="15"/>
        <v>34</v>
      </c>
      <c r="U85" s="168">
        <f t="shared" si="22"/>
        <v>-52</v>
      </c>
    </row>
    <row r="86" spans="1:21" ht="13.5">
      <c r="A86" s="101" t="s">
        <v>286</v>
      </c>
      <c r="B86" s="102">
        <v>24152</v>
      </c>
      <c r="C86" s="75">
        <f t="shared" si="20"/>
        <v>2</v>
      </c>
      <c r="D86" s="79"/>
      <c r="E86" s="103">
        <v>25139</v>
      </c>
      <c r="F86" s="67">
        <f t="shared" si="17"/>
        <v>-5</v>
      </c>
      <c r="G86" s="105">
        <v>28362</v>
      </c>
      <c r="H86" s="71">
        <f t="shared" si="18"/>
        <v>-27</v>
      </c>
      <c r="I86" s="105">
        <v>53501</v>
      </c>
      <c r="J86" s="75">
        <f t="shared" si="19"/>
        <v>-32</v>
      </c>
      <c r="K86" s="6"/>
      <c r="L86" s="103">
        <v>20</v>
      </c>
      <c r="M86" s="160">
        <f t="shared" si="12"/>
        <v>-9</v>
      </c>
      <c r="N86" s="67">
        <v>58</v>
      </c>
      <c r="O86" s="160">
        <f t="shared" si="13"/>
        <v>15</v>
      </c>
      <c r="P86" s="157">
        <f t="shared" si="21"/>
        <v>-38</v>
      </c>
      <c r="Q86" s="71">
        <v>118</v>
      </c>
      <c r="R86" s="160">
        <f t="shared" si="14"/>
        <v>-3</v>
      </c>
      <c r="S86" s="105">
        <v>112</v>
      </c>
      <c r="T86" s="160">
        <f t="shared" si="15"/>
        <v>-61</v>
      </c>
      <c r="U86" s="168">
        <f t="shared" si="22"/>
        <v>6</v>
      </c>
    </row>
    <row r="87" spans="1:21" ht="13.5">
      <c r="A87" s="101" t="s">
        <v>287</v>
      </c>
      <c r="B87" s="102">
        <v>24154</v>
      </c>
      <c r="C87" s="75">
        <f t="shared" si="20"/>
        <v>2</v>
      </c>
      <c r="D87" s="79"/>
      <c r="E87" s="103">
        <v>25116</v>
      </c>
      <c r="F87" s="67">
        <f t="shared" si="17"/>
        <v>-23</v>
      </c>
      <c r="G87" s="105">
        <v>28328</v>
      </c>
      <c r="H87" s="71">
        <f t="shared" si="18"/>
        <v>-34</v>
      </c>
      <c r="I87" s="105">
        <v>53444</v>
      </c>
      <c r="J87" s="75">
        <f t="shared" si="19"/>
        <v>-57</v>
      </c>
      <c r="K87" s="6"/>
      <c r="L87" s="103">
        <v>28</v>
      </c>
      <c r="M87" s="160">
        <f t="shared" si="12"/>
        <v>8</v>
      </c>
      <c r="N87" s="67">
        <v>55</v>
      </c>
      <c r="O87" s="160">
        <f t="shared" si="13"/>
        <v>-3</v>
      </c>
      <c r="P87" s="157">
        <f t="shared" si="21"/>
        <v>-27</v>
      </c>
      <c r="Q87" s="71">
        <v>124</v>
      </c>
      <c r="R87" s="160">
        <f t="shared" si="14"/>
        <v>6</v>
      </c>
      <c r="S87" s="105">
        <v>154</v>
      </c>
      <c r="T87" s="160">
        <f t="shared" si="15"/>
        <v>42</v>
      </c>
      <c r="U87" s="168">
        <f t="shared" si="22"/>
        <v>-30</v>
      </c>
    </row>
    <row r="88" spans="1:21" ht="13.5">
      <c r="A88" s="101" t="s">
        <v>288</v>
      </c>
      <c r="B88" s="102">
        <v>24158</v>
      </c>
      <c r="C88" s="75">
        <f t="shared" si="20"/>
        <v>4</v>
      </c>
      <c r="D88" s="79"/>
      <c r="E88" s="103">
        <v>25123</v>
      </c>
      <c r="F88" s="67">
        <f t="shared" si="17"/>
        <v>7</v>
      </c>
      <c r="G88" s="105">
        <v>28304</v>
      </c>
      <c r="H88" s="71">
        <f t="shared" si="18"/>
        <v>-24</v>
      </c>
      <c r="I88" s="105">
        <v>53427</v>
      </c>
      <c r="J88" s="75">
        <f t="shared" si="19"/>
        <v>-17</v>
      </c>
      <c r="K88" s="6"/>
      <c r="L88" s="103">
        <v>51</v>
      </c>
      <c r="M88" s="160">
        <f aca="true" t="shared" si="23" ref="M88:M119">SUM(L88-L87)</f>
        <v>23</v>
      </c>
      <c r="N88" s="67">
        <v>55</v>
      </c>
      <c r="O88" s="160">
        <f aca="true" t="shared" si="24" ref="O88:O119">SUM(N88-N87)</f>
        <v>0</v>
      </c>
      <c r="P88" s="157">
        <f t="shared" si="21"/>
        <v>-4</v>
      </c>
      <c r="Q88" s="71">
        <v>118</v>
      </c>
      <c r="R88" s="160">
        <f aca="true" t="shared" si="25" ref="R88:R119">SUM(Q88-Q87)</f>
        <v>-6</v>
      </c>
      <c r="S88" s="105">
        <v>131</v>
      </c>
      <c r="T88" s="160">
        <f aca="true" t="shared" si="26" ref="T88:T119">SUM(S88-S87)</f>
        <v>-23</v>
      </c>
      <c r="U88" s="168">
        <f t="shared" si="22"/>
        <v>-13</v>
      </c>
    </row>
    <row r="89" spans="1:21" ht="13.5">
      <c r="A89" s="101" t="s">
        <v>289</v>
      </c>
      <c r="B89" s="102">
        <v>24185</v>
      </c>
      <c r="C89" s="75">
        <f t="shared" si="20"/>
        <v>27</v>
      </c>
      <c r="D89" s="79"/>
      <c r="E89" s="103">
        <v>25126</v>
      </c>
      <c r="F89" s="67">
        <f t="shared" si="17"/>
        <v>3</v>
      </c>
      <c r="G89" s="105">
        <v>28308</v>
      </c>
      <c r="H89" s="71">
        <f t="shared" si="18"/>
        <v>4</v>
      </c>
      <c r="I89" s="105">
        <v>53434</v>
      </c>
      <c r="J89" s="75">
        <f t="shared" si="19"/>
        <v>7</v>
      </c>
      <c r="K89" s="6"/>
      <c r="L89" s="103">
        <v>36</v>
      </c>
      <c r="M89" s="160">
        <f t="shared" si="23"/>
        <v>-15</v>
      </c>
      <c r="N89" s="67">
        <v>49</v>
      </c>
      <c r="O89" s="160">
        <f t="shared" si="24"/>
        <v>-6</v>
      </c>
      <c r="P89" s="157">
        <f t="shared" si="21"/>
        <v>-13</v>
      </c>
      <c r="Q89" s="71">
        <v>147</v>
      </c>
      <c r="R89" s="160">
        <f t="shared" si="25"/>
        <v>29</v>
      </c>
      <c r="S89" s="105">
        <v>127</v>
      </c>
      <c r="T89" s="160">
        <f t="shared" si="26"/>
        <v>-4</v>
      </c>
      <c r="U89" s="168">
        <f t="shared" si="22"/>
        <v>20</v>
      </c>
    </row>
    <row r="90" spans="1:21" ht="13.5">
      <c r="A90" s="101" t="s">
        <v>290</v>
      </c>
      <c r="B90" s="102">
        <v>24172</v>
      </c>
      <c r="C90" s="75">
        <f t="shared" si="20"/>
        <v>-13</v>
      </c>
      <c r="D90" s="79"/>
      <c r="E90" s="103">
        <v>25130</v>
      </c>
      <c r="F90" s="67">
        <f t="shared" si="17"/>
        <v>4</v>
      </c>
      <c r="G90" s="105">
        <v>28290</v>
      </c>
      <c r="H90" s="71">
        <f t="shared" si="18"/>
        <v>-18</v>
      </c>
      <c r="I90" s="105">
        <v>53420</v>
      </c>
      <c r="J90" s="75">
        <f t="shared" si="19"/>
        <v>-14</v>
      </c>
      <c r="K90" s="6"/>
      <c r="L90" s="103">
        <v>55</v>
      </c>
      <c r="M90" s="160">
        <f t="shared" si="23"/>
        <v>19</v>
      </c>
      <c r="N90" s="67">
        <v>68</v>
      </c>
      <c r="O90" s="160">
        <f t="shared" si="24"/>
        <v>19</v>
      </c>
      <c r="P90" s="157">
        <f t="shared" si="21"/>
        <v>-13</v>
      </c>
      <c r="Q90" s="71">
        <v>125</v>
      </c>
      <c r="R90" s="160">
        <f t="shared" si="25"/>
        <v>-22</v>
      </c>
      <c r="S90" s="105">
        <v>126</v>
      </c>
      <c r="T90" s="160">
        <f t="shared" si="26"/>
        <v>-1</v>
      </c>
      <c r="U90" s="168">
        <f t="shared" si="22"/>
        <v>-1</v>
      </c>
    </row>
    <row r="91" spans="1:21" ht="14.25" thickBot="1">
      <c r="A91" s="54" t="s">
        <v>291</v>
      </c>
      <c r="B91" s="59">
        <v>24177</v>
      </c>
      <c r="C91" s="77">
        <f t="shared" si="20"/>
        <v>5</v>
      </c>
      <c r="D91" s="79"/>
      <c r="E91" s="55">
        <v>25143</v>
      </c>
      <c r="F91" s="69">
        <f t="shared" si="17"/>
        <v>13</v>
      </c>
      <c r="G91" s="56">
        <v>28285</v>
      </c>
      <c r="H91" s="73">
        <f t="shared" si="18"/>
        <v>-5</v>
      </c>
      <c r="I91" s="56">
        <v>53428</v>
      </c>
      <c r="J91" s="77">
        <f t="shared" si="19"/>
        <v>8</v>
      </c>
      <c r="K91" s="6"/>
      <c r="L91" s="55">
        <v>37</v>
      </c>
      <c r="M91" s="154">
        <f t="shared" si="23"/>
        <v>-18</v>
      </c>
      <c r="N91" s="69">
        <v>64</v>
      </c>
      <c r="O91" s="154">
        <f t="shared" si="24"/>
        <v>-4</v>
      </c>
      <c r="P91" s="153">
        <f t="shared" si="21"/>
        <v>-27</v>
      </c>
      <c r="Q91" s="73">
        <v>148</v>
      </c>
      <c r="R91" s="154">
        <f t="shared" si="25"/>
        <v>23</v>
      </c>
      <c r="S91" s="56">
        <v>113</v>
      </c>
      <c r="T91" s="154">
        <f t="shared" si="26"/>
        <v>-13</v>
      </c>
      <c r="U91" s="164">
        <f t="shared" si="22"/>
        <v>35</v>
      </c>
    </row>
    <row r="92" spans="1:21" ht="13.5">
      <c r="A92" s="116" t="s">
        <v>292</v>
      </c>
      <c r="B92" s="119">
        <v>24157</v>
      </c>
      <c r="C92" s="76">
        <f t="shared" si="20"/>
        <v>-20</v>
      </c>
      <c r="D92" s="127"/>
      <c r="E92" s="110">
        <v>25125</v>
      </c>
      <c r="F92" s="68">
        <f t="shared" si="17"/>
        <v>-18</v>
      </c>
      <c r="G92" s="117">
        <v>28242</v>
      </c>
      <c r="H92" s="72">
        <f t="shared" si="18"/>
        <v>-43</v>
      </c>
      <c r="I92" s="117">
        <v>53367</v>
      </c>
      <c r="J92" s="76">
        <f t="shared" si="19"/>
        <v>-61</v>
      </c>
      <c r="K92" s="6"/>
      <c r="L92" s="110">
        <v>47</v>
      </c>
      <c r="M92" s="161">
        <f t="shared" si="23"/>
        <v>10</v>
      </c>
      <c r="N92" s="68">
        <v>95</v>
      </c>
      <c r="O92" s="161">
        <f t="shared" si="24"/>
        <v>31</v>
      </c>
      <c r="P92" s="159">
        <f t="shared" si="21"/>
        <v>-48</v>
      </c>
      <c r="Q92" s="72">
        <v>123</v>
      </c>
      <c r="R92" s="161">
        <f t="shared" si="25"/>
        <v>-25</v>
      </c>
      <c r="S92" s="117">
        <v>136</v>
      </c>
      <c r="T92" s="161">
        <f t="shared" si="26"/>
        <v>23</v>
      </c>
      <c r="U92" s="170">
        <f t="shared" si="22"/>
        <v>-13</v>
      </c>
    </row>
    <row r="93" spans="1:21" ht="13.5">
      <c r="A93" s="101" t="s">
        <v>293</v>
      </c>
      <c r="B93" s="102">
        <v>24125</v>
      </c>
      <c r="C93" s="75">
        <f t="shared" si="20"/>
        <v>-32</v>
      </c>
      <c r="D93" s="79"/>
      <c r="E93" s="103">
        <v>25106</v>
      </c>
      <c r="F93" s="67">
        <f t="shared" si="17"/>
        <v>-19</v>
      </c>
      <c r="G93" s="105">
        <v>28202</v>
      </c>
      <c r="H93" s="71">
        <f t="shared" si="18"/>
        <v>-40</v>
      </c>
      <c r="I93" s="105">
        <v>53308</v>
      </c>
      <c r="J93" s="75">
        <f t="shared" si="19"/>
        <v>-59</v>
      </c>
      <c r="K93" s="6"/>
      <c r="L93" s="103">
        <v>31</v>
      </c>
      <c r="M93" s="160">
        <f t="shared" si="23"/>
        <v>-16</v>
      </c>
      <c r="N93" s="67">
        <v>67</v>
      </c>
      <c r="O93" s="160">
        <f t="shared" si="24"/>
        <v>-28</v>
      </c>
      <c r="P93" s="157">
        <f t="shared" si="21"/>
        <v>-36</v>
      </c>
      <c r="Q93" s="71">
        <v>111</v>
      </c>
      <c r="R93" s="160">
        <f t="shared" si="25"/>
        <v>-12</v>
      </c>
      <c r="S93" s="105">
        <v>134</v>
      </c>
      <c r="T93" s="160">
        <f t="shared" si="26"/>
        <v>-2</v>
      </c>
      <c r="U93" s="168">
        <f t="shared" si="22"/>
        <v>-23</v>
      </c>
    </row>
    <row r="94" spans="1:21" ht="13.5">
      <c r="A94" s="101" t="s">
        <v>294</v>
      </c>
      <c r="B94" s="102">
        <v>24127</v>
      </c>
      <c r="C94" s="75">
        <f t="shared" si="20"/>
        <v>2</v>
      </c>
      <c r="D94" s="79"/>
      <c r="E94" s="103">
        <v>24969</v>
      </c>
      <c r="F94" s="67">
        <f t="shared" si="17"/>
        <v>-137</v>
      </c>
      <c r="G94" s="105">
        <v>28129</v>
      </c>
      <c r="H94" s="71">
        <f t="shared" si="18"/>
        <v>-73</v>
      </c>
      <c r="I94" s="105">
        <v>53098</v>
      </c>
      <c r="J94" s="75">
        <f t="shared" si="19"/>
        <v>-210</v>
      </c>
      <c r="K94" s="6"/>
      <c r="L94" s="103">
        <v>27</v>
      </c>
      <c r="M94" s="160">
        <f t="shared" si="23"/>
        <v>-4</v>
      </c>
      <c r="N94" s="67">
        <v>68</v>
      </c>
      <c r="O94" s="160">
        <f t="shared" si="24"/>
        <v>1</v>
      </c>
      <c r="P94" s="157">
        <f t="shared" si="21"/>
        <v>-41</v>
      </c>
      <c r="Q94" s="71">
        <v>271</v>
      </c>
      <c r="R94" s="160">
        <f t="shared" si="25"/>
        <v>160</v>
      </c>
      <c r="S94" s="105">
        <v>440</v>
      </c>
      <c r="T94" s="160">
        <f t="shared" si="26"/>
        <v>306</v>
      </c>
      <c r="U94" s="168">
        <f t="shared" si="22"/>
        <v>-169</v>
      </c>
    </row>
    <row r="95" spans="1:21" ht="13.5">
      <c r="A95" s="101" t="s">
        <v>295</v>
      </c>
      <c r="B95" s="102">
        <v>24177</v>
      </c>
      <c r="C95" s="75">
        <f t="shared" si="20"/>
        <v>50</v>
      </c>
      <c r="D95" s="79"/>
      <c r="E95" s="103">
        <v>25007</v>
      </c>
      <c r="F95" s="67">
        <f t="shared" si="17"/>
        <v>38</v>
      </c>
      <c r="G95" s="105">
        <v>28127</v>
      </c>
      <c r="H95" s="71">
        <f t="shared" si="18"/>
        <v>-2</v>
      </c>
      <c r="I95" s="105">
        <v>53134</v>
      </c>
      <c r="J95" s="75">
        <f t="shared" si="19"/>
        <v>36</v>
      </c>
      <c r="K95" s="6"/>
      <c r="L95" s="103">
        <v>28</v>
      </c>
      <c r="M95" s="160">
        <f t="shared" si="23"/>
        <v>1</v>
      </c>
      <c r="N95" s="67">
        <v>53</v>
      </c>
      <c r="O95" s="160">
        <f t="shared" si="24"/>
        <v>-15</v>
      </c>
      <c r="P95" s="157">
        <f t="shared" si="21"/>
        <v>-25</v>
      </c>
      <c r="Q95" s="71">
        <v>230</v>
      </c>
      <c r="R95" s="160">
        <f t="shared" si="25"/>
        <v>-41</v>
      </c>
      <c r="S95" s="105">
        <v>169</v>
      </c>
      <c r="T95" s="160">
        <f t="shared" si="26"/>
        <v>-271</v>
      </c>
      <c r="U95" s="168">
        <f t="shared" si="22"/>
        <v>61</v>
      </c>
    </row>
    <row r="96" spans="1:21" ht="13.5">
      <c r="A96" s="101" t="s">
        <v>296</v>
      </c>
      <c r="B96" s="102">
        <v>24194</v>
      </c>
      <c r="C96" s="75">
        <f t="shared" si="20"/>
        <v>17</v>
      </c>
      <c r="D96" s="79"/>
      <c r="E96" s="103">
        <v>24990</v>
      </c>
      <c r="F96" s="67">
        <f t="shared" si="17"/>
        <v>-17</v>
      </c>
      <c r="G96" s="105">
        <v>28098</v>
      </c>
      <c r="H96" s="71">
        <f t="shared" si="18"/>
        <v>-29</v>
      </c>
      <c r="I96" s="105">
        <v>53088</v>
      </c>
      <c r="J96" s="75">
        <f t="shared" si="19"/>
        <v>-46</v>
      </c>
      <c r="K96" s="6"/>
      <c r="L96" s="103">
        <v>38</v>
      </c>
      <c r="M96" s="160">
        <f t="shared" si="23"/>
        <v>10</v>
      </c>
      <c r="N96" s="67">
        <v>68</v>
      </c>
      <c r="O96" s="160">
        <f t="shared" si="24"/>
        <v>15</v>
      </c>
      <c r="P96" s="157">
        <f t="shared" si="21"/>
        <v>-30</v>
      </c>
      <c r="Q96" s="71">
        <v>143</v>
      </c>
      <c r="R96" s="160">
        <f t="shared" si="25"/>
        <v>-87</v>
      </c>
      <c r="S96" s="105">
        <v>159</v>
      </c>
      <c r="T96" s="160">
        <f t="shared" si="26"/>
        <v>-10</v>
      </c>
      <c r="U96" s="168">
        <f t="shared" si="22"/>
        <v>-16</v>
      </c>
    </row>
    <row r="97" spans="1:21" ht="13.5">
      <c r="A97" s="101" t="s">
        <v>297</v>
      </c>
      <c r="B97" s="102">
        <v>24169</v>
      </c>
      <c r="C97" s="75">
        <f t="shared" si="20"/>
        <v>-25</v>
      </c>
      <c r="D97" s="79"/>
      <c r="E97" s="103">
        <v>24963</v>
      </c>
      <c r="F97" s="67">
        <f t="shared" si="17"/>
        <v>-27</v>
      </c>
      <c r="G97" s="105">
        <v>28064</v>
      </c>
      <c r="H97" s="71">
        <f t="shared" si="18"/>
        <v>-34</v>
      </c>
      <c r="I97" s="105">
        <v>53027</v>
      </c>
      <c r="J97" s="75">
        <f t="shared" si="19"/>
        <v>-61</v>
      </c>
      <c r="K97" s="6"/>
      <c r="L97" s="103">
        <v>23</v>
      </c>
      <c r="M97" s="160">
        <f t="shared" si="23"/>
        <v>-15</v>
      </c>
      <c r="N97" s="67">
        <v>47</v>
      </c>
      <c r="O97" s="160">
        <f t="shared" si="24"/>
        <v>-21</v>
      </c>
      <c r="P97" s="157">
        <f t="shared" si="21"/>
        <v>-24</v>
      </c>
      <c r="Q97" s="71">
        <v>91</v>
      </c>
      <c r="R97" s="160">
        <f t="shared" si="25"/>
        <v>-52</v>
      </c>
      <c r="S97" s="105">
        <v>128</v>
      </c>
      <c r="T97" s="160">
        <f t="shared" si="26"/>
        <v>-31</v>
      </c>
      <c r="U97" s="168">
        <f t="shared" si="22"/>
        <v>-37</v>
      </c>
    </row>
    <row r="98" spans="1:21" ht="13.5">
      <c r="A98" s="101" t="s">
        <v>298</v>
      </c>
      <c r="B98" s="102">
        <v>24182</v>
      </c>
      <c r="C98" s="75">
        <f t="shared" si="20"/>
        <v>13</v>
      </c>
      <c r="D98" s="79"/>
      <c r="E98" s="103">
        <v>24948</v>
      </c>
      <c r="F98" s="67">
        <f t="shared" si="17"/>
        <v>-15</v>
      </c>
      <c r="G98" s="105">
        <v>28071</v>
      </c>
      <c r="H98" s="71">
        <f t="shared" si="18"/>
        <v>7</v>
      </c>
      <c r="I98" s="105">
        <v>53019</v>
      </c>
      <c r="J98" s="75">
        <f t="shared" si="19"/>
        <v>-8</v>
      </c>
      <c r="K98" s="6"/>
      <c r="L98" s="103">
        <v>45</v>
      </c>
      <c r="M98" s="160">
        <f t="shared" si="23"/>
        <v>22</v>
      </c>
      <c r="N98" s="67">
        <v>60</v>
      </c>
      <c r="O98" s="160">
        <f t="shared" si="24"/>
        <v>13</v>
      </c>
      <c r="P98" s="157">
        <f t="shared" si="21"/>
        <v>-15</v>
      </c>
      <c r="Q98" s="71">
        <v>132</v>
      </c>
      <c r="R98" s="160">
        <f t="shared" si="25"/>
        <v>41</v>
      </c>
      <c r="S98" s="105">
        <v>125</v>
      </c>
      <c r="T98" s="160">
        <f t="shared" si="26"/>
        <v>-3</v>
      </c>
      <c r="U98" s="168">
        <f t="shared" si="22"/>
        <v>7</v>
      </c>
    </row>
    <row r="99" spans="1:21" ht="13.5">
      <c r="A99" s="101" t="s">
        <v>299</v>
      </c>
      <c r="B99" s="102">
        <v>24166</v>
      </c>
      <c r="C99" s="75">
        <f t="shared" si="20"/>
        <v>-16</v>
      </c>
      <c r="D99" s="79"/>
      <c r="E99" s="103">
        <v>24937</v>
      </c>
      <c r="F99" s="67">
        <f t="shared" si="17"/>
        <v>-11</v>
      </c>
      <c r="G99" s="105">
        <v>28058</v>
      </c>
      <c r="H99" s="71">
        <f t="shared" si="18"/>
        <v>-13</v>
      </c>
      <c r="I99" s="105">
        <v>52995</v>
      </c>
      <c r="J99" s="75">
        <f t="shared" si="19"/>
        <v>-24</v>
      </c>
      <c r="K99" s="6"/>
      <c r="L99" s="103">
        <v>41</v>
      </c>
      <c r="M99" s="160">
        <f t="shared" si="23"/>
        <v>-4</v>
      </c>
      <c r="N99" s="67">
        <v>49</v>
      </c>
      <c r="O99" s="160">
        <f t="shared" si="24"/>
        <v>-11</v>
      </c>
      <c r="P99" s="157">
        <f t="shared" si="21"/>
        <v>-8</v>
      </c>
      <c r="Q99" s="71">
        <v>135</v>
      </c>
      <c r="R99" s="160">
        <f t="shared" si="25"/>
        <v>3</v>
      </c>
      <c r="S99" s="105">
        <v>151</v>
      </c>
      <c r="T99" s="160">
        <f t="shared" si="26"/>
        <v>26</v>
      </c>
      <c r="U99" s="168">
        <f t="shared" si="22"/>
        <v>-16</v>
      </c>
    </row>
    <row r="100" spans="1:21" ht="13.5">
      <c r="A100" s="101" t="s">
        <v>300</v>
      </c>
      <c r="B100" s="102">
        <v>24154</v>
      </c>
      <c r="C100" s="75">
        <f t="shared" si="20"/>
        <v>-12</v>
      </c>
      <c r="D100" s="79"/>
      <c r="E100" s="103">
        <v>24908</v>
      </c>
      <c r="F100" s="67">
        <f t="shared" si="17"/>
        <v>-29</v>
      </c>
      <c r="G100" s="105">
        <v>28015</v>
      </c>
      <c r="H100" s="71">
        <f t="shared" si="18"/>
        <v>-43</v>
      </c>
      <c r="I100" s="105">
        <v>52923</v>
      </c>
      <c r="J100" s="75">
        <f t="shared" si="19"/>
        <v>-72</v>
      </c>
      <c r="K100" s="6"/>
      <c r="L100" s="103">
        <v>28</v>
      </c>
      <c r="M100" s="160">
        <f t="shared" si="23"/>
        <v>-13</v>
      </c>
      <c r="N100" s="67">
        <v>55</v>
      </c>
      <c r="O100" s="160">
        <f t="shared" si="24"/>
        <v>6</v>
      </c>
      <c r="P100" s="157">
        <f t="shared" si="21"/>
        <v>-27</v>
      </c>
      <c r="Q100" s="71">
        <v>102</v>
      </c>
      <c r="R100" s="160">
        <f t="shared" si="25"/>
        <v>-33</v>
      </c>
      <c r="S100" s="105">
        <v>147</v>
      </c>
      <c r="T100" s="160">
        <f t="shared" si="26"/>
        <v>-4</v>
      </c>
      <c r="U100" s="168">
        <f t="shared" si="22"/>
        <v>-45</v>
      </c>
    </row>
    <row r="101" spans="1:21" ht="13.5">
      <c r="A101" s="101" t="s">
        <v>301</v>
      </c>
      <c r="B101" s="102">
        <v>24162</v>
      </c>
      <c r="C101" s="75">
        <f t="shared" si="20"/>
        <v>8</v>
      </c>
      <c r="D101" s="79"/>
      <c r="E101" s="103">
        <v>24915</v>
      </c>
      <c r="F101" s="67">
        <f t="shared" si="17"/>
        <v>7</v>
      </c>
      <c r="G101" s="105">
        <v>27971</v>
      </c>
      <c r="H101" s="71">
        <f t="shared" si="18"/>
        <v>-44</v>
      </c>
      <c r="I101" s="105">
        <v>52886</v>
      </c>
      <c r="J101" s="75">
        <f t="shared" si="19"/>
        <v>-37</v>
      </c>
      <c r="K101" s="6"/>
      <c r="L101" s="103">
        <v>31</v>
      </c>
      <c r="M101" s="160">
        <f t="shared" si="23"/>
        <v>3</v>
      </c>
      <c r="N101" s="67">
        <v>67</v>
      </c>
      <c r="O101" s="160">
        <f t="shared" si="24"/>
        <v>12</v>
      </c>
      <c r="P101" s="157">
        <f t="shared" si="21"/>
        <v>-36</v>
      </c>
      <c r="Q101" s="71">
        <v>145</v>
      </c>
      <c r="R101" s="160">
        <f t="shared" si="25"/>
        <v>43</v>
      </c>
      <c r="S101" s="105">
        <v>146</v>
      </c>
      <c r="T101" s="160">
        <f t="shared" si="26"/>
        <v>-1</v>
      </c>
      <c r="U101" s="168">
        <f t="shared" si="22"/>
        <v>-1</v>
      </c>
    </row>
    <row r="102" spans="1:21" ht="13.5">
      <c r="A102" s="101" t="s">
        <v>302</v>
      </c>
      <c r="B102" s="102">
        <v>24177</v>
      </c>
      <c r="C102" s="75">
        <f t="shared" si="20"/>
        <v>15</v>
      </c>
      <c r="D102" s="79"/>
      <c r="E102" s="103">
        <v>24904</v>
      </c>
      <c r="F102" s="67">
        <f t="shared" si="17"/>
        <v>-11</v>
      </c>
      <c r="G102" s="105">
        <v>27954</v>
      </c>
      <c r="H102" s="71">
        <f t="shared" si="18"/>
        <v>-17</v>
      </c>
      <c r="I102" s="105">
        <v>52858</v>
      </c>
      <c r="J102" s="75">
        <f t="shared" si="19"/>
        <v>-28</v>
      </c>
      <c r="K102" s="6"/>
      <c r="L102" s="103">
        <v>35</v>
      </c>
      <c r="M102" s="160">
        <f t="shared" si="23"/>
        <v>4</v>
      </c>
      <c r="N102" s="67">
        <v>71</v>
      </c>
      <c r="O102" s="160">
        <f t="shared" si="24"/>
        <v>4</v>
      </c>
      <c r="P102" s="157">
        <f t="shared" si="21"/>
        <v>-36</v>
      </c>
      <c r="Q102" s="71">
        <v>131</v>
      </c>
      <c r="R102" s="160">
        <f t="shared" si="25"/>
        <v>-14</v>
      </c>
      <c r="S102" s="105">
        <v>123</v>
      </c>
      <c r="T102" s="160">
        <f t="shared" si="26"/>
        <v>-23</v>
      </c>
      <c r="U102" s="168">
        <f t="shared" si="22"/>
        <v>8</v>
      </c>
    </row>
    <row r="103" spans="1:21" ht="14.25" thickBot="1">
      <c r="A103" s="54" t="s">
        <v>303</v>
      </c>
      <c r="B103" s="59">
        <v>24178</v>
      </c>
      <c r="C103" s="77">
        <f t="shared" si="20"/>
        <v>1</v>
      </c>
      <c r="D103" s="79"/>
      <c r="E103" s="55">
        <v>24891</v>
      </c>
      <c r="F103" s="69">
        <f t="shared" si="17"/>
        <v>-13</v>
      </c>
      <c r="G103" s="56">
        <v>27931</v>
      </c>
      <c r="H103" s="73">
        <f t="shared" si="18"/>
        <v>-23</v>
      </c>
      <c r="I103" s="56">
        <v>52822</v>
      </c>
      <c r="J103" s="77">
        <f t="shared" si="19"/>
        <v>-36</v>
      </c>
      <c r="K103" s="6"/>
      <c r="L103" s="55">
        <v>33</v>
      </c>
      <c r="M103" s="154">
        <f t="shared" si="23"/>
        <v>-2</v>
      </c>
      <c r="N103" s="69">
        <v>62</v>
      </c>
      <c r="O103" s="154">
        <f t="shared" si="24"/>
        <v>-9</v>
      </c>
      <c r="P103" s="153">
        <f t="shared" si="21"/>
        <v>-29</v>
      </c>
      <c r="Q103" s="73">
        <v>110</v>
      </c>
      <c r="R103" s="154">
        <f t="shared" si="25"/>
        <v>-21</v>
      </c>
      <c r="S103" s="56">
        <v>117</v>
      </c>
      <c r="T103" s="154">
        <f t="shared" si="26"/>
        <v>-6</v>
      </c>
      <c r="U103" s="164">
        <f t="shared" si="22"/>
        <v>-7</v>
      </c>
    </row>
    <row r="104" spans="1:21" ht="13.5">
      <c r="A104" s="109" t="s">
        <v>304</v>
      </c>
      <c r="B104" s="114">
        <v>24166</v>
      </c>
      <c r="C104" s="74">
        <f t="shared" si="20"/>
        <v>-12</v>
      </c>
      <c r="D104" s="107"/>
      <c r="E104" s="115">
        <v>24883</v>
      </c>
      <c r="F104" s="66">
        <f t="shared" si="17"/>
        <v>-8</v>
      </c>
      <c r="G104" s="111">
        <v>27909</v>
      </c>
      <c r="H104" s="70">
        <f t="shared" si="18"/>
        <v>-22</v>
      </c>
      <c r="I104" s="111">
        <v>52792</v>
      </c>
      <c r="J104" s="74">
        <f t="shared" si="19"/>
        <v>-30</v>
      </c>
      <c r="K104" s="6"/>
      <c r="L104" s="115">
        <v>35</v>
      </c>
      <c r="M104" s="158">
        <f t="shared" si="23"/>
        <v>2</v>
      </c>
      <c r="N104" s="66">
        <v>90</v>
      </c>
      <c r="O104" s="158">
        <f t="shared" si="24"/>
        <v>28</v>
      </c>
      <c r="P104" s="162">
        <f t="shared" si="21"/>
        <v>-55</v>
      </c>
      <c r="Q104" s="70">
        <v>145</v>
      </c>
      <c r="R104" s="158">
        <f t="shared" si="25"/>
        <v>35</v>
      </c>
      <c r="S104" s="111">
        <v>120</v>
      </c>
      <c r="T104" s="158">
        <f t="shared" si="26"/>
        <v>3</v>
      </c>
      <c r="U104" s="171">
        <f t="shared" si="22"/>
        <v>25</v>
      </c>
    </row>
    <row r="105" spans="1:21" ht="13.5">
      <c r="A105" s="101" t="s">
        <v>305</v>
      </c>
      <c r="B105" s="102">
        <v>24174</v>
      </c>
      <c r="C105" s="75">
        <f t="shared" si="20"/>
        <v>8</v>
      </c>
      <c r="D105" s="79"/>
      <c r="E105" s="103">
        <v>24889</v>
      </c>
      <c r="F105" s="67">
        <f t="shared" si="17"/>
        <v>6</v>
      </c>
      <c r="G105" s="105">
        <v>27868</v>
      </c>
      <c r="H105" s="71">
        <f t="shared" si="18"/>
        <v>-41</v>
      </c>
      <c r="I105" s="105">
        <v>52757</v>
      </c>
      <c r="J105" s="75">
        <f t="shared" si="19"/>
        <v>-35</v>
      </c>
      <c r="K105" s="6"/>
      <c r="L105" s="103">
        <v>27</v>
      </c>
      <c r="M105" s="160">
        <f t="shared" si="23"/>
        <v>-8</v>
      </c>
      <c r="N105" s="67">
        <v>53</v>
      </c>
      <c r="O105" s="160">
        <f t="shared" si="24"/>
        <v>-37</v>
      </c>
      <c r="P105" s="157">
        <f t="shared" si="21"/>
        <v>-26</v>
      </c>
      <c r="Q105" s="71">
        <v>136</v>
      </c>
      <c r="R105" s="160">
        <f t="shared" si="25"/>
        <v>-9</v>
      </c>
      <c r="S105" s="105">
        <v>145</v>
      </c>
      <c r="T105" s="160">
        <f t="shared" si="26"/>
        <v>25</v>
      </c>
      <c r="U105" s="168">
        <f t="shared" si="22"/>
        <v>-9</v>
      </c>
    </row>
    <row r="106" spans="1:21" ht="13.5">
      <c r="A106" s="101" t="s">
        <v>306</v>
      </c>
      <c r="B106" s="102">
        <v>24155</v>
      </c>
      <c r="C106" s="75">
        <f t="shared" si="20"/>
        <v>-19</v>
      </c>
      <c r="D106" s="79"/>
      <c r="E106" s="103">
        <v>24777</v>
      </c>
      <c r="F106" s="67">
        <f t="shared" si="17"/>
        <v>-112</v>
      </c>
      <c r="G106" s="105">
        <v>27748</v>
      </c>
      <c r="H106" s="71">
        <f t="shared" si="18"/>
        <v>-120</v>
      </c>
      <c r="I106" s="105">
        <v>52525</v>
      </c>
      <c r="J106" s="75">
        <f t="shared" si="19"/>
        <v>-232</v>
      </c>
      <c r="K106" s="6"/>
      <c r="L106" s="103">
        <v>27</v>
      </c>
      <c r="M106" s="160">
        <f t="shared" si="23"/>
        <v>0</v>
      </c>
      <c r="N106" s="67">
        <v>50</v>
      </c>
      <c r="O106" s="160">
        <f t="shared" si="24"/>
        <v>-3</v>
      </c>
      <c r="P106" s="157">
        <f t="shared" si="21"/>
        <v>-23</v>
      </c>
      <c r="Q106" s="71">
        <v>252</v>
      </c>
      <c r="R106" s="160">
        <f t="shared" si="25"/>
        <v>116</v>
      </c>
      <c r="S106" s="105">
        <v>461</v>
      </c>
      <c r="T106" s="160">
        <f t="shared" si="26"/>
        <v>316</v>
      </c>
      <c r="U106" s="168">
        <f t="shared" si="22"/>
        <v>-209</v>
      </c>
    </row>
    <row r="107" spans="1:21" ht="13.5">
      <c r="A107" s="101" t="s">
        <v>307</v>
      </c>
      <c r="B107" s="102">
        <v>24188</v>
      </c>
      <c r="C107" s="75">
        <f t="shared" si="20"/>
        <v>33</v>
      </c>
      <c r="D107" s="79"/>
      <c r="E107" s="103">
        <v>24806</v>
      </c>
      <c r="F107" s="67">
        <f t="shared" si="17"/>
        <v>29</v>
      </c>
      <c r="G107" s="105">
        <v>27722</v>
      </c>
      <c r="H107" s="71">
        <f t="shared" si="18"/>
        <v>-26</v>
      </c>
      <c r="I107" s="105">
        <f>SUM(E107+G107)</f>
        <v>52528</v>
      </c>
      <c r="J107" s="75">
        <f t="shared" si="19"/>
        <v>3</v>
      </c>
      <c r="L107" s="103">
        <v>24</v>
      </c>
      <c r="M107" s="160">
        <f t="shared" si="23"/>
        <v>-3</v>
      </c>
      <c r="N107" s="67">
        <v>58</v>
      </c>
      <c r="O107" s="160">
        <f t="shared" si="24"/>
        <v>8</v>
      </c>
      <c r="P107" s="157">
        <f t="shared" si="21"/>
        <v>-34</v>
      </c>
      <c r="Q107" s="71">
        <v>218</v>
      </c>
      <c r="R107" s="160">
        <f t="shared" si="25"/>
        <v>-34</v>
      </c>
      <c r="S107" s="105">
        <v>181</v>
      </c>
      <c r="T107" s="160">
        <f t="shared" si="26"/>
        <v>-280</v>
      </c>
      <c r="U107" s="168">
        <f t="shared" si="22"/>
        <v>37</v>
      </c>
    </row>
    <row r="108" spans="1:21" ht="13.5">
      <c r="A108" s="101" t="s">
        <v>333</v>
      </c>
      <c r="B108" s="102">
        <v>24197</v>
      </c>
      <c r="C108" s="75">
        <f aca="true" t="shared" si="27" ref="C108:C116">SUM(B108-B107)</f>
        <v>9</v>
      </c>
      <c r="D108" s="79"/>
      <c r="E108" s="103">
        <v>24774</v>
      </c>
      <c r="F108" s="67">
        <f aca="true" t="shared" si="28" ref="F108:F116">SUM(E108-E107)</f>
        <v>-32</v>
      </c>
      <c r="G108" s="105">
        <v>27694</v>
      </c>
      <c r="H108" s="71">
        <f aca="true" t="shared" si="29" ref="H108:H116">SUM(G108-G107)</f>
        <v>-28</v>
      </c>
      <c r="I108" s="105">
        <f>SUM(E108+G108)</f>
        <v>52468</v>
      </c>
      <c r="J108" s="75">
        <f aca="true" t="shared" si="30" ref="J108:J116">SUM(I108-I107)</f>
        <v>-60</v>
      </c>
      <c r="L108" s="103">
        <v>23</v>
      </c>
      <c r="M108" s="160">
        <f t="shared" si="23"/>
        <v>-1</v>
      </c>
      <c r="N108" s="67">
        <v>85</v>
      </c>
      <c r="O108" s="160">
        <f t="shared" si="24"/>
        <v>27</v>
      </c>
      <c r="P108" s="157">
        <f t="shared" si="21"/>
        <v>-62</v>
      </c>
      <c r="Q108" s="71">
        <v>137</v>
      </c>
      <c r="R108" s="160">
        <f t="shared" si="25"/>
        <v>-81</v>
      </c>
      <c r="S108" s="105">
        <v>135</v>
      </c>
      <c r="T108" s="160">
        <f t="shared" si="26"/>
        <v>-46</v>
      </c>
      <c r="U108" s="168">
        <f t="shared" si="22"/>
        <v>2</v>
      </c>
    </row>
    <row r="109" spans="1:21" ht="13.5">
      <c r="A109" s="101" t="s">
        <v>334</v>
      </c>
      <c r="B109" s="102">
        <v>24196</v>
      </c>
      <c r="C109" s="75">
        <f t="shared" si="27"/>
        <v>-1</v>
      </c>
      <c r="D109" s="79"/>
      <c r="E109" s="103">
        <v>24772</v>
      </c>
      <c r="F109" s="67">
        <f t="shared" si="28"/>
        <v>-2</v>
      </c>
      <c r="G109" s="105">
        <v>27673</v>
      </c>
      <c r="H109" s="71">
        <f t="shared" si="29"/>
        <v>-21</v>
      </c>
      <c r="I109" s="105">
        <f>SUM(E109+G109)</f>
        <v>52445</v>
      </c>
      <c r="J109" s="75">
        <f t="shared" si="30"/>
        <v>-23</v>
      </c>
      <c r="L109" s="103">
        <v>27</v>
      </c>
      <c r="M109" s="160">
        <f t="shared" si="23"/>
        <v>4</v>
      </c>
      <c r="N109" s="67">
        <v>44</v>
      </c>
      <c r="O109" s="160">
        <f t="shared" si="24"/>
        <v>-41</v>
      </c>
      <c r="P109" s="157">
        <f t="shared" si="21"/>
        <v>-17</v>
      </c>
      <c r="Q109" s="71">
        <v>120</v>
      </c>
      <c r="R109" s="160">
        <f t="shared" si="25"/>
        <v>-17</v>
      </c>
      <c r="S109" s="105">
        <v>126</v>
      </c>
      <c r="T109" s="160">
        <f t="shared" si="26"/>
        <v>-9</v>
      </c>
      <c r="U109" s="168">
        <f t="shared" si="22"/>
        <v>-6</v>
      </c>
    </row>
    <row r="110" spans="1:21" ht="13.5">
      <c r="A110" s="101" t="s">
        <v>336</v>
      </c>
      <c r="B110" s="102">
        <v>24185</v>
      </c>
      <c r="C110" s="75">
        <f t="shared" si="27"/>
        <v>-11</v>
      </c>
      <c r="D110" s="79"/>
      <c r="E110" s="103">
        <v>24735</v>
      </c>
      <c r="F110" s="67">
        <f t="shared" si="28"/>
        <v>-37</v>
      </c>
      <c r="G110" s="105">
        <v>27658</v>
      </c>
      <c r="H110" s="71">
        <f t="shared" si="29"/>
        <v>-15</v>
      </c>
      <c r="I110" s="105">
        <f>SUM(E110+G110)</f>
        <v>52393</v>
      </c>
      <c r="J110" s="75">
        <f t="shared" si="30"/>
        <v>-52</v>
      </c>
      <c r="L110" s="103">
        <v>25</v>
      </c>
      <c r="M110" s="160">
        <f t="shared" si="23"/>
        <v>-2</v>
      </c>
      <c r="N110" s="67">
        <v>41</v>
      </c>
      <c r="O110" s="160">
        <f t="shared" si="24"/>
        <v>-3</v>
      </c>
      <c r="P110" s="157">
        <f t="shared" si="21"/>
        <v>-16</v>
      </c>
      <c r="Q110" s="71">
        <v>134</v>
      </c>
      <c r="R110" s="160">
        <f t="shared" si="25"/>
        <v>14</v>
      </c>
      <c r="S110" s="105">
        <v>170</v>
      </c>
      <c r="T110" s="160">
        <f t="shared" si="26"/>
        <v>44</v>
      </c>
      <c r="U110" s="168">
        <f t="shared" si="22"/>
        <v>-36</v>
      </c>
    </row>
    <row r="111" spans="1:21" ht="13.5">
      <c r="A111" s="101" t="s">
        <v>337</v>
      </c>
      <c r="B111" s="102">
        <v>24146</v>
      </c>
      <c r="C111" s="75">
        <f t="shared" si="27"/>
        <v>-39</v>
      </c>
      <c r="D111" s="79"/>
      <c r="E111" s="103">
        <v>24694</v>
      </c>
      <c r="F111" s="67">
        <f t="shared" si="28"/>
        <v>-41</v>
      </c>
      <c r="G111" s="105">
        <v>27621</v>
      </c>
      <c r="H111" s="71">
        <f t="shared" si="29"/>
        <v>-37</v>
      </c>
      <c r="I111" s="105">
        <f>SUM(E111+G111)</f>
        <v>52315</v>
      </c>
      <c r="J111" s="75">
        <f t="shared" si="30"/>
        <v>-78</v>
      </c>
      <c r="L111" s="103">
        <v>29</v>
      </c>
      <c r="M111" s="160">
        <f t="shared" si="23"/>
        <v>4</v>
      </c>
      <c r="N111" s="67">
        <v>69</v>
      </c>
      <c r="O111" s="160">
        <f t="shared" si="24"/>
        <v>28</v>
      </c>
      <c r="P111" s="157">
        <f t="shared" si="21"/>
        <v>-40</v>
      </c>
      <c r="Q111" s="71">
        <v>108</v>
      </c>
      <c r="R111" s="160">
        <f t="shared" si="25"/>
        <v>-26</v>
      </c>
      <c r="S111" s="105">
        <v>146</v>
      </c>
      <c r="T111" s="160">
        <f t="shared" si="26"/>
        <v>-24</v>
      </c>
      <c r="U111" s="168">
        <f t="shared" si="22"/>
        <v>-38</v>
      </c>
    </row>
    <row r="112" spans="1:21" ht="13.5">
      <c r="A112" s="101" t="s">
        <v>338</v>
      </c>
      <c r="B112" s="102">
        <v>24170</v>
      </c>
      <c r="C112" s="75">
        <f t="shared" si="27"/>
        <v>24</v>
      </c>
      <c r="D112" s="79"/>
      <c r="E112" s="103">
        <v>24707</v>
      </c>
      <c r="F112" s="67">
        <f t="shared" si="28"/>
        <v>13</v>
      </c>
      <c r="G112" s="105">
        <v>27615</v>
      </c>
      <c r="H112" s="71">
        <f t="shared" si="29"/>
        <v>-6</v>
      </c>
      <c r="I112" s="105">
        <v>52322</v>
      </c>
      <c r="J112" s="75">
        <f t="shared" si="30"/>
        <v>7</v>
      </c>
      <c r="L112" s="103">
        <v>30</v>
      </c>
      <c r="M112" s="160">
        <f t="shared" si="23"/>
        <v>1</v>
      </c>
      <c r="N112" s="67">
        <v>50</v>
      </c>
      <c r="O112" s="160">
        <f t="shared" si="24"/>
        <v>-19</v>
      </c>
      <c r="P112" s="157">
        <f t="shared" si="21"/>
        <v>-20</v>
      </c>
      <c r="Q112" s="71">
        <v>125</v>
      </c>
      <c r="R112" s="160">
        <f t="shared" si="25"/>
        <v>17</v>
      </c>
      <c r="S112" s="105">
        <v>98</v>
      </c>
      <c r="T112" s="160">
        <f t="shared" si="26"/>
        <v>-48</v>
      </c>
      <c r="U112" s="168">
        <f t="shared" si="22"/>
        <v>27</v>
      </c>
    </row>
    <row r="113" spans="1:21" ht="13.5">
      <c r="A113" s="101" t="s">
        <v>339</v>
      </c>
      <c r="B113" s="102">
        <v>24175</v>
      </c>
      <c r="C113" s="75">
        <f t="shared" si="27"/>
        <v>5</v>
      </c>
      <c r="D113" s="79"/>
      <c r="E113" s="103">
        <v>24701</v>
      </c>
      <c r="F113" s="67">
        <f t="shared" si="28"/>
        <v>-6</v>
      </c>
      <c r="G113" s="105">
        <v>27575</v>
      </c>
      <c r="H113" s="71">
        <f t="shared" si="29"/>
        <v>-40</v>
      </c>
      <c r="I113" s="105">
        <v>52276</v>
      </c>
      <c r="J113" s="75">
        <f t="shared" si="30"/>
        <v>-46</v>
      </c>
      <c r="L113" s="103">
        <v>44</v>
      </c>
      <c r="M113" s="160">
        <f t="shared" si="23"/>
        <v>14</v>
      </c>
      <c r="N113" s="67">
        <v>65</v>
      </c>
      <c r="O113" s="160">
        <f t="shared" si="24"/>
        <v>15</v>
      </c>
      <c r="P113" s="157">
        <f t="shared" si="21"/>
        <v>-21</v>
      </c>
      <c r="Q113" s="71">
        <v>131</v>
      </c>
      <c r="R113" s="160">
        <f t="shared" si="25"/>
        <v>6</v>
      </c>
      <c r="S113" s="105">
        <v>156</v>
      </c>
      <c r="T113" s="160">
        <f t="shared" si="26"/>
        <v>58</v>
      </c>
      <c r="U113" s="168">
        <f t="shared" si="22"/>
        <v>-25</v>
      </c>
    </row>
    <row r="114" spans="1:21" ht="13.5">
      <c r="A114" s="101" t="s">
        <v>340</v>
      </c>
      <c r="B114" s="102">
        <v>24175</v>
      </c>
      <c r="C114" s="75">
        <f t="shared" si="27"/>
        <v>0</v>
      </c>
      <c r="D114" s="79"/>
      <c r="E114" s="103">
        <v>24704</v>
      </c>
      <c r="F114" s="67">
        <f t="shared" si="28"/>
        <v>3</v>
      </c>
      <c r="G114" s="105">
        <v>27554</v>
      </c>
      <c r="H114" s="71">
        <f t="shared" si="29"/>
        <v>-21</v>
      </c>
      <c r="I114" s="105">
        <v>52258</v>
      </c>
      <c r="J114" s="75">
        <f t="shared" si="30"/>
        <v>-18</v>
      </c>
      <c r="L114" s="103">
        <v>34</v>
      </c>
      <c r="M114" s="160">
        <f t="shared" si="23"/>
        <v>-10</v>
      </c>
      <c r="N114" s="67">
        <v>65</v>
      </c>
      <c r="O114" s="160">
        <f t="shared" si="24"/>
        <v>0</v>
      </c>
      <c r="P114" s="157">
        <f t="shared" si="21"/>
        <v>-31</v>
      </c>
      <c r="Q114" s="71">
        <v>134</v>
      </c>
      <c r="R114" s="160">
        <f t="shared" si="25"/>
        <v>3</v>
      </c>
      <c r="S114" s="105">
        <v>121</v>
      </c>
      <c r="T114" s="160">
        <f t="shared" si="26"/>
        <v>-35</v>
      </c>
      <c r="U114" s="168">
        <f t="shared" si="22"/>
        <v>13</v>
      </c>
    </row>
    <row r="115" spans="1:21" ht="14.25" thickBot="1">
      <c r="A115" s="54" t="s">
        <v>341</v>
      </c>
      <c r="B115" s="55">
        <v>24201</v>
      </c>
      <c r="C115" s="77">
        <f t="shared" si="27"/>
        <v>26</v>
      </c>
      <c r="D115" s="107"/>
      <c r="E115" s="55">
        <v>24696</v>
      </c>
      <c r="F115" s="69">
        <f t="shared" si="28"/>
        <v>-8</v>
      </c>
      <c r="G115" s="56">
        <v>27546</v>
      </c>
      <c r="H115" s="73">
        <f t="shared" si="29"/>
        <v>-8</v>
      </c>
      <c r="I115" s="56">
        <v>52242</v>
      </c>
      <c r="J115" s="77">
        <f t="shared" si="30"/>
        <v>-16</v>
      </c>
      <c r="L115" s="55">
        <v>23</v>
      </c>
      <c r="M115" s="154">
        <f t="shared" si="23"/>
        <v>-11</v>
      </c>
      <c r="N115" s="69">
        <v>71</v>
      </c>
      <c r="O115" s="154">
        <f t="shared" si="24"/>
        <v>6</v>
      </c>
      <c r="P115" s="153">
        <f t="shared" si="21"/>
        <v>-48</v>
      </c>
      <c r="Q115" s="73">
        <v>131</v>
      </c>
      <c r="R115" s="154">
        <f t="shared" si="25"/>
        <v>-3</v>
      </c>
      <c r="S115" s="56">
        <v>99</v>
      </c>
      <c r="T115" s="154">
        <f t="shared" si="26"/>
        <v>-22</v>
      </c>
      <c r="U115" s="164">
        <f t="shared" si="22"/>
        <v>32</v>
      </c>
    </row>
    <row r="116" spans="1:21" ht="13.5">
      <c r="A116" s="128" t="s">
        <v>342</v>
      </c>
      <c r="B116" s="142">
        <v>24186</v>
      </c>
      <c r="C116" s="129">
        <f t="shared" si="27"/>
        <v>-15</v>
      </c>
      <c r="D116" s="79"/>
      <c r="E116" s="110">
        <v>24679</v>
      </c>
      <c r="F116" s="68">
        <f t="shared" si="28"/>
        <v>-17</v>
      </c>
      <c r="G116" s="142">
        <v>27512</v>
      </c>
      <c r="H116" s="72">
        <f t="shared" si="29"/>
        <v>-34</v>
      </c>
      <c r="I116" s="142">
        <v>52191</v>
      </c>
      <c r="J116" s="76">
        <f t="shared" si="30"/>
        <v>-51</v>
      </c>
      <c r="K116" s="6"/>
      <c r="L116" s="110">
        <v>31</v>
      </c>
      <c r="M116" s="150">
        <f t="shared" si="23"/>
        <v>8</v>
      </c>
      <c r="N116" s="68">
        <v>81</v>
      </c>
      <c r="O116" s="150">
        <f t="shared" si="24"/>
        <v>10</v>
      </c>
      <c r="P116" s="149">
        <f t="shared" si="21"/>
        <v>-50</v>
      </c>
      <c r="Q116" s="72">
        <v>125</v>
      </c>
      <c r="R116" s="150">
        <f t="shared" si="25"/>
        <v>-6</v>
      </c>
      <c r="S116" s="142">
        <v>126</v>
      </c>
      <c r="T116" s="150">
        <f t="shared" si="26"/>
        <v>27</v>
      </c>
      <c r="U116" s="169">
        <f t="shared" si="22"/>
        <v>-1</v>
      </c>
    </row>
    <row r="117" spans="1:21" ht="13.5">
      <c r="A117" s="51" t="s">
        <v>344</v>
      </c>
      <c r="B117" s="45">
        <v>24176</v>
      </c>
      <c r="C117" s="75">
        <f aca="true" t="shared" si="31" ref="C117:C122">SUM(B117-B116)</f>
        <v>-10</v>
      </c>
      <c r="D117" s="79"/>
      <c r="E117" s="47">
        <v>24658</v>
      </c>
      <c r="F117" s="66">
        <f aca="true" t="shared" si="32" ref="F117:F122">SUM(E117-E116)</f>
        <v>-21</v>
      </c>
      <c r="G117" s="46">
        <v>27477</v>
      </c>
      <c r="H117" s="70">
        <f aca="true" t="shared" si="33" ref="H117:H122">SUM(G117-G116)</f>
        <v>-35</v>
      </c>
      <c r="I117" s="46">
        <v>52135</v>
      </c>
      <c r="J117" s="75">
        <f aca="true" t="shared" si="34" ref="J117:J122">SUM(I117-I116)</f>
        <v>-56</v>
      </c>
      <c r="K117" s="6"/>
      <c r="L117" s="47">
        <v>30</v>
      </c>
      <c r="M117" s="156">
        <f t="shared" si="23"/>
        <v>-1</v>
      </c>
      <c r="N117" s="66">
        <v>62</v>
      </c>
      <c r="O117" s="156">
        <f t="shared" si="24"/>
        <v>-19</v>
      </c>
      <c r="P117" s="151">
        <f t="shared" si="21"/>
        <v>-32</v>
      </c>
      <c r="Q117" s="70">
        <v>113</v>
      </c>
      <c r="R117" s="156">
        <f t="shared" si="25"/>
        <v>-12</v>
      </c>
      <c r="S117" s="46">
        <v>137</v>
      </c>
      <c r="T117" s="156">
        <f t="shared" si="26"/>
        <v>11</v>
      </c>
      <c r="U117" s="166">
        <f t="shared" si="22"/>
        <v>-24</v>
      </c>
    </row>
    <row r="118" spans="1:21" ht="13.5">
      <c r="A118" s="51" t="s">
        <v>345</v>
      </c>
      <c r="B118" s="45">
        <v>24156</v>
      </c>
      <c r="C118" s="75">
        <f t="shared" si="31"/>
        <v>-20</v>
      </c>
      <c r="D118" s="79"/>
      <c r="E118" s="47">
        <v>24544</v>
      </c>
      <c r="F118" s="66">
        <f t="shared" si="32"/>
        <v>-114</v>
      </c>
      <c r="G118" s="46">
        <v>27366</v>
      </c>
      <c r="H118" s="70">
        <f t="shared" si="33"/>
        <v>-111</v>
      </c>
      <c r="I118" s="46">
        <v>51910</v>
      </c>
      <c r="J118" s="74">
        <f t="shared" si="34"/>
        <v>-225</v>
      </c>
      <c r="K118" s="6"/>
      <c r="L118" s="47">
        <v>20</v>
      </c>
      <c r="M118" s="156">
        <f t="shared" si="23"/>
        <v>-10</v>
      </c>
      <c r="N118" s="66">
        <v>50</v>
      </c>
      <c r="O118" s="156">
        <f t="shared" si="24"/>
        <v>-12</v>
      </c>
      <c r="P118" s="151">
        <f t="shared" si="21"/>
        <v>-30</v>
      </c>
      <c r="Q118" s="70">
        <v>286</v>
      </c>
      <c r="R118" s="156">
        <f t="shared" si="25"/>
        <v>173</v>
      </c>
      <c r="S118" s="46">
        <v>481</v>
      </c>
      <c r="T118" s="156">
        <f t="shared" si="26"/>
        <v>344</v>
      </c>
      <c r="U118" s="166">
        <f t="shared" si="22"/>
        <v>-195</v>
      </c>
    </row>
    <row r="119" spans="1:21" ht="13.5">
      <c r="A119" s="51" t="s">
        <v>346</v>
      </c>
      <c r="B119" s="45">
        <v>24220</v>
      </c>
      <c r="C119" s="75">
        <f t="shared" si="31"/>
        <v>64</v>
      </c>
      <c r="D119" s="79"/>
      <c r="E119" s="47">
        <v>24550</v>
      </c>
      <c r="F119" s="66">
        <f t="shared" si="32"/>
        <v>6</v>
      </c>
      <c r="G119" s="46">
        <v>27401</v>
      </c>
      <c r="H119" s="70">
        <f t="shared" si="33"/>
        <v>35</v>
      </c>
      <c r="I119" s="46">
        <v>51951</v>
      </c>
      <c r="J119" s="74">
        <f t="shared" si="34"/>
        <v>41</v>
      </c>
      <c r="K119" s="6"/>
      <c r="L119" s="47">
        <v>33</v>
      </c>
      <c r="M119" s="156">
        <f t="shared" si="23"/>
        <v>13</v>
      </c>
      <c r="N119" s="66">
        <v>48</v>
      </c>
      <c r="O119" s="156">
        <f t="shared" si="24"/>
        <v>-2</v>
      </c>
      <c r="P119" s="151">
        <f t="shared" si="21"/>
        <v>-15</v>
      </c>
      <c r="Q119" s="67">
        <v>217</v>
      </c>
      <c r="R119" s="156">
        <f t="shared" si="25"/>
        <v>-69</v>
      </c>
      <c r="S119" s="46">
        <v>161</v>
      </c>
      <c r="T119" s="156">
        <f t="shared" si="26"/>
        <v>-320</v>
      </c>
      <c r="U119" s="166">
        <f t="shared" si="22"/>
        <v>56</v>
      </c>
    </row>
    <row r="120" spans="1:21" ht="13.5">
      <c r="A120" s="51" t="s">
        <v>348</v>
      </c>
      <c r="B120" s="45">
        <v>24220</v>
      </c>
      <c r="C120" s="75">
        <f t="shared" si="31"/>
        <v>0</v>
      </c>
      <c r="D120" s="79"/>
      <c r="E120" s="47">
        <v>24535</v>
      </c>
      <c r="F120" s="66">
        <f t="shared" si="32"/>
        <v>-15</v>
      </c>
      <c r="G120" s="46">
        <v>27380</v>
      </c>
      <c r="H120" s="70">
        <f t="shared" si="33"/>
        <v>-21</v>
      </c>
      <c r="I120" s="46">
        <v>51915</v>
      </c>
      <c r="J120" s="74">
        <f t="shared" si="34"/>
        <v>-36</v>
      </c>
      <c r="K120" s="6"/>
      <c r="L120" s="47">
        <v>24</v>
      </c>
      <c r="M120" s="70">
        <f aca="true" t="shared" si="35" ref="M120:M126">SUM(L120-L119)</f>
        <v>-9</v>
      </c>
      <c r="N120" s="66">
        <v>53</v>
      </c>
      <c r="O120" s="70">
        <f aca="true" t="shared" si="36" ref="O120:O126">SUM(N120-N119)</f>
        <v>5</v>
      </c>
      <c r="P120" s="151">
        <f aca="true" t="shared" si="37" ref="P120:P125">L120-N120</f>
        <v>-29</v>
      </c>
      <c r="Q120" s="67">
        <v>92</v>
      </c>
      <c r="R120" s="70">
        <f aca="true" t="shared" si="38" ref="R120:R126">SUM(Q120-Q119)</f>
        <v>-125</v>
      </c>
      <c r="S120" s="46">
        <v>99</v>
      </c>
      <c r="T120" s="70">
        <f aca="true" t="shared" si="39" ref="T120:T126">SUM(S120-S119)</f>
        <v>-62</v>
      </c>
      <c r="U120" s="167">
        <f aca="true" t="shared" si="40" ref="U120:U125">Q120-S120</f>
        <v>-7</v>
      </c>
    </row>
    <row r="121" spans="1:21" ht="13.5">
      <c r="A121" s="51" t="s">
        <v>363</v>
      </c>
      <c r="B121" s="45">
        <v>24244</v>
      </c>
      <c r="C121" s="75">
        <f t="shared" si="31"/>
        <v>24</v>
      </c>
      <c r="D121" s="79"/>
      <c r="E121" s="47">
        <v>24536</v>
      </c>
      <c r="F121" s="66">
        <f t="shared" si="32"/>
        <v>1</v>
      </c>
      <c r="G121" s="46">
        <v>27361</v>
      </c>
      <c r="H121" s="70">
        <f t="shared" si="33"/>
        <v>-19</v>
      </c>
      <c r="I121" s="46">
        <v>51897</v>
      </c>
      <c r="J121" s="74">
        <f t="shared" si="34"/>
        <v>-18</v>
      </c>
      <c r="K121" s="6"/>
      <c r="L121" s="47">
        <v>26</v>
      </c>
      <c r="M121" s="70">
        <f t="shared" si="35"/>
        <v>2</v>
      </c>
      <c r="N121" s="66">
        <v>57</v>
      </c>
      <c r="O121" s="70">
        <f t="shared" si="36"/>
        <v>4</v>
      </c>
      <c r="P121" s="151">
        <f t="shared" si="37"/>
        <v>-31</v>
      </c>
      <c r="Q121" s="67">
        <v>123</v>
      </c>
      <c r="R121" s="70">
        <f t="shared" si="38"/>
        <v>31</v>
      </c>
      <c r="S121" s="46">
        <v>110</v>
      </c>
      <c r="T121" s="70">
        <f t="shared" si="39"/>
        <v>11</v>
      </c>
      <c r="U121" s="167">
        <f t="shared" si="40"/>
        <v>13</v>
      </c>
    </row>
    <row r="122" spans="1:21" ht="13.5">
      <c r="A122" s="51" t="s">
        <v>364</v>
      </c>
      <c r="B122" s="45">
        <v>24230</v>
      </c>
      <c r="C122" s="75">
        <f t="shared" si="31"/>
        <v>-14</v>
      </c>
      <c r="D122" s="79"/>
      <c r="E122" s="47">
        <v>24523</v>
      </c>
      <c r="F122" s="66">
        <f t="shared" si="32"/>
        <v>-13</v>
      </c>
      <c r="G122" s="46">
        <v>27316</v>
      </c>
      <c r="H122" s="70">
        <f t="shared" si="33"/>
        <v>-45</v>
      </c>
      <c r="I122" s="46">
        <v>51839</v>
      </c>
      <c r="J122" s="74">
        <f t="shared" si="34"/>
        <v>-58</v>
      </c>
      <c r="K122" s="6"/>
      <c r="L122" s="47">
        <v>28</v>
      </c>
      <c r="M122" s="70">
        <f t="shared" si="35"/>
        <v>2</v>
      </c>
      <c r="N122" s="66">
        <v>57</v>
      </c>
      <c r="O122" s="70">
        <f t="shared" si="36"/>
        <v>0</v>
      </c>
      <c r="P122" s="151">
        <f t="shared" si="37"/>
        <v>-29</v>
      </c>
      <c r="Q122" s="67">
        <v>86</v>
      </c>
      <c r="R122" s="70">
        <f t="shared" si="38"/>
        <v>-37</v>
      </c>
      <c r="S122" s="46">
        <v>115</v>
      </c>
      <c r="T122" s="70">
        <f t="shared" si="39"/>
        <v>5</v>
      </c>
      <c r="U122" s="167">
        <f t="shared" si="40"/>
        <v>-29</v>
      </c>
    </row>
    <row r="123" spans="1:21" ht="13.5">
      <c r="A123" s="51" t="s">
        <v>365</v>
      </c>
      <c r="B123" s="45">
        <v>24207</v>
      </c>
      <c r="C123" s="75">
        <f>SUM(B123-B122)</f>
        <v>-23</v>
      </c>
      <c r="D123" s="79"/>
      <c r="E123" s="47">
        <v>24506</v>
      </c>
      <c r="F123" s="66">
        <f>SUM(E123-E122)</f>
        <v>-17</v>
      </c>
      <c r="G123" s="46">
        <v>27296</v>
      </c>
      <c r="H123" s="70">
        <f>SUM(G123-G122)</f>
        <v>-20</v>
      </c>
      <c r="I123" s="46">
        <v>51802</v>
      </c>
      <c r="J123" s="74">
        <f>SUM(I123-I122)</f>
        <v>-37</v>
      </c>
      <c r="K123" s="6"/>
      <c r="L123" s="47">
        <v>31</v>
      </c>
      <c r="M123" s="70">
        <f t="shared" si="35"/>
        <v>3</v>
      </c>
      <c r="N123" s="66">
        <v>60</v>
      </c>
      <c r="O123" s="70">
        <f t="shared" si="36"/>
        <v>3</v>
      </c>
      <c r="P123" s="151">
        <f t="shared" si="37"/>
        <v>-29</v>
      </c>
      <c r="Q123" s="67">
        <v>86</v>
      </c>
      <c r="R123" s="70">
        <f t="shared" si="38"/>
        <v>0</v>
      </c>
      <c r="S123" s="46">
        <v>94</v>
      </c>
      <c r="T123" s="70">
        <f t="shared" si="39"/>
        <v>-21</v>
      </c>
      <c r="U123" s="167">
        <f t="shared" si="40"/>
        <v>-8</v>
      </c>
    </row>
    <row r="124" spans="1:21" ht="13.5">
      <c r="A124" s="51" t="s">
        <v>366</v>
      </c>
      <c r="B124" s="45">
        <v>24241</v>
      </c>
      <c r="C124" s="75">
        <f>SUM(B124-B123)</f>
        <v>34</v>
      </c>
      <c r="D124" s="79"/>
      <c r="E124" s="47">
        <v>24517</v>
      </c>
      <c r="F124" s="66">
        <f>SUM(E124-E123)</f>
        <v>11</v>
      </c>
      <c r="G124" s="46">
        <v>27276</v>
      </c>
      <c r="H124" s="70">
        <f>SUM(G124-G123)</f>
        <v>-20</v>
      </c>
      <c r="I124" s="46">
        <v>51793</v>
      </c>
      <c r="J124" s="74">
        <f>SUM(I124-I123)</f>
        <v>-9</v>
      </c>
      <c r="K124" s="6"/>
      <c r="L124" s="47">
        <v>23</v>
      </c>
      <c r="M124" s="70">
        <f t="shared" si="35"/>
        <v>-8</v>
      </c>
      <c r="N124" s="66">
        <v>61</v>
      </c>
      <c r="O124" s="70">
        <f t="shared" si="36"/>
        <v>1</v>
      </c>
      <c r="P124" s="151">
        <f t="shared" si="37"/>
        <v>-38</v>
      </c>
      <c r="Q124" s="67">
        <v>105</v>
      </c>
      <c r="R124" s="70">
        <f t="shared" si="38"/>
        <v>19</v>
      </c>
      <c r="S124" s="46">
        <v>76</v>
      </c>
      <c r="T124" s="70">
        <f t="shared" si="39"/>
        <v>-18</v>
      </c>
      <c r="U124" s="167">
        <f t="shared" si="40"/>
        <v>29</v>
      </c>
    </row>
    <row r="125" spans="1:21" ht="13.5">
      <c r="A125" s="51" t="s">
        <v>367</v>
      </c>
      <c r="B125" s="45">
        <v>24230</v>
      </c>
      <c r="C125" s="75">
        <f>SUM(B125-B124)</f>
        <v>-11</v>
      </c>
      <c r="D125" s="79"/>
      <c r="E125" s="47">
        <v>24492</v>
      </c>
      <c r="F125" s="66">
        <f>SUM(E125-E124)</f>
        <v>-25</v>
      </c>
      <c r="G125" s="46">
        <v>27259</v>
      </c>
      <c r="H125" s="70">
        <f>SUM(G125-G124)</f>
        <v>-17</v>
      </c>
      <c r="I125" s="46">
        <v>51751</v>
      </c>
      <c r="J125" s="74">
        <f>SUM(I125-I124)</f>
        <v>-42</v>
      </c>
      <c r="K125" s="6"/>
      <c r="L125" s="47">
        <v>31</v>
      </c>
      <c r="M125" s="70">
        <f t="shared" si="35"/>
        <v>8</v>
      </c>
      <c r="N125" s="66">
        <v>48</v>
      </c>
      <c r="O125" s="70">
        <f t="shared" si="36"/>
        <v>-13</v>
      </c>
      <c r="P125" s="151">
        <f t="shared" si="37"/>
        <v>-17</v>
      </c>
      <c r="Q125" s="67">
        <v>105</v>
      </c>
      <c r="R125" s="70">
        <f t="shared" si="38"/>
        <v>0</v>
      </c>
      <c r="S125" s="46">
        <v>130</v>
      </c>
      <c r="T125" s="70">
        <f t="shared" si="39"/>
        <v>54</v>
      </c>
      <c r="U125" s="167">
        <f t="shared" si="40"/>
        <v>-25</v>
      </c>
    </row>
    <row r="126" spans="1:21" ht="13.5">
      <c r="A126" s="51" t="s">
        <v>368</v>
      </c>
      <c r="B126" s="45">
        <v>24212</v>
      </c>
      <c r="C126" s="75">
        <f>SUM(B126-B125)</f>
        <v>-18</v>
      </c>
      <c r="D126" s="79"/>
      <c r="E126" s="47">
        <v>24460</v>
      </c>
      <c r="F126" s="66">
        <f>SUM(E126-E125)</f>
        <v>-32</v>
      </c>
      <c r="G126" s="46">
        <v>27233</v>
      </c>
      <c r="H126" s="70">
        <f>SUM(G126-G125)</f>
        <v>-26</v>
      </c>
      <c r="I126" s="46">
        <v>51693</v>
      </c>
      <c r="J126" s="74">
        <f>SUM(I126-I125)</f>
        <v>-58</v>
      </c>
      <c r="K126" s="6"/>
      <c r="L126" s="47">
        <v>27</v>
      </c>
      <c r="M126" s="70">
        <f t="shared" si="35"/>
        <v>-4</v>
      </c>
      <c r="N126" s="66">
        <v>82</v>
      </c>
      <c r="O126" s="70">
        <f t="shared" si="36"/>
        <v>34</v>
      </c>
      <c r="P126" s="151">
        <f>L126-N126</f>
        <v>-55</v>
      </c>
      <c r="Q126" s="67">
        <v>97</v>
      </c>
      <c r="R126" s="70">
        <f t="shared" si="38"/>
        <v>-8</v>
      </c>
      <c r="S126" s="46">
        <v>100</v>
      </c>
      <c r="T126" s="70">
        <f t="shared" si="39"/>
        <v>-30</v>
      </c>
      <c r="U126" s="167">
        <f>Q126-S126</f>
        <v>-3</v>
      </c>
    </row>
    <row r="127" spans="1:21" ht="14.25" thickBot="1">
      <c r="A127" s="54" t="s">
        <v>371</v>
      </c>
      <c r="B127" s="59">
        <v>24194</v>
      </c>
      <c r="C127" s="77">
        <f>SUM(B127-B126)</f>
        <v>-18</v>
      </c>
      <c r="D127" s="79"/>
      <c r="E127" s="55">
        <v>24425</v>
      </c>
      <c r="F127" s="69">
        <f>SUM(E127-E126)</f>
        <v>-35</v>
      </c>
      <c r="G127" s="56">
        <v>27216</v>
      </c>
      <c r="H127" s="69">
        <f>SUM(G127-G126)</f>
        <v>-17</v>
      </c>
      <c r="I127" s="56">
        <v>51641</v>
      </c>
      <c r="J127" s="77">
        <f>SUM(I127-I126)</f>
        <v>-52</v>
      </c>
      <c r="K127" s="6"/>
      <c r="L127" s="55">
        <v>32</v>
      </c>
      <c r="M127" s="73">
        <f>SUM(L127-L126)</f>
        <v>5</v>
      </c>
      <c r="N127" s="69">
        <v>61</v>
      </c>
      <c r="O127" s="69">
        <f>SUM(N127-N126)</f>
        <v>-21</v>
      </c>
      <c r="P127" s="153">
        <f>L127-N127</f>
        <v>-29</v>
      </c>
      <c r="Q127" s="69">
        <v>106</v>
      </c>
      <c r="R127" s="69">
        <f>SUM(Q127-Q126)</f>
        <v>9</v>
      </c>
      <c r="S127" s="56">
        <v>129</v>
      </c>
      <c r="T127" s="69">
        <f>SUM(S127-S126)</f>
        <v>29</v>
      </c>
      <c r="U127" s="164">
        <f>Q127-S127</f>
        <v>-23</v>
      </c>
    </row>
    <row r="128" spans="1:21" ht="13.5">
      <c r="A128" s="116" t="s">
        <v>372</v>
      </c>
      <c r="B128" s="114"/>
      <c r="C128" s="222"/>
      <c r="D128" s="79"/>
      <c r="E128" s="115"/>
      <c r="F128" s="66"/>
      <c r="G128" s="225"/>
      <c r="H128" s="66"/>
      <c r="I128" s="111"/>
      <c r="J128" s="74"/>
      <c r="K128" s="6"/>
      <c r="L128" s="115"/>
      <c r="M128" s="66"/>
      <c r="N128" s="66"/>
      <c r="O128" s="66"/>
      <c r="P128" s="162"/>
      <c r="Q128" s="104"/>
      <c r="R128" s="66"/>
      <c r="S128" s="225"/>
      <c r="T128" s="66"/>
      <c r="U128" s="171"/>
    </row>
    <row r="129" spans="1:21" ht="13.5">
      <c r="A129" s="101" t="s">
        <v>373</v>
      </c>
      <c r="B129" s="102"/>
      <c r="C129" s="113"/>
      <c r="D129" s="79"/>
      <c r="E129" s="103"/>
      <c r="F129" s="67"/>
      <c r="G129" s="46"/>
      <c r="H129" s="67"/>
      <c r="I129" s="105"/>
      <c r="J129" s="75"/>
      <c r="K129" s="6"/>
      <c r="L129" s="103"/>
      <c r="M129" s="67"/>
      <c r="N129" s="67"/>
      <c r="O129" s="67"/>
      <c r="P129" s="157"/>
      <c r="Q129" s="223"/>
      <c r="R129" s="67"/>
      <c r="S129" s="46"/>
      <c r="T129" s="67"/>
      <c r="U129" s="168"/>
    </row>
    <row r="130" spans="1:21" ht="13.5">
      <c r="A130" s="101" t="s">
        <v>374</v>
      </c>
      <c r="B130" s="102"/>
      <c r="C130" s="113"/>
      <c r="D130" s="79"/>
      <c r="E130" s="103"/>
      <c r="F130" s="67"/>
      <c r="G130" s="46"/>
      <c r="H130" s="67"/>
      <c r="I130" s="105"/>
      <c r="J130" s="75"/>
      <c r="K130" s="6"/>
      <c r="L130" s="103"/>
      <c r="M130" s="67"/>
      <c r="N130" s="67"/>
      <c r="O130" s="67"/>
      <c r="P130" s="157"/>
      <c r="Q130" s="223"/>
      <c r="R130" s="67"/>
      <c r="S130" s="46"/>
      <c r="T130" s="67"/>
      <c r="U130" s="168"/>
    </row>
    <row r="131" spans="1:21" ht="13.5">
      <c r="A131" s="101" t="s">
        <v>375</v>
      </c>
      <c r="B131" s="102"/>
      <c r="C131" s="113"/>
      <c r="D131" s="79"/>
      <c r="E131" s="103"/>
      <c r="F131" s="67"/>
      <c r="G131" s="46"/>
      <c r="H131" s="67"/>
      <c r="I131" s="105"/>
      <c r="J131" s="75"/>
      <c r="K131" s="6"/>
      <c r="L131" s="103"/>
      <c r="M131" s="67"/>
      <c r="N131" s="67"/>
      <c r="O131" s="67"/>
      <c r="P131" s="157"/>
      <c r="Q131" s="223"/>
      <c r="R131" s="67"/>
      <c r="S131" s="46"/>
      <c r="T131" s="67"/>
      <c r="U131" s="168"/>
    </row>
    <row r="132" spans="1:21" ht="13.5">
      <c r="A132" s="101" t="s">
        <v>376</v>
      </c>
      <c r="B132" s="102"/>
      <c r="C132" s="113"/>
      <c r="D132" s="79"/>
      <c r="E132" s="103"/>
      <c r="F132" s="67"/>
      <c r="G132" s="46"/>
      <c r="H132" s="67"/>
      <c r="I132" s="105"/>
      <c r="J132" s="75"/>
      <c r="K132" s="6"/>
      <c r="L132" s="103"/>
      <c r="M132" s="67"/>
      <c r="N132" s="67"/>
      <c r="O132" s="67"/>
      <c r="P132" s="157"/>
      <c r="Q132" s="223"/>
      <c r="R132" s="67"/>
      <c r="S132" s="46"/>
      <c r="T132" s="67"/>
      <c r="U132" s="168"/>
    </row>
    <row r="133" spans="1:21" ht="13.5">
      <c r="A133" s="101" t="s">
        <v>377</v>
      </c>
      <c r="B133" s="102"/>
      <c r="C133" s="113"/>
      <c r="D133" s="79"/>
      <c r="E133" s="103"/>
      <c r="F133" s="67"/>
      <c r="G133" s="46"/>
      <c r="H133" s="67"/>
      <c r="I133" s="105"/>
      <c r="J133" s="75"/>
      <c r="K133" s="6"/>
      <c r="L133" s="103"/>
      <c r="M133" s="67"/>
      <c r="N133" s="67"/>
      <c r="O133" s="67"/>
      <c r="P133" s="157"/>
      <c r="Q133" s="223"/>
      <c r="R133" s="67"/>
      <c r="S133" s="46"/>
      <c r="T133" s="67"/>
      <c r="U133" s="168"/>
    </row>
    <row r="134" spans="1:21" ht="13.5">
      <c r="A134" s="101" t="s">
        <v>378</v>
      </c>
      <c r="B134" s="102"/>
      <c r="C134" s="113"/>
      <c r="D134" s="79"/>
      <c r="E134" s="103"/>
      <c r="F134" s="67"/>
      <c r="G134" s="46"/>
      <c r="H134" s="67"/>
      <c r="I134" s="105"/>
      <c r="J134" s="75"/>
      <c r="K134" s="6"/>
      <c r="L134" s="103"/>
      <c r="M134" s="67"/>
      <c r="N134" s="67"/>
      <c r="O134" s="67"/>
      <c r="P134" s="157"/>
      <c r="Q134" s="223"/>
      <c r="R134" s="67"/>
      <c r="S134" s="46"/>
      <c r="T134" s="67"/>
      <c r="U134" s="168"/>
    </row>
    <row r="135" spans="1:21" ht="13.5">
      <c r="A135" s="101" t="s">
        <v>379</v>
      </c>
      <c r="B135" s="102"/>
      <c r="C135" s="113"/>
      <c r="D135" s="79"/>
      <c r="E135" s="103"/>
      <c r="F135" s="67"/>
      <c r="G135" s="46"/>
      <c r="H135" s="67"/>
      <c r="I135" s="105"/>
      <c r="J135" s="75"/>
      <c r="K135" s="6"/>
      <c r="L135" s="103"/>
      <c r="M135" s="67"/>
      <c r="N135" s="67"/>
      <c r="O135" s="67"/>
      <c r="P135" s="157"/>
      <c r="Q135" s="223"/>
      <c r="R135" s="67"/>
      <c r="S135" s="46"/>
      <c r="T135" s="67"/>
      <c r="U135" s="168"/>
    </row>
    <row r="136" spans="1:21" ht="13.5">
      <c r="A136" s="101" t="s">
        <v>380</v>
      </c>
      <c r="B136" s="102"/>
      <c r="C136" s="113"/>
      <c r="D136" s="79"/>
      <c r="E136" s="103"/>
      <c r="F136" s="67"/>
      <c r="G136" s="46"/>
      <c r="H136" s="67"/>
      <c r="I136" s="105"/>
      <c r="J136" s="75"/>
      <c r="K136" s="6"/>
      <c r="L136" s="103"/>
      <c r="M136" s="67"/>
      <c r="N136" s="67"/>
      <c r="O136" s="67"/>
      <c r="P136" s="157"/>
      <c r="Q136" s="223"/>
      <c r="R136" s="67"/>
      <c r="S136" s="46"/>
      <c r="T136" s="67"/>
      <c r="U136" s="168"/>
    </row>
    <row r="137" spans="1:21" ht="13.5">
      <c r="A137" s="101" t="s">
        <v>381</v>
      </c>
      <c r="B137" s="102"/>
      <c r="C137" s="113"/>
      <c r="D137" s="79"/>
      <c r="E137" s="103"/>
      <c r="F137" s="67"/>
      <c r="G137" s="46"/>
      <c r="H137" s="67"/>
      <c r="I137" s="105"/>
      <c r="J137" s="75"/>
      <c r="K137" s="6"/>
      <c r="L137" s="103"/>
      <c r="M137" s="67"/>
      <c r="N137" s="67"/>
      <c r="O137" s="67"/>
      <c r="P137" s="157"/>
      <c r="Q137" s="223"/>
      <c r="R137" s="67"/>
      <c r="S137" s="46"/>
      <c r="T137" s="67"/>
      <c r="U137" s="168"/>
    </row>
    <row r="138" spans="1:21" ht="13.5">
      <c r="A138" s="101" t="s">
        <v>382</v>
      </c>
      <c r="B138" s="102"/>
      <c r="C138" s="113"/>
      <c r="D138" s="79"/>
      <c r="E138" s="103"/>
      <c r="F138" s="67"/>
      <c r="G138" s="46"/>
      <c r="H138" s="67"/>
      <c r="I138" s="105"/>
      <c r="J138" s="75"/>
      <c r="K138" s="6"/>
      <c r="L138" s="103"/>
      <c r="M138" s="67"/>
      <c r="N138" s="67"/>
      <c r="O138" s="67"/>
      <c r="P138" s="157"/>
      <c r="Q138" s="223"/>
      <c r="R138" s="71"/>
      <c r="S138" s="46"/>
      <c r="T138" s="67"/>
      <c r="U138" s="168"/>
    </row>
    <row r="139" spans="1:21" ht="15" customHeight="1" thickBot="1">
      <c r="A139" s="54" t="s">
        <v>383</v>
      </c>
      <c r="B139" s="59"/>
      <c r="C139" s="77"/>
      <c r="D139" s="118"/>
      <c r="E139" s="55"/>
      <c r="F139" s="69"/>
      <c r="G139" s="56"/>
      <c r="H139" s="73"/>
      <c r="I139" s="56"/>
      <c r="J139" s="77"/>
      <c r="K139" s="6"/>
      <c r="L139" s="55"/>
      <c r="M139" s="59"/>
      <c r="N139" s="69"/>
      <c r="O139" s="69"/>
      <c r="P139" s="56"/>
      <c r="Q139" s="69"/>
      <c r="R139" s="69"/>
      <c r="S139" s="56"/>
      <c r="T139" s="147"/>
      <c r="U139" s="172"/>
    </row>
    <row r="140" spans="1:10" ht="15" customHeight="1">
      <c r="A140" s="218" t="s">
        <v>227</v>
      </c>
      <c r="B140" s="218"/>
      <c r="C140" s="218"/>
      <c r="D140" s="218"/>
      <c r="E140" s="218"/>
      <c r="F140" s="218"/>
      <c r="G140" s="218"/>
      <c r="H140" s="218"/>
      <c r="I140" s="218"/>
      <c r="J140" s="218"/>
    </row>
    <row r="141" spans="1:10" ht="13.5">
      <c r="A141" s="218"/>
      <c r="B141" s="218"/>
      <c r="C141" s="218"/>
      <c r="D141" s="218"/>
      <c r="E141" s="218"/>
      <c r="F141" s="218"/>
      <c r="G141" s="218"/>
      <c r="H141" s="218"/>
      <c r="I141" s="218"/>
      <c r="J141" s="218"/>
    </row>
    <row r="142" spans="1:10" ht="13.5">
      <c r="A142" s="218"/>
      <c r="B142" s="218"/>
      <c r="C142" s="218"/>
      <c r="D142" s="218"/>
      <c r="E142" s="218"/>
      <c r="F142" s="218"/>
      <c r="G142" s="218"/>
      <c r="H142" s="218"/>
      <c r="I142" s="218"/>
      <c r="J142" s="218"/>
    </row>
  </sheetData>
  <sheetProtection/>
  <mergeCells count="7">
    <mergeCell ref="B3:C3"/>
    <mergeCell ref="E3:J3"/>
    <mergeCell ref="A3:A4"/>
    <mergeCell ref="A140:J142"/>
    <mergeCell ref="Q1:U1"/>
    <mergeCell ref="Q3:U3"/>
    <mergeCell ref="L3:P3"/>
  </mergeCells>
  <printOptions horizontalCentered="1"/>
  <pageMargins left="0.31496062992125984" right="0.31496062992125984" top="0.35433070866141736" bottom="0.35433070866141736" header="0.31496062992125984" footer="0.31496062992125984"/>
  <pageSetup blackAndWhite="1" fitToHeight="0" fitToWidth="1" horizontalDpi="600" verticalDpi="600" orientation="portrait" paperSize="9" scale="59" r:id="rId1"/>
  <ignoredErrors>
    <ignoredError sqref="I107:I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角町　翔太</dc:creator>
  <cp:keywords/>
  <dc:description/>
  <cp:lastModifiedBy>角町　翔太</cp:lastModifiedBy>
  <cp:lastPrinted>2020-09-03T07:02:03Z</cp:lastPrinted>
  <dcterms:modified xsi:type="dcterms:W3CDTF">2021-01-07T08:16:11Z</dcterms:modified>
  <cp:category/>
  <cp:version/>
  <cp:contentType/>
  <cp:contentStatus/>
</cp:coreProperties>
</file>